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xml"/>
  <Override PartName="/xl/tables/table2.xml" ContentType="application/vnd.openxmlformats-officedocument.spreadsheetml.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codeName="ThisWorkbook" hidePivotFieldList="1" defaultThemeVersion="166925"/>
  <xr:revisionPtr revIDLastSave="0" documentId="13_ncr:1_{797C61AA-CA69-4499-8132-A7BF1EDBD452}" xr6:coauthVersionLast="47" xr6:coauthVersionMax="47" xr10:uidLastSave="{00000000-0000-0000-0000-000000000000}"/>
  <bookViews>
    <workbookView xWindow="-120" yWindow="-120" windowWidth="20730" windowHeight="11160" firstSheet="3" activeTab="8" xr2:uid="{67E200C7-42A9-48E5-A644-C0247168D089}"/>
  </bookViews>
  <sheets>
    <sheet name="Guide d'hygiène de l'ANSSI" sheetId="22" r:id="rId1"/>
    <sheet name="Dashboard_ANSSI" sheetId="23" r:id="rId2"/>
    <sheet name="CIS Critical Security Controls" sheetId="2" r:id="rId3"/>
    <sheet name="Dashboard_CIS" sheetId="10" r:id="rId4"/>
    <sheet name="Echelles" sheetId="9" r:id="rId5"/>
    <sheet name="DORA" sheetId="19" r:id="rId6"/>
    <sheet name="Dashboard_DORA" sheetId="20" r:id="rId7"/>
    <sheet name="En-tete" sheetId="11" state="hidden" r:id="rId8"/>
    <sheet name="Echelles_DORA" sheetId="18" r:id="rId9"/>
    <sheet name="Echelles_ANSSI" sheetId="21" r:id="rId10"/>
    <sheet name="Feuil6" sheetId="16" state="hidden" r:id="rId11"/>
    <sheet name="Calculations" sheetId="7" state="hidden" r:id="rId12"/>
  </sheets>
  <externalReferences>
    <externalReference r:id="rId13"/>
  </externalReferences>
  <definedNames>
    <definedName name="_xlnm._FilterDatabase" localSheetId="2" hidden="1">'CIS Critical Security Controls'!$A$2:$O$155</definedName>
    <definedName name="_xlnm._FilterDatabase" localSheetId="5" hidden="1">DORA!$E$1:$M$212</definedName>
    <definedName name="_xlnm._FilterDatabase" localSheetId="4" hidden="1">Echelles!$A$2:$C$8</definedName>
    <definedName name="acces">Calculations!#REF!</definedName>
    <definedName name="allInfRef">#REF!</definedName>
    <definedName name="calcCellColor">#REF!</definedName>
    <definedName name="calcError">#REF!</definedName>
    <definedName name="calcNone">#REF!</definedName>
    <definedName name="CBcontrolType">#REF!</definedName>
    <definedName name="CBriskDesc">#REF!</definedName>
    <definedName name="CombinationControl">#REF!</definedName>
    <definedName name="countBlanks">#REF!</definedName>
    <definedName name="csfSubcategory">#REF!</definedName>
    <definedName name="dateOfRecord">#REF!</definedName>
    <definedName name="detectScore">#REF!</definedName>
    <definedName name="disclaimerCell">#REF!</definedName>
    <definedName name="earliestAssessment">#REF!</definedName>
    <definedName name="familyIDs">#REF!</definedName>
    <definedName name="gestion">Calculations!#REF!</definedName>
    <definedName name="Gestion.des.accès">Calculations!#REF!</definedName>
    <definedName name="Gestion_des_accès" localSheetId="3">Calculations!$E$28:$E$31</definedName>
    <definedName name="Gestion_des_accès">Calculations!$E$28:$E$31</definedName>
    <definedName name="Gestion_des_actifs">Calculations!$E$32:$E$33</definedName>
    <definedName name="Gestion_des_droits">Calculations!$E$38:$E$39</definedName>
    <definedName name="Gestion_des_vulnérabilités">Calculations!$E$34:$E$35</definedName>
    <definedName name="goRefs">#REF!</definedName>
    <definedName name="greenAbove">#REF!</definedName>
    <definedName name="GUIDE">'Guide d''hygiène de l''ANSSI'!$A$1:$L$43</definedName>
    <definedName name="identifyScore">#REF!</definedName>
    <definedName name="impactHigh">#REF!</definedName>
    <definedName name="impactLow">#REF!</definedName>
    <definedName name="impactMedium">#REF!</definedName>
    <definedName name="impactScale">#REF!</definedName>
    <definedName name="informationCell">#REF!</definedName>
    <definedName name="Journalisation" localSheetId="11">Calculations!$E$42:$E$43</definedName>
    <definedName name="Journalisation_et_surveillance">Calculations!$E$42:$E$43</definedName>
    <definedName name="Journalisation_Surveillance" localSheetId="11">Calculations!$E$42:$E$43</definedName>
    <definedName name="label025">#REF!</definedName>
    <definedName name="label025NB">#REF!</definedName>
    <definedName name="labelYN">#REF!</definedName>
    <definedName name="labelYNNB">#REF!</definedName>
    <definedName name="latestAssessment">#REF!</definedName>
    <definedName name="minAnsQuestions">#REF!</definedName>
    <definedName name="nameOfFirm">#REF!</definedName>
    <definedName name="nist53revision">#REF!</definedName>
    <definedName name="niveau">Echelles!$A$3:$A$8</definedName>
    <definedName name="Protection_des_données">Calculations!$E$40:$E$41</definedName>
    <definedName name="protectScore">#REF!</definedName>
    <definedName name="recoverScore">#REF!</definedName>
    <definedName name="redBelow">#REF!</definedName>
    <definedName name="Réponse_aux_incidents">Calculations!$E$46:$E$47</definedName>
    <definedName name="Réseau">Calculations!$E$44:$E$45</definedName>
    <definedName name="resetControl">#REF!</definedName>
    <definedName name="respondScore">#REF!</definedName>
    <definedName name="responsibleParty">#REF!</definedName>
    <definedName name="riskMaximum">#REF!</definedName>
    <definedName name="riskMinimum">#REF!</definedName>
    <definedName name="riskRange">#REF!</definedName>
    <definedName name="riskStrategies">#REF!</definedName>
    <definedName name="Sauvegarde">Calculations!$E$48:$E$49</definedName>
    <definedName name="scaleChoices">#REF!</definedName>
    <definedName name="scaleType">#REF!</definedName>
    <definedName name="scoreHigh">#REF!</definedName>
    <definedName name="scoreLabel">#REF!</definedName>
    <definedName name="scoreLow">#REF!</definedName>
    <definedName name="scoreMedium">#REF!</definedName>
    <definedName name="Sécurité_applicative">Calculations!$E$50:$E$51</definedName>
    <definedName name="Segment_Niveau_de_maturité">#N/A</definedName>
    <definedName name="Sensibilisation">Calculations!$E$36:$E$37</definedName>
    <definedName name="setHighScore">#REF!</definedName>
    <definedName name="setLowScore">#REF!</definedName>
    <definedName name="subCatList">#REF!</definedName>
    <definedName name="toggleSCriskRegister">#REF!</definedName>
    <definedName name="userV1">#REF!</definedName>
    <definedName name="userV2">#REF!</definedName>
    <definedName name="userV3">#REF!</definedName>
    <definedName name="userV4">#REF!</definedName>
    <definedName name="userV5">#REF!</definedName>
    <definedName name="workbookVersion">#REF!</definedName>
    <definedName name="yesNo">#REF!</definedName>
    <definedName name="yesNoNA">#REF!</definedName>
    <definedName name="zero2Five">#REF!</definedName>
  </definedNames>
  <calcPr calcId="191028"/>
  <pivotCaches>
    <pivotCache cacheId="0" r:id="rId14"/>
    <pivotCache cacheId="1" r:id="rId15"/>
    <pivotCache cacheId="2" r:id="rId16"/>
    <pivotCache cacheId="3" r:id="rId17"/>
    <pivotCache cacheId="4"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2" l="1"/>
  <c r="G2" i="22"/>
  <c r="F3" i="22"/>
  <c r="G3" i="22"/>
  <c r="F4" i="22"/>
  <c r="G4" i="22"/>
  <c r="F5" i="22"/>
  <c r="G5" i="22"/>
  <c r="F6" i="22"/>
  <c r="G6" i="22"/>
  <c r="F7" i="22"/>
  <c r="G7" i="22"/>
  <c r="F8" i="22"/>
  <c r="G8" i="22"/>
  <c r="F9" i="22"/>
  <c r="G9" i="22"/>
  <c r="F10" i="22"/>
  <c r="G10" i="22"/>
  <c r="F11" i="22"/>
  <c r="G11" i="22"/>
  <c r="F12" i="22"/>
  <c r="G12" i="22"/>
  <c r="F13" i="22"/>
  <c r="G13" i="22"/>
  <c r="F14" i="22"/>
  <c r="G14" i="22"/>
  <c r="F15" i="22"/>
  <c r="G15" i="22"/>
  <c r="F16" i="22"/>
  <c r="G16" i="22"/>
  <c r="F17" i="22"/>
  <c r="G17" i="22"/>
  <c r="F18" i="22"/>
  <c r="G18" i="22"/>
  <c r="F19" i="22"/>
  <c r="G19" i="22"/>
  <c r="F20" i="22"/>
  <c r="G20" i="22"/>
  <c r="F21" i="22"/>
  <c r="G21" i="22"/>
  <c r="F22" i="22"/>
  <c r="G22" i="22"/>
  <c r="F23" i="22"/>
  <c r="G23" i="22"/>
  <c r="F24" i="22"/>
  <c r="G24" i="22"/>
  <c r="F25" i="22"/>
  <c r="G25" i="22"/>
  <c r="F26" i="22"/>
  <c r="G26" i="22"/>
  <c r="F27" i="22"/>
  <c r="G27" i="22"/>
  <c r="F28" i="22"/>
  <c r="G28" i="22"/>
  <c r="F29" i="22"/>
  <c r="G29" i="22"/>
  <c r="F30" i="22"/>
  <c r="G30" i="22"/>
  <c r="F31" i="22"/>
  <c r="G31" i="22"/>
  <c r="F32" i="22"/>
  <c r="G32" i="22"/>
  <c r="F33" i="22"/>
  <c r="G33" i="22"/>
  <c r="F34" i="22"/>
  <c r="G34" i="22"/>
  <c r="F35" i="22"/>
  <c r="G35" i="22"/>
  <c r="F36" i="22"/>
  <c r="G36" i="22"/>
  <c r="F37" i="22"/>
  <c r="G37" i="22"/>
  <c r="F38" i="22"/>
  <c r="G38" i="22"/>
  <c r="F39" i="22"/>
  <c r="G39" i="22"/>
  <c r="F40" i="22"/>
  <c r="G40" i="22"/>
  <c r="F41" i="22"/>
  <c r="G41" i="22"/>
  <c r="F42" i="22"/>
  <c r="G42" i="22"/>
  <c r="F43" i="22"/>
  <c r="G43" i="22"/>
  <c r="I212" i="19" l="1" a="1"/>
  <c r="I212" i="19" s="1"/>
  <c r="I211" i="19" a="1"/>
  <c r="I211" i="19" s="1"/>
  <c r="I210" i="19" a="1"/>
  <c r="I210" i="19" s="1"/>
  <c r="I209" i="19" a="1"/>
  <c r="I209" i="19" s="1"/>
  <c r="I208" i="19" a="1"/>
  <c r="I208" i="19" s="1"/>
  <c r="I207" i="19" a="1"/>
  <c r="I207" i="19" s="1"/>
  <c r="I206" i="19" a="1"/>
  <c r="I206" i="19" s="1"/>
  <c r="I205" i="19" a="1"/>
  <c r="I205" i="19" s="1"/>
  <c r="I204" i="19" a="1"/>
  <c r="I204" i="19" s="1"/>
  <c r="I203" i="19" a="1"/>
  <c r="I203" i="19" s="1"/>
  <c r="I202" i="19" a="1"/>
  <c r="I202" i="19" s="1"/>
  <c r="I201" i="19" a="1"/>
  <c r="I201" i="19" s="1"/>
  <c r="I200" i="19" a="1"/>
  <c r="I200" i="19" s="1"/>
  <c r="I199" i="19" a="1"/>
  <c r="I199" i="19" s="1"/>
  <c r="I198" i="19" a="1"/>
  <c r="I198" i="19" s="1"/>
  <c r="I197" i="19" a="1"/>
  <c r="I197" i="19" s="1"/>
  <c r="I196" i="19" a="1"/>
  <c r="I196" i="19" s="1"/>
  <c r="I195" i="19" a="1"/>
  <c r="I195" i="19" s="1"/>
  <c r="I194" i="19" a="1"/>
  <c r="I194" i="19" s="1"/>
  <c r="I193" i="19" a="1"/>
  <c r="I193" i="19" s="1"/>
  <c r="I192" i="19" a="1"/>
  <c r="I192" i="19" s="1"/>
  <c r="I191" i="19" a="1"/>
  <c r="I191" i="19" s="1"/>
  <c r="I190" i="19" a="1"/>
  <c r="I190" i="19" s="1"/>
  <c r="I189" i="19" a="1"/>
  <c r="I189" i="19" s="1"/>
  <c r="I188" i="19" a="1"/>
  <c r="I188" i="19" s="1"/>
  <c r="I187" i="19" a="1"/>
  <c r="I187" i="19" s="1"/>
  <c r="I186" i="19" a="1"/>
  <c r="I186" i="19" s="1"/>
  <c r="I185" i="19" a="1"/>
  <c r="I185" i="19" s="1"/>
  <c r="I184" i="19" a="1"/>
  <c r="I184" i="19" s="1"/>
  <c r="I183" i="19" a="1"/>
  <c r="I183" i="19" s="1"/>
  <c r="I182" i="19" a="1"/>
  <c r="I182" i="19" s="1"/>
  <c r="I181" i="19" a="1"/>
  <c r="I181" i="19" s="1"/>
  <c r="I180" i="19" a="1"/>
  <c r="I180" i="19" s="1"/>
  <c r="I179" i="19" a="1"/>
  <c r="I179" i="19" s="1"/>
  <c r="I178" i="19" a="1"/>
  <c r="I178" i="19" s="1"/>
  <c r="I177" i="19" a="1"/>
  <c r="I177" i="19" s="1"/>
  <c r="I176" i="19" a="1"/>
  <c r="I176" i="19" s="1"/>
  <c r="I175" i="19" a="1"/>
  <c r="I175" i="19" s="1"/>
  <c r="I174" i="19" a="1"/>
  <c r="I174" i="19" s="1"/>
  <c r="I173" i="19" a="1"/>
  <c r="I173" i="19" s="1"/>
  <c r="I172" i="19" a="1"/>
  <c r="I172" i="19" s="1"/>
  <c r="I171" i="19" a="1"/>
  <c r="I171" i="19" s="1"/>
  <c r="I170" i="19" a="1"/>
  <c r="I170" i="19" s="1"/>
  <c r="I169" i="19" a="1"/>
  <c r="I169" i="19" s="1"/>
  <c r="I168" i="19" a="1"/>
  <c r="I168" i="19" s="1"/>
  <c r="I167" i="19" a="1"/>
  <c r="I167" i="19" s="1"/>
  <c r="I166" i="19" a="1"/>
  <c r="I166" i="19" s="1"/>
  <c r="I165" i="19" a="1"/>
  <c r="I165" i="19" s="1"/>
  <c r="I164" i="19" a="1"/>
  <c r="I164" i="19" s="1"/>
  <c r="I163" i="19" a="1"/>
  <c r="I163" i="19" s="1"/>
  <c r="I162" i="19" a="1"/>
  <c r="I162" i="19" s="1"/>
  <c r="I161" i="19" a="1"/>
  <c r="I161" i="19" s="1"/>
  <c r="I160" i="19" a="1"/>
  <c r="I160" i="19" s="1"/>
  <c r="I159" i="19" a="1"/>
  <c r="I159" i="19" s="1"/>
  <c r="I158" i="19" a="1"/>
  <c r="I158" i="19" s="1"/>
  <c r="I157" i="19" a="1"/>
  <c r="I157" i="19" s="1"/>
  <c r="I156" i="19" a="1"/>
  <c r="I156" i="19" s="1"/>
  <c r="I155" i="19" a="1"/>
  <c r="I155" i="19" s="1"/>
  <c r="I154" i="19" a="1"/>
  <c r="I154" i="19" s="1"/>
  <c r="I153" i="19" a="1"/>
  <c r="I153" i="19" s="1"/>
  <c r="I152" i="19" a="1"/>
  <c r="I152" i="19" s="1"/>
  <c r="I151" i="19" a="1"/>
  <c r="I151" i="19" s="1"/>
  <c r="I150" i="19" a="1"/>
  <c r="I150" i="19" s="1"/>
  <c r="I149" i="19" a="1"/>
  <c r="I149" i="19" s="1"/>
  <c r="I148" i="19" a="1"/>
  <c r="I148" i="19" s="1"/>
  <c r="I147" i="19" a="1"/>
  <c r="I147" i="19" s="1"/>
  <c r="I146" i="19" a="1"/>
  <c r="I146" i="19" s="1"/>
  <c r="I145" i="19" a="1"/>
  <c r="I145" i="19" s="1"/>
  <c r="I144" i="19" a="1"/>
  <c r="I144" i="19" s="1"/>
  <c r="I143" i="19" a="1"/>
  <c r="I143" i="19" s="1"/>
  <c r="I142" i="19" a="1"/>
  <c r="I142" i="19" s="1"/>
  <c r="I141" i="19" a="1"/>
  <c r="I141" i="19" s="1"/>
  <c r="I140" i="19" a="1"/>
  <c r="I140" i="19" s="1"/>
  <c r="I139" i="19" a="1"/>
  <c r="I139" i="19" s="1"/>
  <c r="I138" i="19" a="1"/>
  <c r="I138" i="19" s="1"/>
  <c r="I137" i="19" a="1"/>
  <c r="I137" i="19" s="1"/>
  <c r="I136" i="19" a="1"/>
  <c r="I136" i="19" s="1"/>
  <c r="I135" i="19" a="1"/>
  <c r="I135" i="19" s="1"/>
  <c r="I134" i="19" a="1"/>
  <c r="I134" i="19" s="1"/>
  <c r="I133" i="19" a="1"/>
  <c r="I133" i="19" s="1"/>
  <c r="I132" i="19" a="1"/>
  <c r="I132" i="19" s="1"/>
  <c r="I131" i="19" a="1"/>
  <c r="I131" i="19" s="1"/>
  <c r="I130" i="19" a="1"/>
  <c r="I130" i="19" s="1"/>
  <c r="I129" i="19" a="1"/>
  <c r="I129" i="19" s="1"/>
  <c r="I128" i="19" a="1"/>
  <c r="I128" i="19" s="1"/>
  <c r="I127" i="19" a="1"/>
  <c r="I127" i="19" s="1"/>
  <c r="I126" i="19" a="1"/>
  <c r="I126" i="19" s="1"/>
  <c r="I125" i="19" a="1"/>
  <c r="I125" i="19" s="1"/>
  <c r="I124" i="19" a="1"/>
  <c r="I124" i="19" s="1"/>
  <c r="I123" i="19" a="1"/>
  <c r="I123" i="19" s="1"/>
  <c r="I122" i="19" a="1"/>
  <c r="I122" i="19" s="1"/>
  <c r="I121" i="19" a="1"/>
  <c r="I121" i="19" s="1"/>
  <c r="I120" i="19" a="1"/>
  <c r="I120" i="19" s="1"/>
  <c r="I119" i="19" a="1"/>
  <c r="I119" i="19" s="1"/>
  <c r="I118" i="19" a="1"/>
  <c r="I118" i="19" s="1"/>
  <c r="I117" i="19" a="1"/>
  <c r="I117" i="19" s="1"/>
  <c r="I116" i="19" a="1"/>
  <c r="I116" i="19" s="1"/>
  <c r="I115" i="19" a="1"/>
  <c r="I115" i="19" s="1"/>
  <c r="I114" i="19" a="1"/>
  <c r="I114" i="19" s="1"/>
  <c r="I113" i="19" a="1"/>
  <c r="I113" i="19" s="1"/>
  <c r="I112" i="19" a="1"/>
  <c r="I112" i="19" s="1"/>
  <c r="I111" i="19" a="1"/>
  <c r="I111" i="19" s="1"/>
  <c r="I110" i="19" a="1"/>
  <c r="I110" i="19" s="1"/>
  <c r="I109" i="19" a="1"/>
  <c r="I109" i="19" s="1"/>
  <c r="I108" i="19" a="1"/>
  <c r="I108" i="19" s="1"/>
  <c r="I107" i="19" a="1"/>
  <c r="I107" i="19" s="1"/>
  <c r="I106" i="19" a="1"/>
  <c r="I106" i="19" s="1"/>
  <c r="I105" i="19" a="1"/>
  <c r="I105" i="19" s="1"/>
  <c r="I104" i="19" a="1"/>
  <c r="I104" i="19" s="1"/>
  <c r="I103" i="19" a="1"/>
  <c r="I103" i="19" s="1"/>
  <c r="I102" i="19" a="1"/>
  <c r="I102" i="19" s="1"/>
  <c r="I101" i="19" a="1"/>
  <c r="I101" i="19" s="1"/>
  <c r="I100" i="19" a="1"/>
  <c r="I100" i="19" s="1"/>
  <c r="I99" i="19" a="1"/>
  <c r="I99" i="19" s="1"/>
  <c r="I98" i="19" a="1"/>
  <c r="I98" i="19" s="1"/>
  <c r="I97" i="19" a="1"/>
  <c r="I97" i="19" s="1"/>
  <c r="I96" i="19" a="1"/>
  <c r="I96" i="19" s="1"/>
  <c r="I95" i="19" a="1"/>
  <c r="I95" i="19" s="1"/>
  <c r="J94" i="19"/>
  <c r="I94" i="19" a="1"/>
  <c r="I94" i="19" s="1"/>
  <c r="L94" i="19" s="1"/>
  <c r="I93" i="19" a="1"/>
  <c r="I93" i="19" s="1"/>
  <c r="L93" i="19" s="1"/>
  <c r="I92" i="19" a="1"/>
  <c r="I92" i="19" s="1"/>
  <c r="L92" i="19" s="1"/>
  <c r="J91" i="19"/>
  <c r="I91" i="19" a="1"/>
  <c r="I91" i="19" s="1"/>
  <c r="L91" i="19" s="1"/>
  <c r="I90" i="19" a="1"/>
  <c r="I90" i="19" s="1"/>
  <c r="L90" i="19" s="1"/>
  <c r="L89" i="19"/>
  <c r="I89" i="19" a="1"/>
  <c r="I89" i="19" s="1"/>
  <c r="J89" i="19" s="1"/>
  <c r="I88" i="19" a="1"/>
  <c r="I88" i="19" s="1"/>
  <c r="L88" i="19" s="1"/>
  <c r="I87" i="19" a="1"/>
  <c r="I87" i="19" s="1"/>
  <c r="J87" i="19" s="1"/>
  <c r="J86" i="19"/>
  <c r="I86" i="19" a="1"/>
  <c r="I86" i="19" s="1"/>
  <c r="L86" i="19" s="1"/>
  <c r="I85" i="19" a="1"/>
  <c r="I85" i="19" s="1"/>
  <c r="L85" i="19" s="1"/>
  <c r="J84" i="19"/>
  <c r="I84" i="19" a="1"/>
  <c r="I84" i="19" s="1"/>
  <c r="L84" i="19" s="1"/>
  <c r="L83" i="19"/>
  <c r="J83" i="19"/>
  <c r="I83" i="19" a="1"/>
  <c r="I83" i="19" s="1"/>
  <c r="J82" i="19"/>
  <c r="I82" i="19" a="1"/>
  <c r="I82" i="19" s="1"/>
  <c r="L82" i="19" s="1"/>
  <c r="L81" i="19"/>
  <c r="J81" i="19"/>
  <c r="I81" i="19" a="1"/>
  <c r="I81" i="19" s="1"/>
  <c r="I80" i="19" a="1"/>
  <c r="I80" i="19" s="1"/>
  <c r="L80" i="19" s="1"/>
  <c r="J79" i="19"/>
  <c r="I79" i="19" a="1"/>
  <c r="I79" i="19" s="1"/>
  <c r="L79" i="19" s="1"/>
  <c r="J78" i="19"/>
  <c r="I78" i="19" a="1"/>
  <c r="I78" i="19" s="1"/>
  <c r="L78" i="19" s="1"/>
  <c r="I77" i="19" a="1"/>
  <c r="I77" i="19" s="1"/>
  <c r="L77" i="19" s="1"/>
  <c r="I76" i="19" a="1"/>
  <c r="I76" i="19" s="1"/>
  <c r="L76" i="19" s="1"/>
  <c r="J75" i="19"/>
  <c r="I75" i="19" a="1"/>
  <c r="I75" i="19" s="1"/>
  <c r="L75" i="19" s="1"/>
  <c r="I74" i="19" a="1"/>
  <c r="I74" i="19" s="1"/>
  <c r="L74" i="19" s="1"/>
  <c r="J73" i="19"/>
  <c r="I73" i="19" a="1"/>
  <c r="I73" i="19" s="1"/>
  <c r="L73" i="19" s="1"/>
  <c r="L72" i="19"/>
  <c r="J72" i="19"/>
  <c r="I72" i="19" a="1"/>
  <c r="I72" i="19" s="1"/>
  <c r="L71" i="19"/>
  <c r="J71" i="19"/>
  <c r="I71" i="19" a="1"/>
  <c r="I71" i="19" s="1"/>
  <c r="I70" i="19" a="1"/>
  <c r="I70" i="19" s="1"/>
  <c r="L70" i="19" s="1"/>
  <c r="L69" i="19"/>
  <c r="I69" i="19" a="1"/>
  <c r="I69" i="19" s="1"/>
  <c r="J69" i="19" s="1"/>
  <c r="L68" i="19"/>
  <c r="I68" i="19" a="1"/>
  <c r="I68" i="19" s="1"/>
  <c r="J68" i="19" s="1"/>
  <c r="J67" i="19"/>
  <c r="I67" i="19" a="1"/>
  <c r="I67" i="19" s="1"/>
  <c r="L67" i="19" s="1"/>
  <c r="I66" i="19" a="1"/>
  <c r="I66" i="19" s="1"/>
  <c r="L66" i="19" s="1"/>
  <c r="J65" i="19"/>
  <c r="I65" i="19" a="1"/>
  <c r="I65" i="19" s="1"/>
  <c r="L65" i="19" s="1"/>
  <c r="L64" i="19"/>
  <c r="J64" i="19"/>
  <c r="I64" i="19" a="1"/>
  <c r="I64" i="19" s="1"/>
  <c r="L63" i="19"/>
  <c r="J63" i="19"/>
  <c r="I63" i="19" a="1"/>
  <c r="I63" i="19" s="1"/>
  <c r="I62" i="19" a="1"/>
  <c r="I62" i="19" s="1"/>
  <c r="L62" i="19" s="1"/>
  <c r="L61" i="19"/>
  <c r="I61" i="19" a="1"/>
  <c r="I61" i="19" s="1"/>
  <c r="J61" i="19" s="1"/>
  <c r="L60" i="19"/>
  <c r="I60" i="19" a="1"/>
  <c r="I60" i="19" s="1"/>
  <c r="J60" i="19" s="1"/>
  <c r="J59" i="19"/>
  <c r="I59" i="19" a="1"/>
  <c r="I59" i="19" s="1"/>
  <c r="L59" i="19" s="1"/>
  <c r="I58" i="19" a="1"/>
  <c r="I58" i="19" s="1"/>
  <c r="L58" i="19" s="1"/>
  <c r="J57" i="19"/>
  <c r="I57" i="19" a="1"/>
  <c r="I57" i="19" s="1"/>
  <c r="L57" i="19" s="1"/>
  <c r="L56" i="19"/>
  <c r="J56" i="19"/>
  <c r="I56" i="19" a="1"/>
  <c r="I56" i="19" s="1"/>
  <c r="L55" i="19"/>
  <c r="J55" i="19"/>
  <c r="I55" i="19" a="1"/>
  <c r="I55" i="19" s="1"/>
  <c r="I54" i="19" a="1"/>
  <c r="I54" i="19" s="1"/>
  <c r="L54" i="19" s="1"/>
  <c r="L53" i="19"/>
  <c r="I53" i="19" a="1"/>
  <c r="I53" i="19" s="1"/>
  <c r="J53" i="19" s="1"/>
  <c r="L52" i="19"/>
  <c r="I52" i="19" a="1"/>
  <c r="I52" i="19" s="1"/>
  <c r="J52" i="19" s="1"/>
  <c r="J51" i="19"/>
  <c r="I51" i="19" a="1"/>
  <c r="I51" i="19" s="1"/>
  <c r="L51" i="19" s="1"/>
  <c r="I50" i="19" a="1"/>
  <c r="I50" i="19" s="1"/>
  <c r="L50" i="19" s="1"/>
  <c r="J49" i="19"/>
  <c r="I49" i="19" a="1"/>
  <c r="I49" i="19" s="1"/>
  <c r="L49" i="19" s="1"/>
  <c r="L48" i="19"/>
  <c r="J48" i="19"/>
  <c r="I48" i="19" a="1"/>
  <c r="I48" i="19" s="1"/>
  <c r="L47" i="19"/>
  <c r="J47" i="19"/>
  <c r="I47" i="19" a="1"/>
  <c r="I47" i="19" s="1"/>
  <c r="I46" i="19" a="1"/>
  <c r="I46" i="19" s="1"/>
  <c r="L46" i="19" s="1"/>
  <c r="L45" i="19"/>
  <c r="I45" i="19" a="1"/>
  <c r="I45" i="19" s="1"/>
  <c r="J45" i="19" s="1"/>
  <c r="L44" i="19"/>
  <c r="I44" i="19" a="1"/>
  <c r="I44" i="19" s="1"/>
  <c r="J44" i="19" s="1"/>
  <c r="J43" i="19"/>
  <c r="I43" i="19" a="1"/>
  <c r="I43" i="19" s="1"/>
  <c r="L43" i="19" s="1"/>
  <c r="I42" i="19"/>
  <c r="L42" i="19" s="1"/>
  <c r="I42" i="19" a="1"/>
  <c r="I41" i="19"/>
  <c r="L41" i="19" s="1"/>
  <c r="I41" i="19" a="1"/>
  <c r="I40" i="19"/>
  <c r="L40" i="19" s="1"/>
  <c r="I40" i="19" a="1"/>
  <c r="I39" i="19" a="1"/>
  <c r="I39" i="19" s="1"/>
  <c r="I38" i="19"/>
  <c r="L38" i="19" s="1"/>
  <c r="I38" i="19" a="1"/>
  <c r="I37" i="19" a="1"/>
  <c r="I37" i="19" s="1"/>
  <c r="I36" i="19"/>
  <c r="L36" i="19" s="1"/>
  <c r="I36" i="19" a="1"/>
  <c r="I35" i="19" a="1"/>
  <c r="I35" i="19" s="1"/>
  <c r="I34" i="19" a="1"/>
  <c r="I34" i="19" s="1"/>
  <c r="I33" i="19" a="1"/>
  <c r="I33" i="19" s="1"/>
  <c r="I32" i="19" a="1"/>
  <c r="I32" i="19" s="1"/>
  <c r="I31" i="19" a="1"/>
  <c r="I31" i="19" s="1"/>
  <c r="I30" i="19" a="1"/>
  <c r="I30" i="19" s="1"/>
  <c r="I29" i="19" a="1"/>
  <c r="I29" i="19" s="1"/>
  <c r="I28" i="19" a="1"/>
  <c r="I28" i="19" s="1"/>
  <c r="I27" i="19" a="1"/>
  <c r="I27" i="19" s="1"/>
  <c r="I26" i="19" a="1"/>
  <c r="I26" i="19" s="1"/>
  <c r="I25" i="19" a="1"/>
  <c r="I25" i="19" s="1"/>
  <c r="I24" i="19" a="1"/>
  <c r="I24" i="19" s="1"/>
  <c r="I23" i="19" a="1"/>
  <c r="I23" i="19" s="1"/>
  <c r="I22" i="19" a="1"/>
  <c r="I22" i="19" s="1"/>
  <c r="I21" i="19" a="1"/>
  <c r="I21" i="19" s="1"/>
  <c r="I20" i="19" a="1"/>
  <c r="I20" i="19" s="1"/>
  <c r="I19" i="19" a="1"/>
  <c r="I19" i="19" s="1"/>
  <c r="I18" i="19" a="1"/>
  <c r="I18" i="19" s="1"/>
  <c r="I17" i="19" a="1"/>
  <c r="I17" i="19" s="1"/>
  <c r="I16" i="19" a="1"/>
  <c r="I16" i="19" s="1"/>
  <c r="I15" i="19" a="1"/>
  <c r="I15" i="19" s="1"/>
  <c r="I14" i="19" a="1"/>
  <c r="I14" i="19" s="1"/>
  <c r="I13" i="19" a="1"/>
  <c r="I13" i="19" s="1"/>
  <c r="I12" i="19" a="1"/>
  <c r="I12" i="19" s="1"/>
  <c r="I11" i="19" a="1"/>
  <c r="I11" i="19" s="1"/>
  <c r="I10" i="19" a="1"/>
  <c r="I10" i="19" s="1"/>
  <c r="I9" i="19" a="1"/>
  <c r="I9" i="19" s="1"/>
  <c r="I8" i="19" a="1"/>
  <c r="I8" i="19" s="1"/>
  <c r="I7" i="19" a="1"/>
  <c r="I7" i="19" s="1"/>
  <c r="I6" i="19" a="1"/>
  <c r="I6" i="19" s="1"/>
  <c r="I5" i="19" a="1"/>
  <c r="I5" i="19" s="1"/>
  <c r="I4" i="19" a="1"/>
  <c r="I4" i="19" s="1"/>
  <c r="I3" i="19" a="1"/>
  <c r="I3" i="19" s="1"/>
  <c r="I2" i="19" a="1"/>
  <c r="I2" i="19" s="1"/>
  <c r="L5" i="19" l="1"/>
  <c r="J5" i="19"/>
  <c r="L13" i="19"/>
  <c r="J13" i="19"/>
  <c r="L29" i="19"/>
  <c r="J29" i="19"/>
  <c r="L6" i="19"/>
  <c r="J6" i="19"/>
  <c r="L8" i="19"/>
  <c r="J8" i="19"/>
  <c r="L22" i="19"/>
  <c r="J22" i="19"/>
  <c r="L30" i="19"/>
  <c r="J30" i="19"/>
  <c r="L7" i="19"/>
  <c r="J7" i="19"/>
  <c r="L15" i="19"/>
  <c r="J15" i="19"/>
  <c r="L23" i="19"/>
  <c r="J23" i="19"/>
  <c r="L31" i="19"/>
  <c r="J31" i="19"/>
  <c r="L16" i="19"/>
  <c r="J16" i="19"/>
  <c r="L24" i="19"/>
  <c r="J24" i="19"/>
  <c r="L32" i="19"/>
  <c r="J32" i="19"/>
  <c r="L9" i="19"/>
  <c r="J9" i="19"/>
  <c r="L17" i="19"/>
  <c r="J17" i="19"/>
  <c r="L25" i="19"/>
  <c r="J25" i="19"/>
  <c r="L33" i="19"/>
  <c r="J33" i="19"/>
  <c r="L39" i="19"/>
  <c r="J39" i="19"/>
  <c r="L2" i="19"/>
  <c r="J2" i="19"/>
  <c r="L10" i="19"/>
  <c r="J10" i="19"/>
  <c r="L18" i="19"/>
  <c r="J18" i="19"/>
  <c r="L26" i="19"/>
  <c r="J26" i="19"/>
  <c r="L34" i="19"/>
  <c r="J34" i="19"/>
  <c r="L3" i="19"/>
  <c r="J3" i="19"/>
  <c r="L11" i="19"/>
  <c r="J11" i="19"/>
  <c r="L19" i="19"/>
  <c r="J19" i="19"/>
  <c r="L27" i="19"/>
  <c r="J27" i="19"/>
  <c r="L35" i="19"/>
  <c r="J35" i="19"/>
  <c r="L4" i="19"/>
  <c r="J4" i="19"/>
  <c r="L12" i="19"/>
  <c r="J12" i="19"/>
  <c r="L20" i="19"/>
  <c r="J20" i="19"/>
  <c r="L28" i="19"/>
  <c r="J28" i="19"/>
  <c r="L21" i="19"/>
  <c r="J21" i="19"/>
  <c r="L14" i="19"/>
  <c r="J14" i="19"/>
  <c r="L37" i="19"/>
  <c r="J37" i="19"/>
  <c r="L87" i="19"/>
  <c r="L101" i="19"/>
  <c r="J101" i="19"/>
  <c r="L109" i="19"/>
  <c r="J109" i="19"/>
  <c r="L117" i="19"/>
  <c r="J117" i="19"/>
  <c r="L125" i="19"/>
  <c r="J125" i="19"/>
  <c r="L133" i="19"/>
  <c r="J133" i="19"/>
  <c r="L141" i="19"/>
  <c r="J141" i="19"/>
  <c r="L149" i="19"/>
  <c r="J149" i="19"/>
  <c r="L157" i="19"/>
  <c r="J157" i="19"/>
  <c r="L165" i="19"/>
  <c r="J165" i="19"/>
  <c r="L173" i="19"/>
  <c r="J173" i="19"/>
  <c r="L181" i="19"/>
  <c r="J181" i="19"/>
  <c r="L189" i="19"/>
  <c r="J189" i="19"/>
  <c r="L197" i="19"/>
  <c r="J197" i="19"/>
  <c r="L205" i="19"/>
  <c r="J205" i="19"/>
  <c r="L102" i="19"/>
  <c r="J102" i="19"/>
  <c r="L110" i="19"/>
  <c r="J110" i="19"/>
  <c r="L118" i="19"/>
  <c r="J118" i="19"/>
  <c r="L126" i="19"/>
  <c r="J126" i="19"/>
  <c r="L134" i="19"/>
  <c r="J134" i="19"/>
  <c r="L142" i="19"/>
  <c r="J142" i="19"/>
  <c r="L150" i="19"/>
  <c r="J150" i="19"/>
  <c r="L158" i="19"/>
  <c r="J158" i="19"/>
  <c r="L166" i="19"/>
  <c r="J166" i="19"/>
  <c r="L174" i="19"/>
  <c r="J174" i="19"/>
  <c r="L182" i="19"/>
  <c r="J182" i="19"/>
  <c r="L190" i="19"/>
  <c r="J190" i="19"/>
  <c r="L198" i="19"/>
  <c r="J198" i="19"/>
  <c r="L206" i="19"/>
  <c r="J206" i="19"/>
  <c r="J41" i="19"/>
  <c r="J46" i="19"/>
  <c r="J54" i="19"/>
  <c r="J62" i="19"/>
  <c r="J70" i="19"/>
  <c r="J85" i="19"/>
  <c r="J88" i="19"/>
  <c r="L95" i="19"/>
  <c r="J95" i="19"/>
  <c r="L103" i="19"/>
  <c r="J103" i="19"/>
  <c r="L111" i="19"/>
  <c r="J111" i="19"/>
  <c r="L119" i="19"/>
  <c r="J119" i="19"/>
  <c r="L127" i="19"/>
  <c r="J127" i="19"/>
  <c r="L135" i="19"/>
  <c r="J135" i="19"/>
  <c r="L143" i="19"/>
  <c r="J143" i="19"/>
  <c r="L151" i="19"/>
  <c r="J151" i="19"/>
  <c r="L159" i="19"/>
  <c r="J159" i="19"/>
  <c r="L167" i="19"/>
  <c r="J167" i="19"/>
  <c r="L175" i="19"/>
  <c r="J175" i="19"/>
  <c r="L183" i="19"/>
  <c r="J183" i="19"/>
  <c r="L191" i="19"/>
  <c r="J191" i="19"/>
  <c r="L199" i="19"/>
  <c r="J199" i="19"/>
  <c r="L207" i="19"/>
  <c r="J207" i="19"/>
  <c r="L96" i="19"/>
  <c r="J96" i="19"/>
  <c r="L104" i="19"/>
  <c r="J104" i="19"/>
  <c r="L112" i="19"/>
  <c r="J112" i="19"/>
  <c r="L120" i="19"/>
  <c r="J120" i="19"/>
  <c r="L128" i="19"/>
  <c r="J128" i="19"/>
  <c r="L136" i="19"/>
  <c r="J136" i="19"/>
  <c r="L144" i="19"/>
  <c r="J144" i="19"/>
  <c r="L152" i="19"/>
  <c r="J152" i="19"/>
  <c r="L160" i="19"/>
  <c r="J160" i="19"/>
  <c r="L168" i="19"/>
  <c r="J168" i="19"/>
  <c r="L176" i="19"/>
  <c r="J176" i="19"/>
  <c r="L184" i="19"/>
  <c r="J184" i="19"/>
  <c r="L192" i="19"/>
  <c r="J192" i="19"/>
  <c r="L200" i="19"/>
  <c r="J200" i="19"/>
  <c r="L208" i="19"/>
  <c r="J208" i="19"/>
  <c r="J76" i="19"/>
  <c r="J92" i="19"/>
  <c r="L97" i="19"/>
  <c r="J97" i="19"/>
  <c r="L105" i="19"/>
  <c r="J105" i="19"/>
  <c r="L113" i="19"/>
  <c r="J113" i="19"/>
  <c r="L121" i="19"/>
  <c r="J121" i="19"/>
  <c r="L129" i="19"/>
  <c r="J129" i="19"/>
  <c r="L137" i="19"/>
  <c r="J137" i="19"/>
  <c r="L145" i="19"/>
  <c r="J145" i="19"/>
  <c r="L153" i="19"/>
  <c r="J153" i="19"/>
  <c r="L161" i="19"/>
  <c r="J161" i="19"/>
  <c r="L169" i="19"/>
  <c r="J169" i="19"/>
  <c r="L177" i="19"/>
  <c r="J177" i="19"/>
  <c r="L185" i="19"/>
  <c r="J185" i="19"/>
  <c r="L193" i="19"/>
  <c r="J193" i="19"/>
  <c r="L201" i="19"/>
  <c r="J201" i="19"/>
  <c r="L209" i="19"/>
  <c r="J209" i="19"/>
  <c r="L98" i="19"/>
  <c r="J98" i="19"/>
  <c r="L106" i="19"/>
  <c r="J106" i="19"/>
  <c r="L114" i="19"/>
  <c r="J114" i="19"/>
  <c r="L122" i="19"/>
  <c r="J122" i="19"/>
  <c r="L130" i="19"/>
  <c r="J130" i="19"/>
  <c r="L138" i="19"/>
  <c r="J138" i="19"/>
  <c r="L146" i="19"/>
  <c r="J146" i="19"/>
  <c r="L154" i="19"/>
  <c r="J154" i="19"/>
  <c r="L162" i="19"/>
  <c r="J162" i="19"/>
  <c r="L170" i="19"/>
  <c r="J170" i="19"/>
  <c r="L178" i="19"/>
  <c r="J178" i="19"/>
  <c r="L186" i="19"/>
  <c r="J186" i="19"/>
  <c r="L194" i="19"/>
  <c r="J194" i="19"/>
  <c r="L202" i="19"/>
  <c r="J202" i="19"/>
  <c r="L210" i="19"/>
  <c r="J210" i="19"/>
  <c r="J36" i="19"/>
  <c r="J38" i="19"/>
  <c r="J40" i="19"/>
  <c r="J50" i="19"/>
  <c r="J58" i="19"/>
  <c r="J66" i="19"/>
  <c r="J74" i="19"/>
  <c r="J77" i="19"/>
  <c r="J80" i="19"/>
  <c r="J93" i="19"/>
  <c r="L99" i="19"/>
  <c r="J99" i="19"/>
  <c r="L107" i="19"/>
  <c r="J107" i="19"/>
  <c r="L115" i="19"/>
  <c r="J115" i="19"/>
  <c r="L123" i="19"/>
  <c r="J123" i="19"/>
  <c r="L131" i="19"/>
  <c r="J131" i="19"/>
  <c r="L139" i="19"/>
  <c r="J139" i="19"/>
  <c r="L147" i="19"/>
  <c r="J147" i="19"/>
  <c r="L155" i="19"/>
  <c r="J155" i="19"/>
  <c r="L163" i="19"/>
  <c r="J163" i="19"/>
  <c r="L171" i="19"/>
  <c r="J171" i="19"/>
  <c r="L179" i="19"/>
  <c r="J179" i="19"/>
  <c r="L187" i="19"/>
  <c r="J187" i="19"/>
  <c r="L195" i="19"/>
  <c r="J195" i="19"/>
  <c r="L203" i="19"/>
  <c r="J203" i="19"/>
  <c r="L211" i="19"/>
  <c r="J211" i="19"/>
  <c r="J42" i="19"/>
  <c r="J90" i="19"/>
  <c r="L100" i="19"/>
  <c r="J100" i="19"/>
  <c r="L108" i="19"/>
  <c r="J108" i="19"/>
  <c r="L116" i="19"/>
  <c r="J116" i="19"/>
  <c r="L124" i="19"/>
  <c r="J124" i="19"/>
  <c r="L132" i="19"/>
  <c r="J132" i="19"/>
  <c r="L140" i="19"/>
  <c r="J140" i="19"/>
  <c r="L148" i="19"/>
  <c r="J148" i="19"/>
  <c r="L156" i="19"/>
  <c r="J156" i="19"/>
  <c r="L164" i="19"/>
  <c r="J164" i="19"/>
  <c r="L172" i="19"/>
  <c r="J172" i="19"/>
  <c r="L180" i="19"/>
  <c r="J180" i="19"/>
  <c r="L188" i="19"/>
  <c r="J188" i="19"/>
  <c r="L196" i="19"/>
  <c r="J196" i="19"/>
  <c r="L204" i="19"/>
  <c r="J204" i="19"/>
  <c r="L212" i="19"/>
  <c r="J212" i="19"/>
  <c r="G3" i="16"/>
  <c r="H3" i="16"/>
  <c r="G4" i="16"/>
  <c r="H4" i="16"/>
  <c r="G5" i="16"/>
  <c r="H5" i="16"/>
  <c r="G6" i="16"/>
  <c r="H6" i="16"/>
  <c r="G7" i="16"/>
  <c r="N3" i="2"/>
  <c r="H155" i="2"/>
  <c r="H154" i="2"/>
  <c r="H150" i="2"/>
  <c r="H141" i="2"/>
  <c r="H140" i="2"/>
  <c r="H139" i="2"/>
  <c r="H127" i="2"/>
  <c r="H126" i="2"/>
  <c r="H125" i="2"/>
  <c r="H111" i="2"/>
  <c r="H110" i="2"/>
  <c r="H109" i="2"/>
  <c r="H108" i="2"/>
  <c r="H107" i="2"/>
  <c r="H100" i="2"/>
  <c r="H80" i="2"/>
  <c r="H73" i="2"/>
  <c r="H54" i="2"/>
  <c r="H40" i="2"/>
  <c r="H28" i="2"/>
  <c r="H27" i="2"/>
  <c r="H14" i="2"/>
  <c r="H153" i="2"/>
  <c r="H152" i="2"/>
  <c r="H151" i="2"/>
  <c r="H149" i="2"/>
  <c r="H148" i="2"/>
  <c r="H147" i="2"/>
  <c r="H146" i="2"/>
  <c r="H145" i="2"/>
  <c r="H138" i="2"/>
  <c r="H137" i="2"/>
  <c r="H136" i="2"/>
  <c r="H135" i="2"/>
  <c r="H134" i="2"/>
  <c r="H133" i="2"/>
  <c r="H132" i="2"/>
  <c r="H131" i="2"/>
  <c r="H130" i="2"/>
  <c r="H129" i="2"/>
  <c r="H128" i="2"/>
  <c r="H124" i="2"/>
  <c r="H123" i="2"/>
  <c r="H122" i="2"/>
  <c r="H120" i="2"/>
  <c r="H106" i="2"/>
  <c r="H105" i="2"/>
  <c r="H104" i="2"/>
  <c r="H103" i="2"/>
  <c r="H102" i="2"/>
  <c r="H101" i="2"/>
  <c r="H99" i="2"/>
  <c r="H98" i="2"/>
  <c r="H97" i="2"/>
  <c r="H96" i="2"/>
  <c r="H95" i="2"/>
  <c r="H94" i="2"/>
  <c r="H92" i="2"/>
  <c r="H87" i="2"/>
  <c r="H86" i="2"/>
  <c r="H85" i="2"/>
  <c r="H84" i="2"/>
  <c r="H79" i="2"/>
  <c r="H78" i="2"/>
  <c r="H77" i="2"/>
  <c r="H76" i="2"/>
  <c r="H72" i="2"/>
  <c r="H71" i="2"/>
  <c r="H70" i="2"/>
  <c r="H69" i="2"/>
  <c r="H68" i="2"/>
  <c r="H67" i="2"/>
  <c r="H66" i="2"/>
  <c r="H65" i="2"/>
  <c r="H61" i="2"/>
  <c r="H60" i="2"/>
  <c r="H59" i="2"/>
  <c r="H53" i="2"/>
  <c r="H52" i="2"/>
  <c r="H46" i="2"/>
  <c r="H45" i="2"/>
  <c r="H39" i="2"/>
  <c r="H38" i="2"/>
  <c r="H37" i="2"/>
  <c r="H36" i="2"/>
  <c r="H26" i="2"/>
  <c r="H25" i="2"/>
  <c r="H24" i="2"/>
  <c r="H23" i="2"/>
  <c r="H22" i="2"/>
  <c r="H21" i="2"/>
  <c r="H13" i="2"/>
  <c r="H12" i="2"/>
  <c r="H11" i="2"/>
  <c r="H6" i="2"/>
  <c r="H144" i="2"/>
  <c r="H143" i="2"/>
  <c r="H142" i="2"/>
  <c r="H121" i="2"/>
  <c r="H119" i="2"/>
  <c r="H118" i="2"/>
  <c r="H117" i="2"/>
  <c r="H116" i="2"/>
  <c r="H115" i="2"/>
  <c r="H114" i="2"/>
  <c r="H113" i="2"/>
  <c r="H112" i="2"/>
  <c r="H93" i="2"/>
  <c r="H91" i="2"/>
  <c r="H90" i="2"/>
  <c r="H89" i="2"/>
  <c r="H88" i="2"/>
  <c r="H83" i="2"/>
  <c r="H82" i="2"/>
  <c r="H81" i="2"/>
  <c r="H75" i="2"/>
  <c r="H74" i="2"/>
  <c r="H64" i="2"/>
  <c r="H63" i="2"/>
  <c r="H62" i="2"/>
  <c r="H58" i="2"/>
  <c r="H57" i="2"/>
  <c r="H56" i="2"/>
  <c r="H55" i="2"/>
  <c r="H51" i="2"/>
  <c r="H50" i="2"/>
  <c r="H49" i="2"/>
  <c r="H48" i="2"/>
  <c r="H47" i="2"/>
  <c r="H44" i="2"/>
  <c r="H43" i="2"/>
  <c r="H42" i="2"/>
  <c r="H41" i="2"/>
  <c r="H35" i="2"/>
  <c r="H34" i="2"/>
  <c r="H33" i="2"/>
  <c r="H32" i="2"/>
  <c r="H31" i="2"/>
  <c r="H30" i="2"/>
  <c r="H29" i="2"/>
  <c r="H20" i="2"/>
  <c r="H19" i="2"/>
  <c r="H18" i="2"/>
  <c r="H17" i="2"/>
  <c r="H16" i="2"/>
  <c r="H15" i="2"/>
  <c r="H10" i="2"/>
  <c r="H9" i="2"/>
  <c r="H8" i="2"/>
  <c r="H4" i="2"/>
  <c r="C74" i="10"/>
  <c r="C76" i="10"/>
  <c r="C91" i="10"/>
  <c r="C90" i="10"/>
  <c r="C89" i="10"/>
  <c r="C88" i="10"/>
  <c r="C87" i="10"/>
  <c r="C86" i="10"/>
  <c r="C85" i="10"/>
  <c r="C84" i="10"/>
  <c r="C83" i="10"/>
  <c r="C82" i="10"/>
  <c r="C81" i="10"/>
  <c r="C80" i="10"/>
  <c r="C79" i="10"/>
  <c r="C78" i="10"/>
  <c r="C77" i="10"/>
  <c r="C75" i="10"/>
  <c r="H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3" i="2"/>
  <c r="O3" i="2" l="1"/>
  <c r="G2" i="7"/>
  <c r="C2" i="7"/>
  <c r="O88" i="2"/>
  <c r="H7" i="2"/>
  <c r="O7" i="2" s="1"/>
  <c r="O6" i="2"/>
  <c r="H5" i="2"/>
  <c r="O5" i="2" s="1"/>
  <c r="B2" i="7"/>
  <c r="D2" i="7"/>
  <c r="E2" i="7"/>
  <c r="C3" i="7"/>
  <c r="D3" i="7"/>
  <c r="E3" i="7"/>
  <c r="C4" i="7"/>
  <c r="D4" i="7"/>
  <c r="E4" i="7"/>
  <c r="C5" i="7"/>
  <c r="D5" i="7"/>
  <c r="E5" i="7"/>
  <c r="C6" i="7"/>
  <c r="D6" i="7"/>
  <c r="E6" i="7"/>
  <c r="C7" i="7"/>
  <c r="D7" i="7"/>
  <c r="E7" i="7"/>
  <c r="C8" i="7"/>
  <c r="D8" i="7"/>
  <c r="E8" i="7"/>
  <c r="C9" i="7"/>
  <c r="D9" i="7"/>
  <c r="E9" i="7"/>
  <c r="C10" i="7"/>
  <c r="D10" i="7"/>
  <c r="E10" i="7"/>
  <c r="C11" i="7"/>
  <c r="D11" i="7"/>
  <c r="E11" i="7"/>
  <c r="C12" i="7"/>
  <c r="D12" i="7"/>
  <c r="E12" i="7"/>
  <c r="C13" i="7"/>
  <c r="D13" i="7"/>
  <c r="E13" i="7"/>
  <c r="C14" i="7"/>
  <c r="D14" i="7"/>
  <c r="E14" i="7"/>
  <c r="C15" i="7"/>
  <c r="C16" i="7"/>
  <c r="C17" i="7"/>
  <c r="D17" i="7"/>
  <c r="E17" i="7"/>
  <c r="C18" i="7"/>
  <c r="C19" i="7"/>
  <c r="B3" i="7"/>
  <c r="B4" i="7"/>
  <c r="B5" i="7"/>
  <c r="B6" i="7"/>
  <c r="B7" i="7"/>
  <c r="B8" i="7"/>
  <c r="B9" i="7"/>
  <c r="B10" i="7"/>
  <c r="B11" i="7"/>
  <c r="B12" i="7"/>
  <c r="B13" i="7"/>
  <c r="B14" i="7"/>
  <c r="B15" i="7"/>
  <c r="B16" i="7"/>
  <c r="B17" i="7"/>
  <c r="B18" i="7"/>
  <c r="B19" i="7"/>
  <c r="F2" i="7" l="1"/>
  <c r="F3" i="7"/>
  <c r="F6" i="7"/>
  <c r="F11" i="7"/>
  <c r="F17" i="7"/>
  <c r="F12" i="7"/>
  <c r="F19" i="7"/>
  <c r="F18" i="7"/>
  <c r="F13" i="7"/>
  <c r="F7" i="7"/>
  <c r="F5" i="7"/>
  <c r="F16" i="7"/>
  <c r="F4" i="7"/>
  <c r="F15" i="7"/>
  <c r="F14" i="7"/>
  <c r="F10" i="7"/>
  <c r="F9" i="7"/>
  <c r="F8" i="7"/>
  <c r="O155" i="2" l="1"/>
  <c r="O154" i="2"/>
  <c r="O153" i="2"/>
  <c r="O152" i="2"/>
  <c r="O151" i="2"/>
  <c r="O150" i="2"/>
  <c r="O149" i="2"/>
  <c r="O148" i="2"/>
  <c r="O147" i="2"/>
  <c r="O146" i="2"/>
  <c r="O145" i="2"/>
  <c r="O144" i="2"/>
  <c r="O143" i="2"/>
  <c r="O142" i="2"/>
  <c r="O141" i="2"/>
  <c r="O140" i="2"/>
  <c r="O139" i="2"/>
  <c r="O138" i="2"/>
  <c r="O137" i="2"/>
  <c r="O136" i="2"/>
  <c r="O135" i="2"/>
  <c r="O134" i="2"/>
  <c r="O133" i="2"/>
  <c r="O132" i="2"/>
  <c r="O131" i="2"/>
  <c r="O130" i="2"/>
  <c r="O129" i="2"/>
  <c r="O128" i="2"/>
  <c r="O127" i="2"/>
  <c r="O126" i="2"/>
  <c r="O125" i="2"/>
  <c r="O124" i="2"/>
  <c r="O123" i="2"/>
  <c r="O122" i="2"/>
  <c r="O121" i="2"/>
  <c r="O120" i="2"/>
  <c r="O119" i="2"/>
  <c r="O118" i="2"/>
  <c r="O117" i="2"/>
  <c r="O116" i="2"/>
  <c r="O115" i="2"/>
  <c r="O114" i="2"/>
  <c r="O113" i="2"/>
  <c r="O112" i="2"/>
  <c r="O111" i="2"/>
  <c r="O110" i="2"/>
  <c r="O109" i="2"/>
  <c r="O108" i="2"/>
  <c r="O107" i="2"/>
  <c r="O106" i="2"/>
  <c r="O105" i="2"/>
  <c r="O104" i="2"/>
  <c r="O103" i="2"/>
  <c r="O102" i="2"/>
  <c r="O101" i="2"/>
  <c r="O100" i="2"/>
  <c r="O99" i="2"/>
  <c r="O98" i="2"/>
  <c r="O97" i="2"/>
  <c r="O96" i="2"/>
  <c r="O95" i="2"/>
  <c r="O94" i="2"/>
  <c r="O93" i="2"/>
  <c r="O92" i="2"/>
  <c r="O91" i="2"/>
  <c r="O90" i="2"/>
  <c r="O89" i="2"/>
  <c r="O87" i="2"/>
  <c r="O86" i="2"/>
  <c r="O85" i="2"/>
  <c r="O84" i="2"/>
  <c r="O83" i="2"/>
  <c r="O82" i="2"/>
  <c r="O81" i="2"/>
  <c r="O80" i="2"/>
  <c r="O79" i="2"/>
  <c r="O78" i="2"/>
  <c r="O77" i="2"/>
  <c r="O76" i="2"/>
  <c r="O75" i="2"/>
  <c r="O74" i="2"/>
  <c r="O73" i="2"/>
  <c r="O72" i="2"/>
  <c r="O71" i="2"/>
  <c r="O70" i="2"/>
  <c r="O69" i="2"/>
  <c r="O68" i="2"/>
  <c r="O67" i="2"/>
  <c r="O66" i="2"/>
  <c r="O65" i="2"/>
  <c r="O64" i="2"/>
  <c r="O63" i="2"/>
  <c r="O62" i="2"/>
  <c r="O61" i="2"/>
  <c r="O60" i="2"/>
  <c r="O59" i="2"/>
  <c r="O58" i="2"/>
  <c r="O57" i="2"/>
  <c r="O56"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4" i="2"/>
  <c r="I19" i="7" l="1"/>
  <c r="H19" i="7"/>
  <c r="H12" i="7"/>
  <c r="G12" i="7"/>
  <c r="I16" i="7"/>
  <c r="H16" i="7"/>
  <c r="G16" i="7"/>
  <c r="G10" i="7"/>
  <c r="H10" i="7"/>
  <c r="I10" i="7"/>
  <c r="G8" i="7"/>
  <c r="H8" i="7"/>
  <c r="H5" i="7"/>
  <c r="G5" i="7"/>
  <c r="I5" i="7"/>
  <c r="I13" i="7"/>
  <c r="H13" i="7"/>
  <c r="G13" i="7"/>
  <c r="I9" i="7"/>
  <c r="H9" i="7"/>
  <c r="G9" i="7"/>
  <c r="I18" i="7"/>
  <c r="G18" i="7"/>
  <c r="H18" i="7"/>
  <c r="H6" i="7"/>
  <c r="G6" i="7"/>
  <c r="H4" i="7"/>
  <c r="G4" i="7"/>
  <c r="I4" i="7"/>
  <c r="H7" i="7"/>
  <c r="I7" i="7"/>
  <c r="G7" i="7"/>
  <c r="H15" i="7"/>
  <c r="G15" i="7"/>
  <c r="I17" i="7"/>
  <c r="H17" i="7"/>
  <c r="H11" i="7"/>
  <c r="G11" i="7"/>
  <c r="I2" i="7"/>
  <c r="H2" i="7"/>
  <c r="H3" i="7"/>
  <c r="G3" i="7"/>
  <c r="I3" i="7"/>
  <c r="I14" i="7"/>
  <c r="H1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tc={AC880FCF-7995-4F6C-B30B-B5B06554E780}</author>
  </authors>
  <commentList>
    <comment ref="H52" authorId="0" shapeId="0" xr:uid="{AC880FCF-7995-4F6C-B30B-B5B06554E78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 graphique en colonnes groupées permet de comparer directement le nombre de sous-contrôles présents à chaque niveau de maturité pour les trois groupes de mise en œuvre IG1, IG2 et IG3. 
Réponse :
    Ce graphique montre la répartition des sous-contrôles CIS selon le type d’actif concerné (Applications ou Équipements), uniquement pour les sous-contrôles filtrés au niveau de maturité sélectionné. Il permet d’analyser sur quel type d’actif se concentrent les efforts de sécurité à un niveau donné.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<sst xmlns="http://schemas.openxmlformats.org/spreadsheetml/2006/main" count="2910" uniqueCount="901">
  <si>
    <t>Inventaire des exigences</t>
  </si>
  <si>
    <t xml:space="preserve">Analyse d'écart </t>
  </si>
  <si>
    <t>Plan d'action</t>
  </si>
  <si>
    <t>Contrôle CIS</t>
  </si>
  <si>
    <t>ID</t>
  </si>
  <si>
    <t>Sous-Contrôle CIS</t>
  </si>
  <si>
    <t>Détail du contrôle CIS</t>
  </si>
  <si>
    <t>Type d'actif</t>
  </si>
  <si>
    <t>Fonction sécurité</t>
  </si>
  <si>
    <t>Référence de base</t>
  </si>
  <si>
    <t>Groupe de mise en œuvre</t>
  </si>
  <si>
    <t>IG1</t>
  </si>
  <si>
    <t>IG2</t>
  </si>
  <si>
    <t>IG3</t>
  </si>
  <si>
    <t>Niveau de maturité</t>
  </si>
  <si>
    <t>Libellé</t>
  </si>
  <si>
    <t xml:space="preserve">Description </t>
  </si>
  <si>
    <t>Axe de sécurité</t>
  </si>
  <si>
    <t>Responsable plan d'action</t>
  </si>
  <si>
    <t>Priorité</t>
  </si>
  <si>
    <t>Deadline</t>
  </si>
  <si>
    <t>Livrables</t>
  </si>
  <si>
    <t>1. Inventaire et contrôle des actifs de l’entreprise</t>
  </si>
  <si>
    <t xml:space="preserve">Établir et maintenir un inventaire détaillé des actifs de l’entreprise
</t>
  </si>
  <si>
    <t>Il faut établir et maintenir à jour un inventaire complet de tous les actifs capables de stocker ou traiter des données (appareils, réseaux, IoT, serveurs, cloud). Chaque actif doit être identifié avec des informations précises (adresse réseau, MAC, nom, propriétaire, service, autorisation réseau). Les outils MDM peuvent aider à gérer les appareils mobiles. L’inventaire doit être mis à jour au moins deux fois par an.</t>
  </si>
  <si>
    <t>Équipements</t>
  </si>
  <si>
    <t>Identifier</t>
  </si>
  <si>
    <t>Système d'inventaire et de découverte des actifs</t>
  </si>
  <si>
    <t>x</t>
  </si>
  <si>
    <t>Revoir périodiquement les droits des utilisateurs</t>
  </si>
  <si>
    <t>Responsable IT / Gestionnaire des actifs</t>
  </si>
  <si>
    <t>moyenne</t>
  </si>
  <si>
    <t xml:space="preserve">Gérer les actifs non autorisés
</t>
  </si>
  <si>
    <t>Mettre en place un processus hebdomadaire pour détecter et gérer les actifs non autorisés, en les supprimant, en bloquant leur accès réseau ou en les plaçant en quarantaine.</t>
  </si>
  <si>
    <t>Protéger</t>
  </si>
  <si>
    <t>Sensibilisation</t>
  </si>
  <si>
    <t>HAUTE</t>
  </si>
  <si>
    <t xml:space="preserve">Utiliser un outil de découverte active
</t>
  </si>
  <si>
    <t>Utiliser un outil de découverte active pour identifier les actifs connectés au réseau de l’entreprise.
Configurer cet outil de découverte active pour qu’il s’exécute quotidiennement, ou plus fréquemmen</t>
  </si>
  <si>
    <t>Détecter</t>
  </si>
  <si>
    <t>Administrateur système / Sécurité IT</t>
  </si>
  <si>
    <t>BASSE</t>
  </si>
  <si>
    <t xml:space="preserve">Utiliser la journalisation DHCP pour mettre à jour l’inventaire des actifs de l’entreprise
</t>
  </si>
  <si>
    <t>Utiliser les journaux DHCP ou des outils IPAM pour mettre à jour l’inventaire des actifs, au moins chaque semaine.</t>
  </si>
  <si>
    <t>Système de gestion des logs</t>
  </si>
  <si>
    <t>Administrateur poste de travail / Responsable IT</t>
  </si>
  <si>
    <t xml:space="preserve">Utiliser un outil de découverte passive des actifs
</t>
  </si>
  <si>
    <t>Employer un outil de découverte passive pour détecter les actifs réseau et mettre à jour l’inventaire au moins une fois par semaine.</t>
  </si>
  <si>
    <t>Sauvegarde</t>
  </si>
  <si>
    <t>Administrateur IT / Responsable sécurité</t>
  </si>
  <si>
    <t>2 . Inventaire et contrôle des actifs logiciels</t>
  </si>
  <si>
    <t xml:space="preserve">Établir et maintenir un inventaire des logiciels
</t>
  </si>
  <si>
    <t>Maintenir un inventaire détaillé des logiciels installés, incluant nom, éditeur, date d’installation, usage métier, et autres infos utiles. Le mettre à jour au moins deux fois par an.</t>
  </si>
  <si>
    <t>Applications</t>
  </si>
  <si>
    <t>Système d’inventaire et de découverte des logiciels</t>
  </si>
  <si>
    <t>NA</t>
  </si>
  <si>
    <t>Responsable RH / Responsable IT</t>
  </si>
  <si>
    <t xml:space="preserve">S’assurer que les logiciels autorisés sont actuellement supportés
</t>
  </si>
  <si>
    <t xml:space="preserve">Autoriser uniquement les logiciels encore supportés. En cas d’exception, documenter les mesures compensatoires et le risque accepté. Vérifier la liste des logiciels au moins une fois par mois.
</t>
  </si>
  <si>
    <t>Réseau</t>
  </si>
  <si>
    <t xml:space="preserve">Gérer les logiciels non autorisés
</t>
  </si>
  <si>
    <t xml:space="preserve">Supprimer les logiciels non autorisés ou documenter une exception. Vérifier cela au moins une fois par mois.
</t>
  </si>
  <si>
    <t>Répondre</t>
  </si>
  <si>
    <t>Système d’inventaire et de découverte des logicielsS</t>
  </si>
  <si>
    <t xml:space="preserve">Utiliser des outils automatisés d’inventaire logiciel
</t>
  </si>
  <si>
    <t xml:space="preserve">Utiliser des outils d’inventaire logiciel, lorsque cela est possible, à l’échelle de l’entreprise, afin d’automatiser la découverte et la documentation des logiciels installés.
</t>
  </si>
  <si>
    <t xml:space="preserve">Établir une liste d’autorisation des logiciels autorisés
</t>
  </si>
  <si>
    <t xml:space="preserve">Utiliser des contrôles techniques, tels que la liste d’autorisation des applications (allowlisting), pour s’assurer que seuls les logiciels autorisés peuvent s’exécuter ou être accessibles.
Réévaluer ces contrôles deux fois par an, ou plus fréquemment.
</t>
  </si>
  <si>
    <t>Système de contrôle des applications</t>
  </si>
  <si>
    <t xml:space="preserve">Établir une liste d’autorisation des bibliothèques autorisées
</t>
  </si>
  <si>
    <t>Mettre en place des contrôles techniques pour autoriser uniquement les bibliothèques logicielles approuvées dans les processus système. Réévaluer ces contrôles deux fois par an.</t>
  </si>
  <si>
    <t xml:space="preserve">Établir une liste d’autorisation des scripts autorisés
</t>
  </si>
  <si>
    <t>Utiliser des contrôles techniques (signatures numériques, contrôle de version) pour autoriser uniquement les scripts approuvés. Bloquer ceux non autorisés et réévaluer ces contrôles deux fois par an</t>
  </si>
  <si>
    <t>3. Protection des données</t>
  </si>
  <si>
    <t xml:space="preserve">Établir et maintenir un processus de gestion des données
</t>
  </si>
  <si>
    <t>Mettre en place un processus de gestion des données définissant leur sensibilité, propriétaire, manipulation, durée de conservation et suppression. Revoir la documentation chaque année ou en cas de changement majeur.</t>
  </si>
  <si>
    <t>Données</t>
  </si>
  <si>
    <t>Système d’inventaire des données</t>
  </si>
  <si>
    <t>Établir et maintenir un inventaire des données</t>
  </si>
  <si>
    <t>Maintenir un inventaire des données, en se basant sur le processus de gestion des données, avec un focus sur les données sensibles. Le mettre à jour au moins une fois par an.</t>
  </si>
  <si>
    <t>Configurer des listes de contrôle d’accès aux données</t>
  </si>
  <si>
    <t>Configurer les droits d’accès aux données selon le besoin d’en connaître de chaque utilisateur, et les appliquer aux fichiers, bases de données et applications, qu’ils soient locaux ou distants.</t>
  </si>
  <si>
    <t>Système de gestion des accès</t>
  </si>
  <si>
    <t>Appliquer la politique de conservation des données</t>
  </si>
  <si>
    <t>Conserver les données selon la politique de gestion de l’entreprise, incluant des durées minimales et maximales de rétention.</t>
  </si>
  <si>
    <t>Éliminer les données de manière sécurisée</t>
  </si>
  <si>
    <t>Supprimer les données de façon sécurisée, selon le processus de gestion des données, en tenant compte de leur sensibilité.</t>
  </si>
  <si>
    <t>Programme de sécurité physique</t>
  </si>
  <si>
    <t>Chiffrer les données sur les appareils des utilisateurs finaux</t>
  </si>
  <si>
    <t>Chiffrer les données sensibles sur les appareils des utilisateurs finaux à l’aide de solutions adaptées (ex. : BitLocker, FileVault, dm-crypt).</t>
  </si>
  <si>
    <t>Système de protection des supports amovibles</t>
  </si>
  <si>
    <t>Établir et maintenir un schéma de classification des données</t>
  </si>
  <si>
    <t>Définir et maintenir un schéma de classification des données (ex. : Sensible, Confidentiel, Public), à revoir chaque année ou après tout changement majeur.</t>
  </si>
  <si>
    <t>Documenter les flux de données</t>
  </si>
  <si>
    <t xml:space="preserve">Documenter les flux de données, y compris ceux impliquant les prestataires, selon le processus de gestion des données. Mettre à jour cette documentation chaque année ou après un changement important.
</t>
  </si>
  <si>
    <t>Chiffrer les données sur les supports amovibles</t>
  </si>
  <si>
    <t>Chiffrer les données sur les supports amovibles.</t>
  </si>
  <si>
    <t>Chiffrer les données sensibles en transit</t>
  </si>
  <si>
    <t>Chiffrer les données sensibles en transit; Parmi les exemples de mises en œuvre possibles:Transport Layer Security (TLS) et Open Secure Shell (OpenSSH).</t>
  </si>
  <si>
    <t>Système de gestion de la configuration</t>
  </si>
  <si>
    <t>Chiffrer les données sensibles au repos</t>
  </si>
  <si>
    <t>Chiffrer les données sensibles au repos sur serveurs, applications et bases de données, au minimum via le chiffrement côté serveur. Le chiffrement côté client peut renforcer la sécurité.</t>
  </si>
  <si>
    <t>Segmenter le traitement et le stockage des données en fonction de leur sensibilité</t>
  </si>
  <si>
    <t>Segmenter le traitement et le stockage des données selon leur sensibilité, et éviter de traiter des données sensibles sur des systèmes non adaptés.</t>
  </si>
  <si>
    <t>Système de segmentation et de contrôle du réseau</t>
  </si>
  <si>
    <t xml:space="preserve">Déployer une solution de prévention de la perte de données </t>
  </si>
  <si>
    <t>Déployer un outil automatisé (ex. : DLP) pour détecter les données sensibles sur les actifs de l’entreprise, et mettre à jour l’inventaire en conséquence.</t>
  </si>
  <si>
    <t>Système de filtrage périmétrique</t>
  </si>
  <si>
    <t>Journaliser l’accès aux données sensibles</t>
  </si>
  <si>
    <t xml:space="preserve">Journaliser l’accès aux données sensibles, y compris leur modification et leur suppression.
</t>
  </si>
  <si>
    <t xml:space="preserve">Système de gestion des logs </t>
  </si>
  <si>
    <t>4 . Configuration sécurisée des actifs et logiciels de l’entreprise</t>
  </si>
  <si>
    <t xml:space="preserve">Établir et maintenir un processus de configuration sécurisée
</t>
  </si>
  <si>
    <t xml:space="preserve">Mettre en place un processus de configuration sécurisée pour les actifs et logiciels, avec une documentation revue chaque année ou après un changement majeur.
</t>
  </si>
  <si>
    <t>Système de gestion de la configuration.</t>
  </si>
  <si>
    <t xml:space="preserve">Établir et maintenir un processus de configuration sécurisée pour l’infrastructure réseau
</t>
  </si>
  <si>
    <t xml:space="preserve">Établir et maintenir un processus de configuration sécurisée pour les équipements réseau, avec une documentation revue chaque année ou en cas de changement majeur dans l’entreprise.
</t>
  </si>
  <si>
    <t>Système de gestion des équipements réseau</t>
  </si>
  <si>
    <t>Configurer le verrouillage automatique des sessions sur les actifs de l’entreprise</t>
  </si>
  <si>
    <t xml:space="preserve">Configurer le verrouillage automatique des sessions après inactivité : 15 minutes max pour les postes classiques, 2 minutes max pour les appareils mobiles.
</t>
  </si>
  <si>
    <t>Utilisateurs</t>
  </si>
  <si>
    <t>Mettre en place et gérer un pare-feu sur les serveurs</t>
  </si>
  <si>
    <t>Mettre en place et gérer un pare-feu sur les serveurs, lorsque cela est possible, qu’il soit virtuel, intégré au système d’exploitation ou fourni par un tiers.</t>
  </si>
  <si>
    <t>Système de protection des postes de travail</t>
  </si>
  <si>
    <t>Mettre en place et gérer un pare-feu sur les appareils des utilisateurs</t>
  </si>
  <si>
    <t>Mettre en place et gérer un pare-feu ou un outil de filtrage de ports sur les appareils des utilisateurs, avec une règle de refus par défaut qui bloque tout le trafic sauf les services et ports explicitement autorisés.</t>
  </si>
  <si>
    <t>Gérer de manière sécurisée les actifs et logiciels de l’entreprise</t>
  </si>
  <si>
    <t>Gérer les actifs et logiciels de manière sécurisée (ex. : infrastructure as code, SSH, HTTPS), et éviter les protocoles non sécurisés comme Telnet ou HTTP, sauf en cas de nécessité.</t>
  </si>
  <si>
    <t xml:space="preserve"> Système de gestion des équipements réseau </t>
  </si>
  <si>
    <t>Gérer les comptes par défaut sur les actifs et logiciels de l’entreprise</t>
  </si>
  <si>
    <t>Système de gestion des comptes à privilèges</t>
  </si>
  <si>
    <t>Désinstaller ou désactiver les services inutiles sur les actifs et logiciels de l’entreprise</t>
  </si>
  <si>
    <t xml:space="preserve">Désinstaller ou désactiver les services inutiles sur les actifs et logiciels de l’entreprise, comme un service de partage de fichiers non utilisé, un module d’application web ou une fonction de service inutile.
</t>
  </si>
  <si>
    <t>Configurer des serveurs DNS de confiance sur les actifs de l’entreprise</t>
  </si>
  <si>
    <t>Configurer des serveurs DNS de confiance sur les actifs de l’entreprise, par exemple en utilisant des serveurs DNS contrôlés par l’entreprise ou des serveurs externes réputés.</t>
  </si>
  <si>
    <t>Système de filtrage web.</t>
  </si>
  <si>
    <t>Appliquer le verrouillage automatique des appareils portables des utilisateurs</t>
  </si>
  <si>
    <t>Configurer le verrouillage automatique des appareils portables après des échecs d’authentification : max 20 tentatives sur ordinateurs, 10 sur mobiles et tablettes.</t>
  </si>
  <si>
    <t>Mettre en œuvre la capacité d’effacement à distance sur les appareils portables des utilisateurs</t>
  </si>
  <si>
    <t>Effacer à distance les données de l’entreprise sur les appareils portables appartenant à l’organisation, notamment en cas de perte, de vol ou de départ de l’utilisateur.</t>
  </si>
  <si>
    <t xml:space="preserve">Séparer les espaces de travail professionnels sur les appareils mobiles des utilisateurs
</t>
  </si>
  <si>
    <t>Utiliser des espaces de travail séparés sur les appareils mobiles pour isoler les données pro des données personnelles, via des profils dédiés (Apple, Android).</t>
  </si>
  <si>
    <t xml:space="preserve"> Système de protection des terminaux</t>
  </si>
  <si>
    <t>5, Gestion des comptes</t>
  </si>
  <si>
    <t>Établir et maintenir un inventaire des comptes</t>
  </si>
  <si>
    <t xml:space="preserve">Maintenir un inventaire de tous les comptes (utilisateurs et administrateurs) avec nom, identifiant, dates et service. Vérifier l’autorisation des comptes actifs au moins tous les trimestres.
</t>
  </si>
  <si>
    <t>Système de gestion des identités</t>
  </si>
  <si>
    <t>Utiliser des mots de passe uniques</t>
  </si>
  <si>
    <t>Utiliser des mots de passe uniques pour tous les actifs de l’entreprise.
Bonne pratique : minimum 8 caractères pour les comptes avec MFA, et 14 caractères pour ceux sans MFA.</t>
  </si>
  <si>
    <t xml:space="preserve">Désactiver les comptes inactifs
</t>
  </si>
  <si>
    <t xml:space="preserve">Supprimer ou désactiver les comptes inactifs depuis plus de 45 jours, lorsque cela est possible.
</t>
  </si>
  <si>
    <t>Identity Management System</t>
  </si>
  <si>
    <t>Restreindre les privilèges administrateurs à des comptes dédiés</t>
  </si>
  <si>
    <t xml:space="preserve">Limiter les privilèges administrateurs à des comptes dédiés. Les tâches quotidiennes doivent être effectuées via un compte utilisateur non privilégié.
</t>
  </si>
  <si>
    <t>Établir et maintenir un inventaire des comptes de service</t>
  </si>
  <si>
    <t>Maintenir un inventaire des comptes de service avec service responsable, usage et date de révision. Vérifier tous les trimestres que les comptes actifs sont autorisés.</t>
  </si>
  <si>
    <t>Centraliser la gestion des comptes</t>
  </si>
  <si>
    <t>Centraliser la gestion des comptes via un annuaire ou un service d’identité.</t>
  </si>
  <si>
    <t>6, Gestion du contrôle d’accès</t>
  </si>
  <si>
    <t>Établir un processus d’octroi des accès</t>
  </si>
  <si>
    <t>Établir et suivre un processus, de préférence automatisé, pour accorder l’accès aux actifs de l’entreprise lors de l’embauche, de l’attribution de droits ou d’un changement de rôle d’un utilisateur.</t>
  </si>
  <si>
    <t>Establish an Access Revoking Process</t>
  </si>
  <si>
    <t xml:space="preserve">Mettre en place un processus (idéalement automatisé) pour révoquer les accès en cas de départ ou changement de rôle, en désactivant les comptes pour conserver les journaux d’audit.
</t>
  </si>
  <si>
    <t>Exiger la MFA pour les applications exposées à l’extérieur</t>
  </si>
  <si>
    <t>Exiger la MFA pour toutes les applications internes ou tierces exposées à l’extérieur. L’usage d’un annuaire ou SSO pour la MFA est acceptable.</t>
  </si>
  <si>
    <t>Exiger la MFA pour l’accès réseau à distance</t>
  </si>
  <si>
    <t xml:space="preserve">Exiger l’authentification multifacteur (MFA) pour l’accès réseau à distance.
</t>
  </si>
  <si>
    <t>Exiger la MFA pour les accès administrateur</t>
  </si>
  <si>
    <t>Exiger l’authentification multifacteur (MFA) pour tous les comptes à accès administrateur, lorsque cela est possible, sur tous les actifs de l’entreprise — qu’ils soient gérés en interne ou par un prestataire.</t>
  </si>
  <si>
    <t>Établir et maintenir un inventaire des systèmes d’authentification et d’autorisation</t>
  </si>
  <si>
    <t>Maintenir un inventaire des systèmes d’authentification et d’autorisation, internes ou externes, et le mettre à jour au moins une fois par an.</t>
  </si>
  <si>
    <t>Centraliser le contrôle d’accès</t>
  </si>
  <si>
    <t>Centraliser le contrôle d’accès à tous les actifs de l’entreprise via un service d’annuaire ou un fournisseur SSO, lorsque cela est possible.</t>
  </si>
  <si>
    <t>Définir et maintenir un contrôle d’accès basé sur les rôles</t>
  </si>
  <si>
    <t xml:space="preserve">Mettre en place un contrôle d’accès basé sur les rôles (RBAC), en documentant les droits nécessaires par rôle, et vérifier leur légitimité au moins une fois par an.
</t>
  </si>
  <si>
    <t>ystème de gestion des accès</t>
  </si>
  <si>
    <t>7, Gestion continue des vulnérabilités</t>
  </si>
  <si>
    <t>Établir et maintenir un processus de gestion des vulnérabilités</t>
  </si>
  <si>
    <t>Mettre en place un processus documenté de gestion des vulnérabilités des actifs, à revoir chaque année ou après un changement majeur.</t>
  </si>
  <si>
    <t>Système de gestion des vulnérabilités</t>
  </si>
  <si>
    <t>Établir et maintenir un processus de remédiation</t>
  </si>
  <si>
    <t>Établir et maintenir une stratégie de remédiation basée sur les risques, documentée dans un processus formel, avec des révisions mensuelles ou plus fréquentes.</t>
  </si>
  <si>
    <t>Effectuer une gestion automatisée des correctifs pour les systèmes d’exploitation</t>
  </si>
  <si>
    <t>Effectuer les mises à jour des systèmes d’exploitation des actifs de l’entreprise via une gestion automatisée des correctifs, au moins une fois par mois, ou plus fréquemment.</t>
  </si>
  <si>
    <t>Système de gestion des correctifs</t>
  </si>
  <si>
    <t>Effectuer une gestion automatisée des correctifs pour les applications</t>
  </si>
  <si>
    <t>Effectuer les mises à jour des applications sur les actifs de l’entreprise via une gestion automatisée des correctifs, au moins une fois par mois, ou plus fréquemment.</t>
  </si>
  <si>
    <t>Effectuer des analyses automatisées de vulnérabilités sur les actifs internes de l’entreprise</t>
  </si>
  <si>
    <t xml:space="preserve">Effectuer des analyses de vulnérabilités internes au moins tous les trimestres, avec des scans authentifiés et non authentifiés via un outil compatible SCAP.
</t>
  </si>
  <si>
    <t>Effectuer des analyses automatisées de vulnérabilités sur les actifs de l’entreprise exposés à l’extérieur</t>
  </si>
  <si>
    <t>Effectuer des analyses automatisées de vulnérabilités sur les actifs de l’entreprise exposés à l’extérieur, à l’aide d’un outil conforme au SCAP, au moins une fois par mois, ou plus fréquemment.</t>
  </si>
  <si>
    <t xml:space="preserve">Corriger les vulnérabilités détectées
</t>
  </si>
  <si>
    <t>Corriger les vulnérabilités détectées dans les logiciels à l’aide de processus et d’outils, au moins une fois par mois, ou plus fréquemment, selon le processus de remédiation défini.</t>
  </si>
  <si>
    <t>8, Gestion des journaux d’audit</t>
  </si>
  <si>
    <t>Établir et maintenir un processus de gestion des journaux d’audit</t>
  </si>
  <si>
    <t>Mettre en place un processus de gestion des journaux d’audit couvrant leur collecte, examen et conservation. Revoir la documentation chaque année ou après un changement majeur.</t>
  </si>
  <si>
    <t>Collecter les journaux d’audit</t>
  </si>
  <si>
    <t xml:space="preserve">Activer la journalisation sur tous les actifs de l’entreprise, conformément au processus de gestion des journaux.
</t>
  </si>
  <si>
    <t>Garantir un stockage adéquat des journaux d’audit</t>
  </si>
  <si>
    <t>S’assurer que les emplacements de stockage des journaux disposent de suffisamment d’espace pour respecter le processus de gestion des journaux d’audit de l’entreprise.</t>
  </si>
  <si>
    <t>Standardiser la synchronisation de l’heure</t>
  </si>
  <si>
    <t xml:space="preserve">Standardiser la synchronisation horaire en configurant au moins deux sources de temps sur les actifs de l’entreprise, si possible.
</t>
  </si>
  <si>
    <t>Collecter des journaux d’audit détaillés</t>
  </si>
  <si>
    <t xml:space="preserve">Activer une journalisation détaillée sur les actifs sensibles, incluant source, date, utilisateur, horodatage, adresses réseau et autres données utiles à l’analyse forensique.
</t>
  </si>
  <si>
    <t>Collecter les journaux d’audit des requêtes DNS</t>
  </si>
  <si>
    <t>Collecter les journaux d’audit des requêtes DNS sur les actifs de l’entreprise, lorsque cela est pertinent et techniquement possible.</t>
  </si>
  <si>
    <t>Collecter les journaux d’audit des requêtes URL</t>
  </si>
  <si>
    <t>Collecter les journaux d’audit des requêtes URL sur les actifs de l’entreprise, lorsque cela est pertinent et supporté.</t>
  </si>
  <si>
    <t>Collecter les journaux d’audit des lignes de commande</t>
  </si>
  <si>
    <t>Collecter les journaux d’audit des lignes de commande.
Par exemple : PowerShell®, BASH™ et les terminaux d’administration à distance.</t>
  </si>
  <si>
    <t xml:space="preserve">Centraliser les journaux d’audit
</t>
  </si>
  <si>
    <t>Centraliser, autant que possible, la collecte et la conservation des journaux d’audit sur l’ensemble des actifs de l’entreprise.</t>
  </si>
  <si>
    <t xml:space="preserve">Conserver les journaux d’audit
</t>
  </si>
  <si>
    <t>Conserver les journaux d’audit des actifs de l’entreprise pendant au moins 90 jours.</t>
  </si>
  <si>
    <t>Réaliser des revues des journaux d’audit</t>
  </si>
  <si>
    <t>Analyser les journaux d’audit au moins chaque semaine pour détecter toute anomalie ou signe de menace potentielle.</t>
  </si>
  <si>
    <t xml:space="preserve">Collecter les journaux des prestataires de services
</t>
  </si>
  <si>
    <t>Collecter, si possible, les journaux des prestataires (authentification, gestion des données et utilisateurs) pour renforcer la visibilité.</t>
  </si>
  <si>
    <t>9, Protections des messageries électroniques et des navigateurs web</t>
  </si>
  <si>
    <t>S’assurer de l’utilisation exclusive de navigateurs et de clients de messagerie entièrement supportés</t>
  </si>
  <si>
    <t>S’assurer que seuls les navigateurs et clients de messagerie entièrement supportés et à jour, fournis par les éditeurs, sont autorisés à s’exécuter dans l’entreprise.</t>
  </si>
  <si>
    <t>Utiliser des services de filtrage DNS</t>
  </si>
  <si>
    <t xml:space="preserve">Utiliser des services de filtrage DNS sur tous les actifs de l’entreprise afin de bloquer l’accès aux domaines malveillants connus.
</t>
  </si>
  <si>
    <t>Système de filtrage web</t>
  </si>
  <si>
    <t>Maintenir et appliquer des filtres d’URL au niveau réseau</t>
  </si>
  <si>
    <t>Appliquer et mettre à jour des filtres d’URL au niveau réseau pour empêcher les actifs de l’entreprise d’accéder à des sites web malveillants ou non autorisés.
Exemples : filtrage par catégorie, par réputation, ou via des listes de blocage. Ces filtres doivent être appliqués à tous les actifs de l’entreprise.</t>
  </si>
  <si>
    <t>Restreindre les extensions de navigateur et de client de messagerie non autorisées ou inutiles</t>
  </si>
  <si>
    <t>Restreindre, en les désinstallant ou en les désactivant, tous les plugins, extensions ou modules complémentaires de navigateur ou de client mail non autorisés ou inutiles.</t>
  </si>
  <si>
    <t>Mettre en œuvre DMARC</t>
  </si>
  <si>
    <t>Pour réduire les risques d’usurpation ou de modification d’e-mails provenant de domaines valides, mettre en œuvre une politique DMARC avec vérification, en commençant par les standards SPF et DKIM.</t>
  </si>
  <si>
    <t>Système de filtrage des e-mails</t>
  </si>
  <si>
    <t>Bloquer les types de fichiers non nécessaires</t>
  </si>
  <si>
    <t>Bloquer les types de fichiers non nécessaires tentant de passer par la passerelle de messagerie de l’entreprise.</t>
  </si>
  <si>
    <t>Déployer et maintenir des protections antimalware sur les serveurs de messagerie</t>
  </si>
  <si>
    <t>Déployer et maintenir des protections antimalware sur les serveurs de messagerie, telles que l’analyse des pièces jointes et/ou l’exécution en environnement isolé (sandboxing).</t>
  </si>
  <si>
    <t>10, Défenses contre les malwares</t>
  </si>
  <si>
    <t>Déployer et maintenir un logiciel antimalware</t>
  </si>
  <si>
    <t>Déployer et maintenir un logiciel antimalware sur l’ensemble des actifs de l’entreprise.</t>
  </si>
  <si>
    <t>Système de protection des terminaux</t>
  </si>
  <si>
    <t>Configurer la mise à jour automatique des signatures antimalware</t>
  </si>
  <si>
    <t>Configurer la mise à jour automatique des signatures antimalware sur tous les actifs de l’entreprise.</t>
  </si>
  <si>
    <t>Désactiver l’exécution automatique (Autorun et Autoplay) pour les supports amovibles</t>
  </si>
  <si>
    <t xml:space="preserve">Désactiver les fonctions d’exécution automatique (autorun et autoplay) pour les supports amovibles.
</t>
  </si>
  <si>
    <t>Configurer l’analyse automatique des supports amovibles par le logiciel antimalware</t>
  </si>
  <si>
    <t>Configurer le logiciel antimalware pour qu’il analyse automatiquement les supports amovibles.</t>
  </si>
  <si>
    <t>Activer les fonctionnalités de protection contre l’exploitation</t>
  </si>
  <si>
    <t xml:space="preserve">Activer les protections contre l’exploitation (ex. : DEP, Exploit Guard, SIP, Gatekeeper) sur les actifs et logiciels, lorsque c’est possible.
</t>
  </si>
  <si>
    <t>Gérer centralement le logiciel antimalware</t>
  </si>
  <si>
    <t>Gérer centralement le logiciel antimalware.</t>
  </si>
  <si>
    <t>Utiliser un logiciel antimalware basé sur le comportement</t>
  </si>
  <si>
    <t xml:space="preserve">Utiliser un logiciel antimalware basé sur l’analyse comportementale.
</t>
  </si>
  <si>
    <t>11, Récupération des données</t>
  </si>
  <si>
    <t>Établir et maintenir un processus de récupération des données</t>
  </si>
  <si>
    <t>Mettre en place un processus de récupération des données couvrant périmètre, priorités de restauration et sécurité des sauvegardes. Revoir la documentation chaque année ou après un changement important.</t>
  </si>
  <si>
    <t>Rétablir</t>
  </si>
  <si>
    <t>Système de sauvegarde et de restauration</t>
  </si>
  <si>
    <t xml:space="preserve">Effectuer des sauvegardes automatisées
</t>
  </si>
  <si>
    <t>Réaliser des sauvegardes automatisées au moins chaque semaine, avec une fréquence adaptée à la sensibilité des données.</t>
  </si>
  <si>
    <t>Protéger les données de récupération</t>
  </si>
  <si>
    <t>Protéger les données de récupération avec des contrôles équivalents à ceux appliqués aux données d’origine, notamment par chiffrement ou séparation des données, selon les besoins.</t>
  </si>
  <si>
    <t>Établir et maintenir une instance isolée des données de récupération</t>
  </si>
  <si>
    <t>Maintenir une instance isolée des données de récupération, via des sauvegardes hors ligne, cloud ou hors site, avec gestion des versions.</t>
  </si>
  <si>
    <t>Tester la récupération des données</t>
  </si>
  <si>
    <t>Tester la restauration des sauvegardes tous les trimestres, ou plus fréquemment, sur un échantillon des actifs de l'entreprise concernés.</t>
  </si>
  <si>
    <t>12. Gestion de l’infrastructure réseau</t>
  </si>
  <si>
    <t>S’assurer que l’infrastructure réseau est à jour</t>
  </si>
  <si>
    <t xml:space="preserve">Maintenir l’infrastructure réseau à jour en utilisant les versions stables les plus récentes, et vérifier leur support au moins une fois par mois.
</t>
  </si>
  <si>
    <t>Établir et maintenir une architecture réseau sécurisée</t>
  </si>
  <si>
    <t>Établir et maintenir une architecture réseau sécurisée. Elle doit prendre en compte la segmentation, le principe du moindre privilège et la disponibilité, au minimum.</t>
  </si>
  <si>
    <t>Gérer de manière sécurisée l’infrastructure réseau</t>
  </si>
  <si>
    <t>Gérer de façon sécurisée l’infrastructure réseau. Exemples : utiliser une infrastructure versionnée (infrastructure-as-code) et des protocoles sécurisés comme SSH et HTTPS.</t>
  </si>
  <si>
    <t>Établir et maintenir des schémas d’architecture</t>
  </si>
  <si>
    <t>Maintenir des schémas d’architecture et une documentation réseau, à réviser chaque année ou après un changement majeur dans l’entreprise.</t>
  </si>
  <si>
    <t>Centraliser l’authentification, l’autorisation et l’audit réseau (AAA)</t>
  </si>
  <si>
    <t>Centraliser le système d’authentification, d’autorisation et de comptabilité réseau (AAA).</t>
  </si>
  <si>
    <t>Utiliser des protocoles sécurisés pour la gestion et les communications réseau</t>
  </si>
  <si>
    <t>Utiliser des protocoles sécurisés de gestion et de communication réseau (par ex. : 802.1X, WPA2 Enterprise ou supérieur).</t>
  </si>
  <si>
    <t>S’assurer que les appareils distants utilisent un VPN et se connectent à l’infrastructure AAA de l’entreprise</t>
  </si>
  <si>
    <t>Exiger que les utilisateurs s’authentifient via un VPN géré par l’entreprise avant d’accéder aux ressources depuis des appareils utilisateurs.</t>
  </si>
  <si>
    <t>Système d’accès à distance</t>
  </si>
  <si>
    <t>Établir et maintenir des ressources informatiques dédiées pour toutes les tâches administratives</t>
  </si>
  <si>
    <t xml:space="preserve">Déployer des ressources de calcul dédiées aux tâches d’administration, isolées du réseau principal et sans accès à Internet.
</t>
  </si>
  <si>
    <t>13. Surveillance et défense du réseau</t>
  </si>
  <si>
    <t>Centraliser l’alerte des événements de sécurité</t>
  </si>
  <si>
    <t>Centraliser les alertes de sécurité via une solution SIEM ou une plateforme d’analyse corrélant les journaux pour faciliter la détection des incidents.</t>
  </si>
  <si>
    <t>Système de gestion des logs (</t>
  </si>
  <si>
    <t>Déployer une solution de détection d’intrusion basée sur l’hôte (HIDS)</t>
  </si>
  <si>
    <t>Déployer une solution de détection d’intrusion basée sur l’hôte (HIDS) sur les actifs de l’entreprise, lorsque cela est approprié et/ou pris en charge.</t>
  </si>
  <si>
    <t>Déployer une solution de détection d’intrusion réseau (NIDS)</t>
  </si>
  <si>
    <t xml:space="preserve">Déployer une solution de détection d’intrusion réseau (NIDS), ou un service équivalent cloud, sur les actifs de l’entreprise lorsque c’est pertinent.
</t>
  </si>
  <si>
    <t>Effectuer un filtrage du trafic entre les segments réseau</t>
  </si>
  <si>
    <t>Effectuer un filtrage du trafic entre les segments réseau, lorsque cela est approprié.</t>
  </si>
  <si>
    <t>Gérer le contrôle d’accès pour les actifs distants</t>
  </si>
  <si>
    <t xml:space="preserve">Contrôler l’accès des actifs distants en s’assurant qu’ils sont à jour, protégés par un antivirus actif et conformes aux standards de sécurité de l’entreprise.
</t>
  </si>
  <si>
    <t>Collecter les journaux de flux du trafic réseau</t>
  </si>
  <si>
    <t>Collecter les journaux de flux de trafic réseau et/ou le trafic réseau afin de les analyser et générer des alertes à partir des équipements réseau.</t>
  </si>
  <si>
    <t>Déployer une solution de prévention d’intrusion basée sur l’hôte (HIPS)</t>
  </si>
  <si>
    <t xml:space="preserve">Déployer, si approprié, une solution de prévention d’intrusion sur les hôtes (HIPS), comme un agent EDR ou un outil équivalent.
</t>
  </si>
  <si>
    <t>Déployer une solution de prévention d’intrusion réseau (NIPS)</t>
  </si>
  <si>
    <t>Déployer une solution de prévention d’intrusion réseau (NIPS), lorsque cela est approprié.
Exemples : utiliser un système de prévention d’intrusion réseau ou un service cloud équivalent (CSP).</t>
  </si>
  <si>
    <t>Déployer un contrôle d’accès au niveau des ports</t>
  </si>
  <si>
    <t xml:space="preserve">Mettre en place un contrôle d’accès aux ports réseau via le protocole 802.1X ou des méthodes similaires (certificats, authentification utilisateur ou appareil).
</t>
  </si>
  <si>
    <t>Effectuer un filtrage au niveau de la couche applicative</t>
  </si>
  <si>
    <t>Mettre en œuvre un filtrage applicatif via un proxy, un pare-feu de couche 7 ou une passerelle.</t>
  </si>
  <si>
    <t>Ajuster les seuils d’alerte des événements de sécurité</t>
  </si>
  <si>
    <t>Ajuster les seuils d’alerte des événements de sécurité chaque mois, ou plus fréquemment.</t>
  </si>
  <si>
    <t>14. Sensibilisation à la sécurité et formation aux compétences</t>
  </si>
  <si>
    <t>Établir et maintenir un programme de sensibilisation à la sécurité</t>
  </si>
  <si>
    <t>Mettre en place un programme de sensibilisation à la sécurité, avec formation à l’embauche puis chaque année. Le contenu doit être mis à jour annuellement ou après tout changement majeur.</t>
  </si>
  <si>
    <t>N/A</t>
  </si>
  <si>
    <t>Programme de sensibilisation et de formation</t>
  </si>
  <si>
    <t>Former les membres du personnel à reconnaître les attaques d’ingénierie sociale</t>
  </si>
  <si>
    <t>Former les membres du personnel à reconnaître les attaques d’ingénierie sociale telles que le phishing, le prétexting ou le tailgating.</t>
  </si>
  <si>
    <t>Former les membres du personnel aux bonnes pratiques d’authentification</t>
  </si>
  <si>
    <t>Former les employés aux bonnes pratiques d’authentification. Parmi les sujets abordés : l’authentification multifacteur (MFA), la création de mots de passe robustes et la gestion des identifiants.</t>
  </si>
  <si>
    <t>Former le personnel aux bonnes pratiques de gestion des données</t>
  </si>
  <si>
    <t>Former les employés à bien gérer les données sensibles (stockage, transfert, destruction) et à appliquer les bonnes pratiques de sécurité physique (verrouillage d’écran, effacement de tableaux, sécurisation des supports).</t>
  </si>
  <si>
    <t>Former les membres du personnel aux causes d’une exposition involontaire des données</t>
  </si>
  <si>
    <t>Former les employés à connaître les causes possibles d’exposition involontaire de données. Exemples : erreur d’envoi de données sensibles, perte d’un appareil portable ou publication de données à un public non autorisé.</t>
  </si>
  <si>
    <t>Former les membres du personnel à reconnaître et à signaler les incidents de sécurité</t>
  </si>
  <si>
    <t>Former les employés à reconnaître un incident potentiel et à savoir comment le signaler.</t>
  </si>
  <si>
    <t>Former le personnel à identifier et signaler l’absence de mises à jour de sécurité sur leurs actifs d’entreprise</t>
  </si>
  <si>
    <t>Former le personnel à détecter et signaler les mises à jour obsolètes ou les défaillances des outils automatisés, et à prévenir l’équipe informatique en cas d’anomalie.</t>
  </si>
  <si>
    <t>Former le personnel aux dangers liés à la connexion et à la transmission de données de l’entreprise via des réseaux non sécurisés</t>
  </si>
  <si>
    <t>Former le personnel aux risques des réseaux non sécurisés et à la sécurisation des connexions à distance, notamment pour le télétravail.</t>
  </si>
  <si>
    <t xml:space="preserve">Organiser des formations en sensibilisation à la sécurité et en compétences spécifiques aux rôles
</t>
  </si>
  <si>
    <t>Proposer des formations en sécurité adaptées aux rôles : administration sécurisée, prévention OWASP, sécurité pour développeurs web, ou ingénierie sociale pour les postes sensibles.</t>
  </si>
  <si>
    <t>15, Gestion des prestataires de services</t>
  </si>
  <si>
    <t>Établir et maintenir un inventaire des prestataires de services</t>
  </si>
  <si>
    <t>Maintenir un inventaire à jour des prestataires de services, avec leur classification et un référent interne, à réviser chaque année ou après tout changement majeur.</t>
  </si>
  <si>
    <t>Programme de gestion des tiers</t>
  </si>
  <si>
    <t>Établir et maintenir une politique de gestion des prestataires de services</t>
  </si>
  <si>
    <t xml:space="preserve">Mettre en place une politique de gestion des prestataires couvrant leur classification, suivi, évaluation et sortie. La revoir chaque année ou après un changement important.
</t>
  </si>
  <si>
    <t>Classifier les prestataires de services</t>
  </si>
  <si>
    <t xml:space="preserve">Classifier les prestataires selon des critères comme la sensibilité des données, le volume, les exigences réglementaires ou les risques. Mettre à jour la classification chaque année ou après un changement majeur.
</t>
  </si>
  <si>
    <t>S’assurer que les contrats avec les prestataires de services incluent des exigences de sécurité</t>
  </si>
  <si>
    <t>Inclure des exigences de sécurité dans les contrats avec les prestataires (programme de sécurité, réponse aux incidents, chiffrement, protection des données), et les revoir chaque année selon la politique de gestion des prestataires.</t>
  </si>
  <si>
    <t>Évaluer les prestataires de services</t>
  </si>
  <si>
    <t xml:space="preserve">Évaluer les prestataires selon leur classification, via rapports (SOC 2, AoC PCI), questionnaires ou autres méthodes, en lien avec la politique interne. Réévaluer chaque année ou à chaque nouveau contrat.
</t>
  </si>
  <si>
    <t>Surveiller les prestataires de services</t>
  </si>
  <si>
    <t>Surveiller les prestataires selon la politique interne, en évaluant leur conformité, en analysant leurs mises à jour et en effectuant une veille, notamment sur le dark web.</t>
  </si>
  <si>
    <t>Mettre fin aux services des prestataires en toute sécurité</t>
  </si>
  <si>
    <t xml:space="preserve">Désactiver les prestataires de manière sécurisée : supprimer les comptes, stopper les flux de données et effacer les données de l’entreprise sur leurs systèmes.
</t>
  </si>
  <si>
    <t>16, Sécurité des logiciels applicatifs</t>
  </si>
  <si>
    <t>Mettre en place et maintenir un processus de développement d'applications sécurisé</t>
  </si>
  <si>
    <t>Définir un processus de développement applicatif sécurisé intégrant conception, codage, formation, gestion des vulnérabilités, sécurité du code tiers et tests. Revoir la documentation chaque année ou après tout changement majeur.</t>
  </si>
  <si>
    <t>Normes de développement logiciel</t>
  </si>
  <si>
    <t>Mettre en place et maintenir un processus pour accepter et traiter les vulnérabilités logicielles</t>
  </si>
  <si>
    <t>Mettre en place un processus de gestion des rapports de vulnérabilités, incluant la réception de signalements externes, la définition des rôles, le suivi, la correction, la validation et l’évaluation des failles. Revoir ce processus chaque année.</t>
  </si>
  <si>
    <t>Réaliser une analyse des causes profondes des vulnérabilités de sécurité</t>
  </si>
  <si>
    <t>Réaliser une analyse des causes profondes des failles pour identifier leurs origines et améliorer durablement la sécurité du code au-delà de la correction ponctuelle.</t>
  </si>
  <si>
    <t>Établir et gérer un inventaire des composants logiciels tiers</t>
  </si>
  <si>
    <t>Maintenir un inventaire à jour des composants tiers (nomenclature logicielle), incluant les risques associés, et le réévaluer chaque année pour vérifier leur usage et leur suppor</t>
  </si>
  <si>
    <t>Utiliser des composants logiciels tiers à jour et de confiance</t>
  </si>
  <si>
    <t xml:space="preserve">Utiliser des composants tiers à jour, fiables et sécurisés, en privilégiant les frameworks éprouvés et les sources de confiance.
</t>
  </si>
  <si>
    <t>Mettre en place et maintenir un système de notation de la gravité et un processus pour les vulnérabilités applicatives</t>
  </si>
  <si>
    <t xml:space="preserve">Mettre en place un système de classification des vulnérabilités pour prioriser les corrections, avec un seuil de sécurité minimum avant mise en production. Revoir ce processus chaque année.
</t>
  </si>
  <si>
    <t>Utiliser des modèles de configuration de renforcement standard pour l’infrastructure applicative</t>
  </si>
  <si>
    <t>Appliquer des configurations sécurisées standard pour l’infrastructure applicative (serveurs, bases, PaaS, SaaS), sans affaiblissement par les logiciels développés en interne.</t>
  </si>
  <si>
    <t>Séparer les systèmes de production et les systèmes hors production</t>
  </si>
  <si>
    <t>Maintenir des environnements séparés pour la production et la pré-production (développement/test).</t>
  </si>
  <si>
    <t>Former les développeurs aux concepts de sécurité des applications et au codage sécurisé</t>
  </si>
  <si>
    <t>Former chaque année les développeurs au code sécurisé, selon leur contexte et leurs responsabilités, pour renforcer la culture de sécurité dans les équipes.</t>
  </si>
  <si>
    <t>Appliquer des principes de conception sécurisée dans les architectures applicatives</t>
  </si>
  <si>
    <t>Appliquer les principes de conception sécurisée (moindre privilège, validation stricte des entrées, réduction de la surface d’attaque) dès l’architecture applicative.</t>
  </si>
  <si>
    <t>Utiliser des modules ou services vérifiés pour les composants de sécurité des applications</t>
  </si>
  <si>
    <t>Utiliser des modules ou services validés pour la sécurité applicative (identité, chiffrement, journalisation). Privilégier les fonctions intégrées aux plateformes et les algorithmes de chiffrement standardisés.</t>
  </si>
  <si>
    <t>Mettre en œuvre des vérifications de sécurité au niveau du code</t>
  </si>
  <si>
    <t>Utiliser des outils d’analyse statique et dynamique durant le cycle de vie de l’application afin de vérifier que les pratiques de codage sécurisé sont bien appliquées.</t>
  </si>
  <si>
    <t>Système d’analyse statique de code</t>
  </si>
  <si>
    <t>Réaliser des tests d’intrusion sur les applications</t>
  </si>
  <si>
    <t>Réaliser des tests d’intrusion applicatifs, notamment manuels pour les applications critiques, afin d’identifier les vulnérabilités que les outils automatisés ne détectent pas, en testant les accès authentifiés et non authentifiés.</t>
  </si>
  <si>
    <t>Programme de gestion des audits</t>
  </si>
  <si>
    <t>Réaliser une modélisation des menaces</t>
  </si>
  <si>
    <t xml:space="preserve">Réaliser une modélisation des menaces en amont du développement, pour identifier les failles dans la conception. Elle est menée par des experts et vise à anticiper les risques sur l’ensemble de l’architecture de l’application.
</t>
  </si>
  <si>
    <t>17, Gestion de la réponse aux incidents.</t>
  </si>
  <si>
    <t>Désigner du personnel pour gérer la gestion des incidents</t>
  </si>
  <si>
    <t>Désigner une personne principale et un remplaçant pour gérer les incidents, avec supervision interne en cas d’intervention d’un prestataire. Revoir cette désignation chaque année ou après tout changement majeur.</t>
  </si>
  <si>
    <t>Programme de gestion des incidents</t>
  </si>
  <si>
    <t>Établir et maintenir les coordonnées pour le signalement des incidents de sécurité</t>
  </si>
  <si>
    <t>Maintenir une liste de contacts à notifier en cas d’incident (internes, prestataires, autorités, assureurs, etc.), à vérifier et mettre à jour chaque année.</t>
  </si>
  <si>
    <t>Mettre en place et maintenir un processus d’entreprise pour le signalement des incidents</t>
  </si>
  <si>
    <t>Mettre en place un processus accessible à tous pour signaler les incidents de sécurité, précisant les délais, les contacts, les canaux et les informations à fournir. Revoir ce processus chaque année ou après un changement majeur.</t>
  </si>
  <si>
    <t>Mettre en place et maintenir un processus de gestion des incidents</t>
  </si>
  <si>
    <t>Définir un processus de réponse aux incidents avec rôles, responsabilités, exigences réglementaires et plan de communication. Le revoir chaque année ou après un changement majeur.</t>
  </si>
  <si>
    <t>Attribuer les rôles et responsabilités clés</t>
  </si>
  <si>
    <t>Attribuer les rôles clés pour la réponse aux incidents (juridique, IT, sécurité, RH, etc.), et revoir cette organisation chaque année ou après tout changement majeur.</t>
  </si>
  <si>
    <t>Définir les mécanismes de communication pendant la gestion des incidents</t>
  </si>
  <si>
    <t>Définir les canaux principaux et secondaires de communication en cas d’incident (téléphone, e-mail, etc.), en tenant compte des indisponibilités possibles. Revoir ces mécanismes chaque année ou après un changement important.</t>
  </si>
  <si>
    <t>Réaliser des exercices réguliers de gestion des incidents</t>
  </si>
  <si>
    <t>Organiser chaque année des exercices de réponse aux incidents impliquant les personnels clés, pour tester les communications, la prise de décision et les procédures.</t>
  </si>
  <si>
    <t>Réaliser des revues post-incidents</t>
  </si>
  <si>
    <t>Mener des analyses post-incident. Ces revues aident à prévenir les récurrences en identifiant les leçons tirées et les actions correctives à mettre en œuvre.</t>
  </si>
  <si>
    <t>Établir et maintenir des seuils pour les incidents de sécurité</t>
  </si>
  <si>
    <t xml:space="preserve">Définir des seuils pour distinguer incidents et événements (ex. activité anormale, violation, vulnérabilité), et revoir ces critères chaque année ou après un changement majeur.
</t>
  </si>
  <si>
    <t>18, Test d’intrusion</t>
  </si>
  <si>
    <t>Mettre en place et maintenir un programme de tests d’intrusion</t>
  </si>
  <si>
    <t>Définir un programme de tests d’intrusion adapté à l’entreprise, précisant portée, fréquence, limites, contacts, remédiation et analyse rétrospective.</t>
  </si>
  <si>
    <t>Effectuer périodiquement des tests d’intrusion externes</t>
  </si>
  <si>
    <t xml:space="preserve">Effectuer au moins une fois par an des tests d’intrusion externes, incluant reconnaissance interne et externe, réalisés par des experts qualifiés en boîte noire ou blanche.
</t>
  </si>
  <si>
    <t>Corriger les vulnérabilités identifiées lors des tests d’intrusion</t>
  </si>
  <si>
    <t>Corriger les vulnérabilités identifiées lors des tests d’intrusion en se basant sur la politique de l’entreprise concernant la portée et la priorisation de la remédiation.</t>
  </si>
  <si>
    <t>Valider les mesures de sécurité</t>
  </si>
  <si>
    <t>Valider les mesures de sécurité après chaque test d’intrusion. Si nécessaire, modifier les règles et les capacités de détection afin d’identifier les techniques utilisées pendant le test.</t>
  </si>
  <si>
    <t>Effectuer périodiquement des tests d’intrusion internes</t>
  </si>
  <si>
    <t>Effectuer des tests d’intrusion internes périodiques selon les exigences du programme, au moins une fois par an. Les tests peuvent être réalisés en boîte blanche (clear box) ou en boîte noire (opaque box).</t>
  </si>
  <si>
    <t>CIS Controls – Outil d’auto-évaluation de la maturité cybersécurité</t>
  </si>
  <si>
    <t>Nombre de Sous-Contrôle CIS</t>
  </si>
  <si>
    <t>Nombre de sous-contrôles</t>
  </si>
  <si>
    <t>Étiquettes de lignes</t>
  </si>
  <si>
    <t>Moyenne de Niveau de maturité</t>
  </si>
  <si>
    <t>Total général</t>
  </si>
  <si>
    <t>Étiquettes de colonnes</t>
  </si>
  <si>
    <t>Sous Controls</t>
  </si>
  <si>
    <t>Moyenne niveau de maturité</t>
  </si>
  <si>
    <t>Description</t>
  </si>
  <si>
    <t>Signification</t>
  </si>
  <si>
    <t>Non structuré</t>
  </si>
  <si>
    <t>Aucune méthode claire n’est définie. Les actions reposent uniquement sur le savoir-faire individuel, sans cadre ou standard partagé. Le succès dépend donc de chaque personne, sans véritable suivi ni cohérence.</t>
  </si>
  <si>
    <t>Ce groupe s’applique aux organisations ayant peu de ressources et un niveau de risque faible. Elles doivent mettre en œuvre les contrôles de base, qui sont essentiels pour assurer un minimum de sécurité.</t>
  </si>
  <si>
    <t>Pratique informelles</t>
  </si>
  <si>
    <t>L’entreprise commence à suivre une logique commune, avec des habitudes partagées issues de l’expérience. Cependant, ces pratiques restent non formalisées, et reposent sur la transmission orale ou l’usage répété plutôt que sur des procédures écrites.</t>
  </si>
  <si>
    <t>Ce groupe concerne les structures de taille moyenne, avec plus de ressources et une exposition plus importante aux risques. Elles doivent appliquer à la fois les mesures du groupe IG1 et celles du groupe IG2 pour renforcer leur sécurité.</t>
  </si>
  <si>
    <t>Processus défini</t>
  </si>
  <si>
    <t>Des règles précises sont établies, documentées et reproductibles pour la majorité des cas. La réussite ne dépend plus des individus mais du respect des processus. Des écarts peuvent subsister, mais l’organisation sait les identifier et y remédier.</t>
  </si>
  <si>
    <t>Ce groupe vise les organisations les plus développées, qui disposent de moyens importants et sont exposées à des risques plus élevés. Elles doivent mettre en place des contrôles avancés en plus de ceux des groupes IG1 et IG2, afin de mieux se protéger contre les attaques complexes.</t>
  </si>
  <si>
    <t xml:space="preserve">Processus maîtrisé </t>
  </si>
  <si>
    <t>Les processus sont suivis et mesurés de manière régulière. L’organisation adapte ses pratiques en fonction des résultats obtenus, dans une logique d’efficacité et de rentabilité. Des indicateurs sont utilisés pour piloter la performance.</t>
  </si>
  <si>
    <t>Amélioration continue</t>
  </si>
  <si>
    <t>Les processus sont optimisés de manière continue. L’organisation adopte une démarche proactive d’amélioration, impliquant tous les collaborateurs. Les processus sont revus et adaptés en permanence pour rester performants et agiles.</t>
  </si>
  <si>
    <t>Non applicable</t>
  </si>
  <si>
    <t>Ce contrôle ou processus n’est pas concerné ou ne peut être évalué dans le contexte actuel.</t>
  </si>
  <si>
    <t>Chapitre</t>
  </si>
  <si>
    <t>N°</t>
  </si>
  <si>
    <t>Règle de bonne pratique ANSSI</t>
  </si>
  <si>
    <t>Description de la règle de bonne  pratique</t>
  </si>
  <si>
    <t>Signification du niveau de maturité</t>
  </si>
  <si>
    <t>Commentaires</t>
  </si>
  <si>
    <t>I - Connaître le système d'information</t>
  </si>
  <si>
    <t>Former les équipes opérationnelles à la sécurité des systèmes d'informations</t>
  </si>
  <si>
    <t xml:space="preserve"> </t>
  </si>
  <si>
    <t>Sensibiliser les utilisateurs aux bonnes pratiques élémentaires de sécurité informatique</t>
  </si>
  <si>
    <t>Maîtriser les risques de l'infogérance</t>
  </si>
  <si>
    <t>II - Connaître le système d'information</t>
  </si>
  <si>
    <t xml:space="preserve"> Identifier les informations et serveurs les plus sensibles et maintenir un schéma du réseau</t>
  </si>
  <si>
    <t>Disposer d’un inventaire exhaustif des comptes privilégiés et le maintenir à jour</t>
  </si>
  <si>
    <t>Organiser les procédures d’arrivée, de départ et de changement de fonction des utilisateurs</t>
  </si>
  <si>
    <t xml:space="preserve"> Autoriser la connexion au réseau de l’entité aux seuls équipements maîtrisés</t>
  </si>
  <si>
    <t>III - Authentifier et contrôler les Accès</t>
  </si>
  <si>
    <t>Identifier nommément chaque personne accédant au système et distinguer les rôles utilisateur/ administrateur</t>
  </si>
  <si>
    <t>Attribuer les bons droits sur les ressources sensibles du système d’information</t>
  </si>
  <si>
    <t>Définir et vérifier des règles de choix et de dimensionnement des mots de passe</t>
  </si>
  <si>
    <t>Protéger les mots de passe stockés sur les systèmes</t>
  </si>
  <si>
    <t>Changer les éléments d’authentification par défaut sur les équipements et services</t>
  </si>
  <si>
    <t>Privilégier lorsque c’est possible une authentification forte</t>
  </si>
  <si>
    <t>IV - Sécuriser les postes</t>
  </si>
  <si>
    <t>Mettre en place un niveau de sécurité minimal sur l’ensemble du parc informatique</t>
  </si>
  <si>
    <t xml:space="preserve"> Se protéger des menaces relatives à l’utilisation de supports amovible</t>
  </si>
  <si>
    <t>Utiliser un outil de gestion centralisée afin d’homogénéiser les politiques de sécurité</t>
  </si>
  <si>
    <t>Activer et configurer le pare-feu local des postes de travail</t>
  </si>
  <si>
    <t>Chiffrer les données sensibles transmises par voie Internet</t>
  </si>
  <si>
    <t>V - Sécuriser le réseau</t>
  </si>
  <si>
    <t xml:space="preserve"> Segmenter le réseau et mettre en place un cloisonnement entre ces zones</t>
  </si>
  <si>
    <t xml:space="preserve"> S’assurer de la sécurité des réseaux d’accès Wi-Fi et de la séparation des usages</t>
  </si>
  <si>
    <t xml:space="preserve"> Utiliser des protocoles sécurisés dès qu’ils existent</t>
  </si>
  <si>
    <t>Mettre en place une passerelle d’accès sécurisé à Internet</t>
  </si>
  <si>
    <t xml:space="preserve"> Cloisonner les services visibles depuis Internet du reste du système d’information</t>
  </si>
  <si>
    <t>Protéger sa messagerie professionnelle</t>
  </si>
  <si>
    <t>Sécuriser les interconnexions réseau dédiées avec les partenaires</t>
  </si>
  <si>
    <t>Contrôler et protéger l’accès aux salles serveurs et aux locaux techniques</t>
  </si>
  <si>
    <t>VI - Sécuriser l'administration</t>
  </si>
  <si>
    <t>Interdire l’accès à Internet depuis les postes ou serveurs utilisés pour l’administration du système d’information</t>
  </si>
  <si>
    <t>Utiliser un réseau dédié et cloisonné pour l’administration du système d’information</t>
  </si>
  <si>
    <t xml:space="preserve"> Limiter au strict besoin opérationnel les droits d’administration sur les postes de travail</t>
  </si>
  <si>
    <t>VII - Gérer le nomadisme</t>
  </si>
  <si>
    <t>Prendre des mesures de sécurisation physique des terminaux nomades</t>
  </si>
  <si>
    <t>Chiffrer les données sensibles, en particulier sur le matériel potentiellement perdable</t>
  </si>
  <si>
    <t>Sécuriser la connexion réseau des postes utilisés en situation de nomadisme</t>
  </si>
  <si>
    <t>Adopter des politiques de sécurité dédiées aux terminaux mobiles</t>
  </si>
  <si>
    <t>VIII - Maintenir à jour le système d'information</t>
  </si>
  <si>
    <t xml:space="preserve"> Définir une politique de mise à jour des composants du système d’information</t>
  </si>
  <si>
    <t>Anticiper la fin de la maintenance des logiciels et systèmes et limiter les adhérences logicielles</t>
  </si>
  <si>
    <t xml:space="preserve"> 	
IX - Superviser,auditer,réagir</t>
  </si>
  <si>
    <t>Activer et configurer les journaux des composants les plus importants</t>
  </si>
  <si>
    <t>Définir et appliquer une politique de sauvegarde des composants critiques</t>
  </si>
  <si>
    <t>Procéder à des contrôles et audits de sécurité réguliers puis appliquer les actions correctives associées</t>
  </si>
  <si>
    <t>Désigner un référent en sécurité des systèmes d’information et le faire connaître auprès du personnel</t>
  </si>
  <si>
    <t>Définir une procédure de gestion des incidents de sécurité</t>
  </si>
  <si>
    <t xml:space="preserve">	
X - Pour aller plus loin</t>
  </si>
  <si>
    <t xml:space="preserve"> Mener une analyse de risques formelle</t>
  </si>
  <si>
    <t xml:space="preserve"> Privilégier l’usage de produits et de services qualifiés par l’ANSSI</t>
  </si>
  <si>
    <t>Tableau de bord ANSSI</t>
  </si>
  <si>
    <t>Nombre de Règles</t>
  </si>
  <si>
    <t>Article</t>
  </si>
  <si>
    <t>Identifiant de l’exigence</t>
  </si>
  <si>
    <t>Exigence</t>
  </si>
  <si>
    <t xml:space="preserve">	Politique définie</t>
  </si>
  <si>
    <t xml:space="preserve">	Contrôle mis en œuvre</t>
  </si>
  <si>
    <t>Contrôle automatisé</t>
  </si>
  <si>
    <t>Contrôle remonté à la direction</t>
  </si>
  <si>
    <t>Conformite</t>
  </si>
  <si>
    <t>Notes</t>
  </si>
  <si>
    <t>Score</t>
  </si>
  <si>
    <t>Compteur</t>
  </si>
  <si>
    <t>Chapitre II : Gestion des risques liés aux TIC</t>
  </si>
  <si>
    <t>Article 5 : Gouvernance et organisation</t>
  </si>
  <si>
    <t>1. Les entités financières doivent mettre en place un cadre interne de gouvernance et de contrôle garantissant une gestion efficace et prudente des risques liés aux TIC, conformément à l’article 6, paragraphe 4, afin d’atteindre un niveau élevé de résilience opérationnelle numérique.</t>
  </si>
  <si>
    <t>2. L’organe de direction de l’entité financière définit, approuve, supervise et est responsable de la mise en œuvre de l’ensemble des dispositifs liés au cadre de gestion des risques liés aux TIC mentionné à l’article 6, paragraphe 1.</t>
  </si>
  <si>
    <t>Aux fins du premier alinéa, l’organe de direction :
a) assume la responsabilité ultime de la gestion des risques liés aux TIC de l’entité financière ;</t>
  </si>
  <si>
    <t>Aux fins du premier alinéa, l’organe de direction :
b) met en place des politiques visant à garantir le maintien de normes élevées de disponibilité, d’authenticité, d’intégrité et de confidentialité des données ;</t>
  </si>
  <si>
    <t>Aux fins du premier alinéa, l’organe de direction :
c) définit clairement les rôles et responsabilités de toutes les fonctions liées aux TIC et établit des dispositifs de gouvernance appropriés afin d’assurer une communication, une coopération et une coordination efficaces et en temps utile entre ces fonctions ;</t>
  </si>
  <si>
    <t>Aux fins du premier alinéa, l’organe de direction :
d) assume la responsabilité globale de l’élaboration et de l’approbation de la stratégie de résilience opérationnelle numérique, telle que visée à l’article 6, paragraphe 8, y compris la détermination du niveau de tolérance au risque approprié pour les risques liés aux TIC de l’entité financière, comme indiqué à l’article 6, paragraphe 8, point b) ;</t>
  </si>
  <si>
    <t>Aux fins du premier alinéa, l’organe de direction :
e) approuve, supervise et revoit périodiquement la mise en œuvre de la politique de continuité des activités TIC de l’entité financière ainsi que des plans de réponse et de reprise TIC, visés respectivement aux articles 11(1) et 11(3), lesquels peuvent être adoptés sous forme d’une politique spécifique dédiée constituant une partie intégrante de la politique globale de continuité des activités et du plan de réponse et de reprise de l’entité financière ;</t>
  </si>
  <si>
    <t>Aux fins du premier alinéa, l’organe de direction :
f) approuve et revoit périodiquement les plans d’audit interne TIC de l’entité financière, les audits TIC ainsi que les modifications substantielles qui leur sont apportées ;</t>
  </si>
  <si>
    <t>Aux fins du premier alinéa, l’organe de direction :
g) alloue et revoit périodiquement le budget approprié afin de répondre aux besoins de l’entité financière en matière de résilience opérationnelle numérique pour tous les types de ressources, y compris les programmes de sensibilisation à la sécurité des TIC et les formations à la résilience opérationnelle numérique mentionnés à l’article 13, paragraphe 6, ainsi que les compétences TIC de l’ensemble du personnel ;</t>
  </si>
  <si>
    <t>Aux fins du premier alinéa, l’organe de direction :
h) approuve et revoit périodiquement la politique de l’entité financière concernant les dispositifs relatifs à l’utilisation des services TIC fournis par des prestataires de services TIC tiers ;</t>
  </si>
  <si>
    <t>L’organe de direction doit mettre en place, au sein de l’entreprise, des canaux d’information efficaces lui permettant d’être informé des accords conclus avec les prestataires de services TIC tiers, des changements matériels prévus les concernant, de leur impact potentiel sur les fonctions critiques ou importantes, ainsi que des incidents majeurs liés aux TIC, de leurs conséquences et des mesures prises en réponse, en reprise et en correction, accompagnées d’une analyse de risques résumée.</t>
  </si>
  <si>
    <t>3. Les entités financières, à l’exception des microentreprises, doivent établir une fonction chargée de surveiller les accords conclus avec les prestataires de services TIC tiers concernant l’utilisation des services TIC, ou désigner un membre de la haute direction comme responsable du suivi de l’exposition aux risques associés et de la documentation pertinente.</t>
  </si>
  <si>
    <t>4. Les membres de l’organe de direction de l’entité financière doivent activement maintenir à jour leurs connaissances et compétences afin de comprendre et d’évaluer les risques liés aux TIC et leur impact sur les opérations de l’entité financière, notamment en suivant régulièrement des formations spécifiques, proportionnées aux risques TIC à gérer.</t>
  </si>
  <si>
    <t>Article 6 : Cadre de gestion des risques liés aux TIC</t>
  </si>
  <si>
    <t>1. Les entités financières doivent disposer d’un cadre de gestion des risques liés aux TIC solide, complet et bien documenté, faisant partie intégrante de leur système global de gestion des risques. Ce cadre doit leur permettre de traiter les risques liés aux TIC de manière rapide, efficace et exhaustive, et d’assurer un niveau élevé de résilience opérationnelle numérique.</t>
  </si>
  <si>
    <t>2. Le cadre de gestion des risques liés aux TIC doit inclure, au minimum, des stratégies, des politiques, des procédures, des protocoles TIC et des outils nécessaires pour protéger de manière appropriée et suffisante l’ensemble des actifs informationnels et des actifs TIC, y compris les logiciels, le matériel informatique, les serveurs, ainsi que tous les composants physiques et infrastructures concernés, tels que les locaux, les centres de données et les zones sensibles désignées. Il doit garantir que tous ces actifs sont adéquatement protégés contre les risques, notamment les dommages, les accès ou usages non autorisés.</t>
  </si>
  <si>
    <t>3. Conformément à leur cadre de gestion des risques liés aux TIC, les entités financières doivent minimiser l’impact des risques TIC en déployant des stratégies, politiques, procédures, protocoles et outils TIC appropriés. Elles doivent fournir aux autorités compétentes, sur demande, des informations complètes et à jour concernant les risques TIC et leur cadre de gestion des risques liés aux TIC.</t>
  </si>
  <si>
    <t>4. Les entités financières, à l’exception des microentreprises, doivent attribuer la responsabilité de la gestion et de la surveillance des risques liés aux TIC à une fonction de contrôle, et garantir un niveau d’indépendance approprié de cette fonction afin d’éviter les conflits d’intérêts. Elles doivent assurer une séparation et une indépendance adéquates entre les fonctions de gestion des risques liés aux TIC, les fonctions de contrôle et les fonctions d’audit interne, conformément au modèle des trois lignes de défense ou à un modèle interne de gestion et de contrôle des risques.</t>
  </si>
  <si>
    <t xml:space="preserve">5.   Le cadre de gestion des risques liés aux TIC est documenté et réexaminé au moins une fois par an, ou périodiquement dans le cas des microentreprises, ainsi qu'en cas d'incidents majeurs liés aux TIC, et à la suite d'instructions des autorités de surveillance ou de conclusions tirées de tests de résilience opérationnelle numérique ou de processus d'audit pertinents. Il est amélioré en permanence sur la base des enseignements tirés de la mise en œuvre et du suivi. Un rapport sur l'examen du cadre de gestion des risques liés aux TIC est soumis à l'autorité compétente à sa demande.
</t>
  </si>
  <si>
    <t xml:space="preserve">6.   Le cadre de gestion des risques liés aux TIC des entités financières, autres que les microentreprises, fait l'objet d'un audit interne régulier par des auditeurs, conformément au plan d'audit des entités financières. Ces auditeurs doivent posséder des connaissances, des compétences et une expertise suffisantes en matière de risques liés aux TIC, ainsi qu'une indépendance appropriée. La fréquence et l'objet des audits des TIC sont proportionnels au risque TIC de l'entité financière.
</t>
  </si>
  <si>
    <t>7.   Sur la base des conclusions de l'examen de l'audit interne, les entités financières établissent un processus de suivi formel, comprenant des règles pour la vérification et la correction en temps utile des constatations critiques de l'audit des TIC.</t>
  </si>
  <si>
    <t>8.   Le cadre de gestion des risques liés aux TIC comprend une stratégie de résilience opérationnelle numérique définissant les modalités de mise en œuvre du cadre.</t>
  </si>
  <si>
    <t>8. A cette fin, la stratégie de résilience opérationnelle numérique comprend des méthodes pour faire face aux risques liés aux TIC et pour atteindre des objectifs spécifiques en matière de TIC : 
 (a) en expliquant comment le cadre de gestion des risques liés aux TIC soutient la stratégie et les objectifs commerciaux de l'entité financière ;</t>
  </si>
  <si>
    <t>8. cette fin, la stratégie de résilience opérationnelle numérique comprend des méthodes permettant de faire face aux risques liés aux TIC et d'atteindre des objectifs spécifiques en matière de TIC, par les moyens suivants 
 (b) en établissant le niveau de tolérance au risque pour les TIC, conformément à l'appétit pour le risque de l'entité financière, et en analysant la tolérance à l'impact des perturbations des TIC ;</t>
  </si>
  <si>
    <t>8. cette fin, la stratégie de résilience opérationnelle numérique comprend des méthodes permettant de faire face aux risques liés aux TIC et d'atteindre des objectifs spécifiques en matière de TIC : 
 (c) en définissant des objectifs clairs en matière de sécurité de l'information, y compris des indicateurs de performance clés et des mesures des risques clés ;</t>
  </si>
  <si>
    <t>8. cette fin, la stratégie de résilience opérationnelle numérique comprend des méthodes permettant de faire face aux risques liés aux TIC et d'atteindre des objectifs spécifiques en matière de TIC : 
 (d) en expliquant l'architecture de référence des TIC et tout changement nécessaire pour atteindre les objectifs spécifiques de l'entreprise ;</t>
  </si>
  <si>
    <t>8. A cette fin, la stratégie de résilience opérationnelle numérique comprend des méthodes permettant de faire face aux risques liés aux TIC et d'atteindre des objectifs spécifiques en matière de TIC : 
 (e) en décrivant les différents mécanismes mis en place pour détecter les incidents liés aux TIC, prévenir leur impact et en assurer la protection ;</t>
  </si>
  <si>
    <t>8. A cette fin, la stratégie de résilience opérationnelle numérique comprend des méthodes pour faire face aux risques liés aux TIC et pour atteindre des objectifs spécifiques en matière de TIC : 
 (f) en démontrant la situation actuelle de la résilience opérationnelle numérique sur la base du nombre d'incidents majeurs liés aux TIC signalés et de l'efficacité des mesures préventives ;</t>
  </si>
  <si>
    <t>8. cette fin, la stratégie de résilience opérationnelle numérique comprend des méthodes permettant de faire face aux risques liés aux TIC et d'atteindre des objectifs spécifiques en matière de TIC : 
 (g) en mettant en œuvre des tests de résilience opérationnelle numérique, conformément au chapitre IV du présent règlement ;</t>
  </si>
  <si>
    <t>8. cette fin, la stratégie de résilience opérationnelle numérique comprend des méthodes permettant de faire face aux risques liés aux TIC et d'atteindre des objectifs spécifiques en matière de TIC : 
 (h) en décrivant une stratégie de communication en cas d'incidents liés aux TIC dont la divulgation est requise conformément à l'article 14.</t>
  </si>
  <si>
    <t>9.   Les entités financières peuvent, dans le cadre de la stratégie de résilience opérationnelle numérique visée au paragraphe 8, définir une stratégie holistique multi-fournisseurs de TIC, au niveau du groupe ou de l'entité, montrant les principales dépendances à l'égard des fournisseurs de services TIC tiers et expliquant la raison d'être de la combinaison de fournisseurs de services TIC tiers.</t>
  </si>
  <si>
    <t>10.   Les entités financières peuvent, conformément au droit de l'Union et au droit sectoriel national, confier les tâches de vérification du respect des exigences en matière de gestion des risques liés aux TIC à des entreprises intragroupe ou externes. Dans le cas d'une telle externalisation, l'entité financière reste entièrement responsable de la vérification du respect des exigences en matière de gestion des risques liés aux TIC.</t>
  </si>
  <si>
    <t>Article 7 : Systèmes, protocoles et outils TIC</t>
  </si>
  <si>
    <t>Afin de traiter et de gérer le risque lié aux TIC, les entités financières utilisent et maintiennent des systèmes, protocoles et outils TIC actualisés qui sont : 
 (a) adaptés à l'ampleur des opérations soutenant la conduite de leurs activités, conformément au principe de proportionnalité visé à l'article 4 ;</t>
  </si>
  <si>
    <t>Afin de traiter et de gérer les risques liés aux TIC, les entités financières utilisent et maintiennent à jour des systèmes, protocoles et outils TIC qui sont :  (b) fiables ;</t>
  </si>
  <si>
    <t>Afin de traiter et de gérer le risque lié aux TIC, les entités financières utilisent et maintiennent à jour des systèmes, protocoles et outils TIC qui sont : 
 (c) dotés d'une capacité suffisante pour traiter avec précision les données nécessaires à l'exécution des activités et à la fourniture de services en temps voulu, et pour faire face aux pics de commandes, de messages ou de transactions, selon les besoins, y compris en cas d'introduction d'une nouvelle technologie ;</t>
  </si>
  <si>
    <t>Afin de traiter et de gérer le risque lié aux TIC, les entités financières utilisent et maintiennent des systèmes, des protocoles et des outils TIC actualisés qui sont 
 (d) résilients d'un point de vue technologique afin de pouvoir répondre de manière adéquate aux besoins supplémentaires de traitement de l'information requis dans des conditions de marché tendues ou dans d'autres situations défavorables.</t>
  </si>
  <si>
    <t>Article 8: Identification</t>
  </si>
  <si>
    <t>1.   Dans le cadre de la gestion des risques liés aux TIC visée à l'article 6, paragraphe 1, les entités financières identifient, classent et documentent de manière adéquate toutes les fonctions opérationnelles, les rôles et les responsabilités liés aux TIC, les actifs d'information et les actifs liés aux TIC qui soutiennent ces fonctions, ainsi que leurs rôles et dépendances en ce qui concerne les risques liés aux TIC. Les entités financières vérifient en tant que de besoin, et au moins une fois par an, l'adéquation de cette classification et de toute documentation pertinente.</t>
  </si>
  <si>
    <t>2.   Les entités financières identifient en permanence toutes les sources de risques liés aux TIC, en particulier l'exposition aux risques pour et en provenance d'autres entités financières, et évaluent les cybermenaces et les vulnérabilités des TIC en rapport avec leurs fonctions commerciales, leurs actifs d'information et leurs actifs TIC soutenus par les TIC. Les entités financières examinent régulièrement, et au moins une fois par an, les scénarios de risque qui les concernent.</t>
  </si>
  <si>
    <t>3.   Les entités financières, autres que les microentreprises, procèdent à une évaluation des risques lors de chaque changement majeur dans l'infrastructure du réseau et du système d'information, dans les processus ou les procédures affectant leurs fonctions commerciales, leurs actifs d'information ou leurs actifs de TIC.</t>
  </si>
  <si>
    <t>4.   Les entités financières identifient tous les actifs d'information et les actifs TIC, y compris ceux qui se trouvent sur des sites distants, les ressources du réseau et les équipements matériels, et dressent la carte de ceux qui sont considérés comme critiques. Elles cartographient la configuration des actifs d'information et des actifs TIC, ainsi que les liens et les interdépendances entre les différents actifs d'information et actifs TIC.</t>
  </si>
  <si>
    <t>5.   Les entités financières identifient et documentent tous les processus qui dépendent de prestataires de services TIC tiers, et identifient les interconnexions avec les prestataires de services TIC tiers qui fournissent des services à l'appui de fonctions critiques ou importantes.</t>
  </si>
  <si>
    <t>6.   Aux fins des paragraphes 1, 4 et 5, les entités financières tiennent des inventaires pertinents et les mettent à jour périodiquement et à chaque fois que survient un changement majeur visé au paragraphe 3.</t>
  </si>
  <si>
    <t>7.   Les entités financières, autres que les microentreprises, procèdent régulièrement, et au moins une fois par an, à une évaluation spécifique des risques liés aux TIC pour tous les systèmes TIC existants et, en tout état de cause, avant et après la connexion de technologies, d'applications ou de systèmes.</t>
  </si>
  <si>
    <t>Article 9 : Protection et prévention</t>
  </si>
  <si>
    <t>1.   Afin de protéger de manière adéquate les systèmes TIC et d'organiser des mesures de réponse, les entités financières surveillent et contrôlent en permanence la sécurité et le fonctionnement des systèmes et outils TIC et minimisent l'impact du risque TIC sur les systèmes TIC par le déploiement d'outils, de politiques et de procédures appropriés en matière de sécurité des TIC.</t>
  </si>
  <si>
    <t>2.   Les entités financières conçoivent, achètent et mettent en œuvre des politiques, procédures, protocoles et outils de sécurité des TIC qui visent à garantir la résilience, la continuité et la disponibilité des systèmes TIC, en particulier de ceux qui soutiennent des fonctions critiques ou importantes, et à maintenir des normes élevées de disponibilité, d'authenticité, d'intégrité et de confidentialité des données, qu'elles soient au repos, en cours d'utilisation ou en transit.</t>
  </si>
  <si>
    <t>3.   Afin d'atteindre les objectifs visés au paragraphe 2, les entités financières utilisent des solutions et des processus TIC appropriés conformément à l'article 4.</t>
  </si>
  <si>
    <t>3.   Ces solutions et processus TIC doivent 
 (a) assurer la sécurité des moyens de transfert des données ;</t>
  </si>
  <si>
    <t>3.   Ces solutions et processus TIC doivent 
 (b) minimiser le risque de corruption ou de perte de données, d'accès non autorisé et de failles techniques susceptibles d'entraver l'activité de l'entreprise ;</t>
  </si>
  <si>
    <t>3.   Ces solutions et processus TIC doivent 
 (c) prévenir le manque de disponibilité, l'atteinte à l'authenticité et à l'intégrité, les atteintes à la confidentialité et la perte de données ;</t>
  </si>
  <si>
    <t>3.   Ces solutions et processus TIC doivent 
 (d) assurer la protection des données contre les risques liés à la gestion des données, y compris une mauvaise administration, les risques liés au traitement et l'erreur humaine.</t>
  </si>
  <si>
    <t>4.   Dans le cadre de la gestion des risques liés aux TIC visée à l'article 6, paragraphe 1, les entités financières : 
 (a) élaborent et documentent une politique de sécurité de l'information définissant des règles pour protéger la disponibilité, l'authenticité, l'intégrité et la confidentialité des données, des actifs d'information et des actifs TIC, y compris ceux de leurs clients, le cas échéant ;</t>
  </si>
  <si>
    <t>4.   Dans le cadre de la gestion des risques liés aux TIC visée à l'article 6, paragraphe 1, les entités financières : 
 (b) selon une approche fondée sur le risque, mettent en place une structure solide de gestion des réseaux et des infrastructures en utilisant des techniques, des méthodes et des protocoles appropriés qui peuvent inclure la mise en œuvre de mécanismes automatisés pour isoler les actifs d'information affectés en cas de cyber-attaques ;</t>
  </si>
  <si>
    <t>4.   Dans le cadre de la gestion des risques liés aux TIC visée à l'article 6, paragraphe 1, les entités financières : 
 (c) mettent en œuvre des politiques qui limitent l'accès physique ou logique aux actifs informationnels et aux actifs TIC à ce qui est nécessaire pour les seules fonctions et activités légitimes et approuvées, et établissent à cette fin un ensemble de politiques, de procédures et de contrôles qui traitent des droits d'accès et en assurent une bonne administration ;</t>
  </si>
  <si>
    <t>4.   Dans le cadre de la gestion des risques liés aux TIC visée à l'article 6, paragraphe 1, les entités financières : 
 (d) mettent en œuvre des politiques et des protocoles pour des mécanismes d'authentification forte, fondés sur des normes pertinentes et des systèmes de contrôle dédiés, ainsi que des mesures de protection des clés cryptographiques par lesquelles les données sont cryptées sur la base des résultats des processus approuvés de classification des données et d'évaluation des risques liés aux TIC ;</t>
  </si>
  <si>
    <t>4.   Dans le cadre de la gestion des risques liés aux TIC visée à l'article 6, paragraphe 1, les entités financières : 
 (e) mettent en œuvre des politiques, des procédures et des contrôles documentés pour la gestion des changements dans les TIC, y compris les changements dans les logiciels, le matériel, les composants des microprogrammes, les systèmes ou les paramètres de sécurité, qui sont fondés sur une approche d'évaluation des risques et font partie intégrante du processus global de gestion des changements de l'entité financière, afin de garantir que tous les changements dans les systèmes TIC sont enregistrés, testés, évalués, approuvés, mis en œuvre et vérifiés d'une manière maîtrisée ;</t>
  </si>
  <si>
    <t>4.   Dans le cadre de la gestion des risques liés aux TIC visée à l'article 6, paragraphe 1, les entités financières : 
 (f) disposer de politiques documentées appropriées et exhaustives en matière de correctifs et de mises à jour.</t>
  </si>
  <si>
    <t>Aux fins du premier alinéa, point b), les entités financières conçoivent l'infrastructure de connexion au réseau de manière à ce qu'elle puisse être instantanément coupée ou segmentée afin de minimiser et de prévenir la contagion, en particulier pour les processus financiers interconnectés.</t>
  </si>
  <si>
    <t>Aux fins du premier alinéa, point e), le processus de gestion du changement dans le domaine des TIC est approuvé par les lignes de direction appropriées et des protocoles spécifiques sont mis en place.</t>
  </si>
  <si>
    <t>Article 10 : Détection</t>
  </si>
  <si>
    <t>1.   Les entités financières mettent en place des mécanismes permettant de détecter rapidement les activités anormales, conformément à l'article 17, y compris les problèmes de performance des réseaux TIC et les incidents liés aux TIC, et d'identifier les points de défaillance uniques potentiels.</t>
  </si>
  <si>
    <t>Tous les mécanismes de détection visés au premier alinéa sont régulièrement testés conformément à l'article 25.</t>
  </si>
  <si>
    <t>2.   Les mécanismes de détection visés au paragraphe 1 permettent des niveaux de contrôle multiples, définissent des seuils d'alerte et des critères pour déclencher et initier des processus de réponse aux incidents liés aux TIC, y compris des mécanismes d'alerte automatique pour le personnel compétent chargé de la réponse aux incidents liés aux TIC.</t>
  </si>
  <si>
    <t>3.   Les entités financières consacrent des ressources et des capacités suffisantes pour surveiller l'activité des utilisateurs, l'apparition d'anomalies dans les TIC et les incidents liés aux TIC, en particulier les cyberattaques.</t>
  </si>
  <si>
    <t>4.   Les fournisseurs de services de déclaration de données disposent en outre de systèmes permettant de vérifier efficacement l'exhaustivité des déclarations d'opérations, de déceler les omissions et les erreurs manifestes et de demander la retransmission de ces déclarations.</t>
  </si>
  <si>
    <t>Article 11 : Réponse et reprise</t>
  </si>
  <si>
    <t>1.   Dans le cadre de la gestion des risques liés aux TIC visée à l'article 6, paragraphe 1, et sur la base des exigences d'identification énoncées à l'article 8, les entités financières mettent en place une politique globale de continuité des activités liées aux TIC, qui peut être adoptée en tant que politique spécifique dédiée, faisant partie intégrante de la politique globale de continuité des activités de l'entité financière.</t>
  </si>
  <si>
    <t>2.   Les entités financières mettent en œuvre la politique de continuité des activités liées aux TIC au moyen d'arrangements, de plans, de procédures et de mécanismes dédiés, appropriés et documentés, visant à : 
 (a) assurer la continuité des fonctions critiques ou importantes de l'entité financière ;</t>
  </si>
  <si>
    <t>2.   Les entités financières mettent en œuvre la politique de continuité des activités liées aux TIC au moyen d'arrangements, de plans, de procédures et de mécanismes dédiés, appropriés et documentés, visant à 
 (b) réagir rapidement, de manière appropriée et efficace, et résoudre tous les incidents liés aux TIC de manière à limiter les dommages et à donner la priorité à la reprise des activités et aux actions de rétablissement ;</t>
  </si>
  <si>
    <t>2.   Les entités financières mettent en œuvre la politique de continuité des activités liées aux TIC au moyen d'arrangements, de plans, de procédures et de mécanismes dédiés, appropriés et documentés, visant à 
 (c) activer, sans délai, des plans spécifiques qui prévoient des mesures de confinement, des processus et des technologies adaptés à chaque type d'incident lié aux TIC et prévenir d'autres dommages, ainsi que des procédures d'intervention et de rétablissement adaptées, établies conformément à l'article 12 ;</t>
  </si>
  <si>
    <t>2.   Les entités financières mettent en œuvre la politique de continuité des activités liées aux TIC au moyen d'arrangements, de plans, de procédures et de mécanismes dédiés, appropriés et documentés, visant à : 
 (d) estimer les impacts préliminaires, les dommages et les pertes ;</t>
  </si>
  <si>
    <t>2.   Les entités financières mettent en œuvre la politique de continuité des activités liées aux TIC au moyen de dispositions, de plans, de procédures et de mécanismes dédiés, appropriés et documentés, visant à 
 (e) définir des actions de communication et de gestion de crise qui garantissent que des informations actualisées sont transmises à l'ensemble du personnel interne concerné et aux parties prenantes externes conformément à l'article 14, et rendre compte aux autorités compétentes conformément à l'article 19.</t>
  </si>
  <si>
    <t>3.   Dans le cadre de la gestion des risques liés aux TIC visée à l'article 6, paragraphe 1, les entités financières mettent en œuvre des plans de réponse et de récupération des TIC qui, dans le cas des entités financières autres que les microentreprises, font l'objet d'un audit interne indépendant.</t>
  </si>
  <si>
    <t>4.   Les entités financières mettent en place, maintiennent et testent périodiquement des plans de continuité des activités TIC appropriés, notamment en ce qui concerne les fonctions critiques ou importantes externalisées ou sous-traitées dans le cadre d'accords avec des prestataires de services TIC tiers.</t>
  </si>
  <si>
    <t>5.   Dans le cadre de la politique globale de continuité des activités, les entités financières procèdent à une analyse d'impact sur les activités (AIA) de leur exposition à de graves interruptions d'activité. Dans le cadre de l'AIF, les entités financières évaluent l'impact potentiel de graves perturbations des activités au moyen de critères quantitatifs et qualitatifs, en utilisant des données internes et externes et des analyses de scénarios, le cas échéant. La BIA prend en compte la criticité des fonctions métier identifiées et cartographiées, des processus de support, des dépendances de tiers et des actifs d'information, ainsi que leurs interdépendances. Les entités financières veillent à ce que les actifs et les services TIC soient conçus et utilisés en parfaite adéquation avec la BIA, notamment en ce qui concerne la redondance de tous les composants critiques.</t>
  </si>
  <si>
    <t>6.   Dans le cadre de leur gestion globale des risques liés aux TIC, les entités financières doivent : 
 (a) tester au moins une fois par an les plans de continuité des activités et les plans de réponse et de récupération des TIC en relation avec les systèmes TIC soutenant toutes les fonctions, ainsi qu'en cas de changement substantiel des systèmes TIC soutenant des fonctions critiques ou importantes ;</t>
  </si>
  <si>
    <t>6.   Dans le cadre de leur gestion globale des risques liés aux TIC, les entités financières : 
 (b) testent les plans de communication de crise établis conformément à l'article 14.</t>
  </si>
  <si>
    <t>Aux fins du premier alinéa, point a), les entités financières, autres que les microentreprises, incluent dans les plans de test des scénarios de cyberattaques et de basculement entre l'infrastructure TIC primaire et la capacité redondante, les sauvegardes et les installations redondantes nécessaires pour satisfaire aux obligations énoncées à l'article 12.</t>
  </si>
  <si>
    <t>Les entités financières réexaminent régulièrement leur politique de continuité des activités dans le domaine des TIC et leurs plans de réponse et de récupération des TIC, en tenant compte des résultats des tests effectués conformément au premier alinéa et des recommandations découlant des contrôles d'audit ou des revues de surveillance.</t>
  </si>
  <si>
    <t>7.   Les entités financières, autres que les microentreprises, disposent d'une fonction de gestion de crise qui, en cas d'activation de leurs plans de continuité des activités TIC ou de leurs plans de réponse et de récupération des TIC, établit notamment des procédures claires pour gérer les communications de crise internes et externes conformément à l'article 14.</t>
  </si>
  <si>
    <t>8.   Les entités financières conservent des enregistrements facilement accessibles des activités menées avant et pendant les perturbations, lorsque leurs plans de continuité des activités liées aux TIC et leurs plans d'intervention et de récupération des TIC sont activés.</t>
  </si>
  <si>
    <t>9.   Les dépositaires centraux de titres fournissent aux autorités compétentes des copies des résultats des tests de continuité des activités liées aux TIC, ou d'exercices similaires.</t>
  </si>
  <si>
    <t>10.   Les entités financières, autres que les microentreprises, communiquent aux autorités compétentes, à leur demande, une estimation des coûts et pertes annuels agrégés causés par des incidents majeurs liés aux TIC.</t>
  </si>
  <si>
    <t>11.   Conformément à l'article 16 des règlements (UE) no 1093/2010, (UE) no 1094/2010 et (UE) no 1095/2010, les AES, par l'intermédiaire du comité mixte, élaborent, au plus tard le 17 juillet 2024, des lignes directrices communes sur l'estimation des coûts et pertes annuels agrégés visés au paragraphe 10.</t>
  </si>
  <si>
    <t>Article 12 : Politiques et procédures de sauvegarde, procédures et méthodes de restauration et de reprise</t>
  </si>
  <si>
    <t>1.   Afin d'assurer la restauration des systèmes et des données TIC avec un temps d'arrêt minimal, des perturbations et des pertes limitées, dans le cadre de leur gestion des risques liés aux TIC, les entités financières élaborent et documentent : 
 (a) des politiques et des procédures de sauvegarde précisant l'étendue des données qui font l'objet de la sauvegarde et la fréquence minimale de la sauvegarde, en fonction de la criticité de l'information ou du niveau de confidentialité des données ;</t>
  </si>
  <si>
    <t>1.   Afin d'assurer le rétablissement des systèmes et des données TIC avec un temps d'arrêt minimal, des perturbations et des pertes limitées, dans le cadre de leur cadre de gestion des risques liés aux TIC, les entités financières élaborent et documentent : 
 (b) des procédures et des méthodes de rétablissement et de récupération.</t>
  </si>
  <si>
    <t>2.   Les entités financières mettent en place des systèmes de sauvegarde qui peuvent être activés conformément aux politiques et procédures de sauvegarde, ainsi qu'aux procédures et méthodes de restauration et de récupération. L'activation des systèmes de sauvegarde ne doit pas compromettre la sécurité du réseau et des systèmes d'information, ni la disponibilité, l'authenticité, l'intégrité ou la confidentialité des données. Les procédures de sauvegarde et les procédures et méthodes de restauration et de récupération sont testées périodiquement.</t>
  </si>
  <si>
    <t>3.   Lorsqu'elles restaurent des données de sauvegarde en utilisant leurs propres systèmes, les entités financières utilisent des systèmes TIC qui sont physiquement et logiquement séparés du système TIC source. Les systèmes TIC sont protégés en toute sécurité contre tout accès non autorisé ou toute corruption des TIC et permettent de rétablir les services en temps voulu en utilisant les données et les sauvegardes des systèmes si nécessaire.</t>
  </si>
  <si>
    <t>Pour les contreparties centrales, les plans de redressement doivent permettre de recouvrer toutes les transactions au moment de la perturbation afin que la contrepartie centrale puisse continuer à fonctionner avec certitude et achever le règlement à la date prévue.</t>
  </si>
  <si>
    <t>Les fournisseurs de services de communication de données maintiennent en outre des ressources adéquates et disposent de moyens de sauvegarde et de restauration afin d'offrir et de maintenir leurs services à tout moment.</t>
  </si>
  <si>
    <t>4.   Les entités financières, autres que les microentreprises, maintiennent des capacités TIC redondantes dotées de ressources, de capacités et de fonctions adéquates pour répondre aux besoins de l'entreprise. Les microentreprises évaluent la nécessité de maintenir ces capacités TIC redondantes en fonction de leur profil de risque.</t>
  </si>
  <si>
    <t>5.   Les dépositaires centraux de titres conservent au moins un site de traitement secondaire doté de ressources, de capacités, de fonctions et d'effectifs suffisants pour répondre aux besoins de l'activité.</t>
  </si>
  <si>
    <t>Le site de transformation secondaire est 
 (a) situé à une distance géographique du site de transformation primaire permettant de garantir qu'il présente un profil de risque distinct et d'éviter qu'il ne soit affecté par l'événement qui a touché le site primaire ;</t>
  </si>
  <si>
    <t>Le site de traitement secondaire doit être 
 (b) capable d'assurer la continuité des fonctions critiques ou importantes de manière identique au site principal, ou de fournir le niveau de services nécessaire pour garantir que l'entité financière effectue ses opérations critiques dans les limites des objectifs de rétablissement ;</t>
  </si>
  <si>
    <t>Le site de traitement secondaire doit être 
 (c) immédiatement accessible au personnel de l'entité financière afin d'assurer la continuité des fonctions critiques ou importantes au cas où le site de traitement principal deviendrait indisponible.</t>
  </si>
  <si>
    <t>6.   Pour déterminer les objectifs en matière de délai et de point de rétablissement pour chaque fonction, les entités financières tiennent compte du fait qu'il s'agit d'une fonction critique ou importante et de l'impact global potentiel sur l'efficience du marché. Ces objectifs de temps garantissent que, dans des scénarios extrêmes, les niveaux de service convenus sont respectés.</t>
  </si>
  <si>
    <t>7.   Lorsqu'elles se remettent d'un incident lié aux TIC, les entités financières effectuent les contrôles nécessaires, y compris les contrôles multiples et les rapprochements, afin de garantir le maintien du niveau le plus élevé d'intégrité des données. Ces contrôles sont également effectués lors de la reconstitution de données provenant de parties prenantes externes, afin de s'assurer que toutes les données sont cohérentes entre les systèmes.</t>
  </si>
  <si>
    <t>Article 13 : Apprentissage et évolution</t>
  </si>
  <si>
    <t>1.   Les entités financières disposent des moyens et du personnel nécessaires pour recueillir des informations sur les vulnérabilités et les cybermenaces, les incidents liés aux TIC, en particulier les cyberattaques, et pour analyser l'impact qu'ils sont susceptibles d'avoir sur leur résilience opérationnelle numérique.</t>
  </si>
  <si>
    <t>2.   Après qu'un incident majeur lié aux TIC a perturbé leurs activités de base, les entités financières mettent en place des analyses post-incident lié aux TIC, analysant les causes de la perturbation et identifiant les améliorations à apporter aux opérations liées aux TIC ou dans le cadre de la politique de continuité des activités liées aux TIC visée à l'article 11.</t>
  </si>
  <si>
    <t>Les entités financières, autres que les microentreprises, communiquent aux autorités compétentes, sur demande, les changements mis en œuvre à la suite des examens post incidents liés aux TIC visés au premier alinéa.</t>
  </si>
  <si>
    <t>Les examens postérieurs aux incidents liés aux TIC visés au premier alinéa déterminent si les procédures établies ont été suivies et si les mesures prises ont été efficaces, y compris en ce qui concerne les éléments suivants :
 (a) la rapidité de réaction aux alertes de sécurité et la détermination de l'impact des incidents liés aux TIC et de leur gravité ;</t>
  </si>
  <si>
    <t>Not Applicable</t>
  </si>
  <si>
    <t>Les examens postérieurs aux incidents liés aux TIC visés au premier alinéa déterminent si les procédures établies ont été suivies et si les mesures prises ont été efficaces, notamment en ce qui concerne : a) la qualité et la rapidité de l'analyse criminalistique, lorsqu'elle est jugée appropriée
 (b) la qualité et la rapidité de la réalisation d'une analyse criminalistique, lorsqu'elle est jugée appropriée ;</t>
  </si>
  <si>
    <t>Les examens postérieurs aux incidents liés aux TIC mentionnés dans le premier alinéa détermineront si les procédures établies ont été suivies et si les actions entreprises ont été efficaces, y compris en ce qui concerne les éléments suivants : 
  (c) l'efficacité de l'escalade des incidents au sein de l'entité financière;</t>
  </si>
  <si>
    <t>Les examens postérieurs aux incidents liés aux TIC mentionnés au premier alinéa détermineront si les procédures établies ont été suivies et si les actions entreprises ont été efficaces, y compris en ce qui concerne les éléments suivants : 
  (d) l'efficacité de la communication interne et externe.</t>
  </si>
  <si>
    <t>3. Les leçons tirées des tests de résilience opérationnelle numérique effectués conformément aux articles 26 et 27 et des incidents réels liés aux TIC, en particulier les cyberattaques, ainsi que des défis rencontrés lors de l'activation des plans de continuité des activités TIC et des plans de réponse et de récupération TIC, ainsi que des informations pertinentes échangées avec les homologues et évaluées lors des examens de supervision, doivent être dûment incorporées de manière continue dans le processus d'évaluation des risques TIC. Ces conclusions doivent servir de base pour des examens appropriés des composants pertinents du cadre de gestion des risques TIC mentionné à l'article 6(1).</t>
  </si>
  <si>
    <t>4. Les entités financières doivent surveiller l'efficacité de la mise en œuvre de leur stratégie de résilience opérationnelle numérique énoncée à l'article 6(8). Ils devront cartographier l'évolution du risque ICT au fil du temps, analyser la fréquence, les types, l'ampleur et l'évolution des incidents liés aux TIC, en particulier les cyberattaques et leurs schémas, afin de comprendre le niveau d'exposition au risque ICT, en particulier en ce qui concerne les fonctions critiques ou importantes, et améliorer la maturité et la préparation cyber de l'entité financière.</t>
  </si>
  <si>
    <t>5.   Le personnel senior des TIC doit faire rapport au moins une fois par an à l'organe de direction sur les conclusions mentionnées au paragraphe 3 et formuler des recommandations.</t>
  </si>
  <si>
    <t>6. Les entités financières doivent développer des programmes de sensibilisation à la sécurité des TIC et des formations à la résilience opérationnelle numérique comme modules obligatoires dans leurs programmes de formation du personnel. Ces programmes et formations doivent être applicables à tous les employés et au personnel de la haute direction, et doivent avoir un niveau de complexité proportionnel à la portée de leurs fonctions. Le cas échéant, les entités financières doivent également inclure les prestataires de services tiers en TIC dans leurs programmes de formation pertinents conformément à l'article 30(2), point (i).</t>
  </si>
  <si>
    <t>7. Les entités financières, autres que les microentreprises, doivent surveiller en continu les développements technologiques pertinents, également dans le but de comprendre l'impact possible du déploiement de ces nouvelles technologies sur les exigences de sécurité des TIC et la résilience opérationnelle numérique. Ils doivent se tenir à jour des derniers processus de gestion des risques TIC, afin de lutter efficacement contre les formes actuelles ou nouvelles de cyberattaques.</t>
  </si>
  <si>
    <t>Article 14: Communication</t>
  </si>
  <si>
    <t>1. Dans le cadre du cadre de gestion des risques liés aux TIC mentionné à l'article 6(1), les entités financières doivent disposer de plans de communication de crise permettant une divulgation responsable, au moins, des incidents ou des vulnérabilités majeurs liés aux TIC aux clients et aux contreparties ainsi qu'au public, le cas échéant.</t>
  </si>
  <si>
    <t>2. Dans le cadre du cadre de gestion des risques TIC, les entités financières doivent mettre en œuvre des politiques de communication pour le personnel interne et pour les parties prenantes externes. Les politiques de communication pour le personnel doivent tenir compte de la nécessité de différencier entre le personnel impliqué dans la gestion des risques TIC, en particulier le personnel responsable de la réponse et de la récupération, et le personnel qui doit être informé.</t>
  </si>
  <si>
    <t>3. Au moins une personne dans l'entité financière sera chargée de mettre en œuvre la stratégie de communication pour les incidents liés aux TIC et de remplir la fonction publique et médiatique à cette fin.</t>
  </si>
  <si>
    <t>Article 16 : Cadre simplifié de gestion des risques liés aux TIC</t>
  </si>
  <si>
    <t>1.   Les articles 5 à 15 du présent règlement ne s'appliquent pas aux petites entreprises d'investissement non interconnectées, aux établissements de paiement exemptés conformément à la directive (UE) 2015/2366 ; aux établissements exemptés conformément à la directive 2013/36/UE pour lesquels les États membres ont décidé de ne pas appliquer l'option visée à l'article 2, paragraphe 4, du présent règlement ; aux établissements de monnaie électronique exemptés conformément à la directive 2009/110/CE ; et aux petites institutions de retraite professionnelle.</t>
  </si>
  <si>
    <t>Sans préjudice du premier alinéa, les entités énumérées au premier alinéa doivent : 
(a) mettre en place et maintenir un cadre de gestion des risques TIC solide et documenté qui détaille les mécanismes et mesures visant une gestion rapide, efficace et complète des risques TIC, y compris pour la protection des composants physiques et infrastructures pertinents;</t>
  </si>
  <si>
    <t>Sans préjudice du premier alinéa, les entités énumérées au premier alinéa doivent : 
(b) surveiller en continu la sécurité et le fonctionnement de tous les systèmes TIC;</t>
  </si>
  <si>
    <t>Sans préjudice du premier alinéa, les entités énumérées au premier alinéa doivent : 
(c) minimiser l'impact des risques liés aux TIC en utilisant des systèmes, protocoles et outils TIC solides, résilients et à jour, qui sont appropriés pour soutenir la performance de leurs activités et la fourniture de services, et protéger adéquatement la disponibilité, l'authenticité, l'intégrité et la confidentialité des données dans les réseaux et systèmes d'information;</t>
  </si>
  <si>
    <t>Sans préjudice du premier alinéa, les entités énumérées au premier alinéa doivent : 
(d) permettre l'identification et la détection rapides des sources de risque TIC et des anomalies dans le réseau et les systèmes d'information, ainsi que la gestion rapide des incidents liés aux TIC;</t>
  </si>
  <si>
    <t>Sans préjudice du premier alinéa, les entités énumérées au premier alinéa doivent : 
(e) identifier les dépendances clés vis-à-vis des prestataires de services tiers en TIC;</t>
  </si>
  <si>
    <t>Sans préjudice du premier alinéa, les entités énumérées au premier alinéa doivent : 
(f) assurer la continuité des fonctions critiques ou importantes, par le biais de plans de continuité des activités et de mesures de réponse et de récupération, qui incluent, au minimum, des mesures de sauvegarde et de restauration;</t>
  </si>
  <si>
    <t>Sans préjudice du premier alinéa, les entités énumérées dans le premier alinéa doivent : 
(g) tester, de manière régulière, les plans et mesures mentionnés au point (f), ainsi que l'efficacité des contrôles mis en œuvre conformément aux points (a) et (c);</t>
  </si>
  <si>
    <t>Sans préjudice du premier alinéa, les entités énumérées dans le premier alinéa doivent : 
(h) mettre en œuvre, le cas échéant, les conclusions opérationnelles pertinentes résultant des tests mentionnés au point (g) et de l'analyse post-incident dans le processus d'évaluation des risques TIC et développer, en fonction des besoins et du profil de risque TIC, des programmes de sensibilisation à la sécurité TIC et des formations à la résilience opérationnelle numérique pour le personnel et la direction.</t>
  </si>
  <si>
    <t>2. Le cadre de gestion des risques TIC mentionné au paragraphe 1, deuxième alinéa, point (a), doit être documenté et examiné périodiquement et en cas d'incidents majeurs liés aux TIC, conformément aux instructions de supervision. Il doit être continuellement amélioré sur la base des leçons tirées de la mise en œuvre et du suivi. Un rapport sur la révision du cadre de gestion des risques TIC devra être soumis à l'autorité compétente sur demande.</t>
  </si>
  <si>
    <t>Chapitre III : Gestion, classification et notification des incidents liés aux TIC</t>
  </si>
  <si>
    <t>Article 17 : Processus de gestion des incidents liés aux TIC</t>
  </si>
  <si>
    <t>1. Les entités financières doivent définir, établir et mettre en œuvre un processus de gestion des incidents liés aux TIC pour détecter, gérer et notifier les incidents liés aux TIC.</t>
  </si>
  <si>
    <t>2. Les entités financières doivent enregistrer tous les incidents liés aux TIC et les menaces cybernétiques significatives. Les entités financières doivent établir des procédures et des processus appropriés pour assurer une surveillance, une gestion et un suivi cohérents et intégrés des incidents liés aux TIC, afin de garantir que les causes profondes sont identifiées, documentées et traitées afin de prévenir la survenance de tels incidents.</t>
  </si>
  <si>
    <t>3.   Le processus de gestion des incidents liés aux TIC mentionné au paragraphe 1 doit : 
(a) mettre en place des indicateurs d'alerte précoce;</t>
  </si>
  <si>
    <t>3.   Le processus de gestion des incidents liés aux TIC mentionné au paragraphe 1 doit : 
(b) établir des procédures pour identifier, suivre, enregistrer, catégoriser et classer les incidents liés aux TIC selon leur priorité et leur gravité et selon la criticité des services impactés, conformément aux critères énoncés à l'article 18(1);</t>
  </si>
  <si>
    <t>3.   Le processus de gestion des incidents liés aux TIC mentionné au paragraphe 1 doit : 
(c) attribuer des rôles et des responsabilités qui doivent être activés pour différents types et scénarios d'incidents liés aux TIC;</t>
  </si>
  <si>
    <t>3.   Le processus de gestion des incidents liés aux TIC mentionné au paragraphe 1 doit : 
(d) établir des plans de communication avec le personnel, les parties prenantes externes et les médias conformément à l'article 14 et pour la notification aux clients, pour les procédures d'escalade internes, y compris les plaintes des clients liées aux TIC, ainsi que pour la fourniture d'informations aux entités financières qui agissent en tant que contreparties, le cas échéant;</t>
  </si>
  <si>
    <t>3.   Le processus de gestion des incidents liés aux TIC mentionné au paragraphe 1 doit : 
(e) s'assurer que les incidents liés aux TIC d'importance au moins majeure sont signalés à la direction générale concernée et informer l'organe de direction des incidents liés aux TIC d'importance au moins majeure, en expliquant l'impact, la réponse et les contrôles supplémentaires à établir à la suite de tels incidents liés aux TIC;</t>
  </si>
  <si>
    <t>3.   Le processus de gestion des incidents liés aux TIC mentionné au paragraphe 1 doit : 
(f) établir des procédures de réponse aux incidents liés aux TIC pour atténuer les impacts et garantir que les services deviennent opérationnels et sécurisés en temps utile.</t>
  </si>
  <si>
    <t>Article 18 : Classification des incidents liés aux TIC et des menaces cybernétiques</t>
  </si>
  <si>
    <t>1. Les entités financières doivent classer les incidents liés aux TIC et déterminer leur impact en fonction des critères suivants : 
  (a) le nombre et/ou la pertinence des clients ou des contreparties financières affectés et, le cas échéant, le montant ou le nombre de transactions affectées par l'incident lié aux TIC, ainsi que si l'incident lié aux TIC a eu un impact sur la réputation;</t>
  </si>
  <si>
    <t>1. Les entités financières doivent classer les incidents liés aux TIC et déterminer leur impact en se basant sur les critères suivants : 
  (b) la durée de l'incident lié aux TIC, y compris le temps d'arrêt du service;</t>
  </si>
  <si>
    <t>1. Les entités financières doivent classer les incidents liés aux TIC et déterminer leur impact en fonction des critères suivants : 
  (c) la répartition géographique en ce qui concerne les zones touchées par l'incident lié aux TIC, en particulier si cela affecte plus de deux États membres;</t>
  </si>
  <si>
    <t>1. Les entités financières doivent classer les incidents liés aux TIC et déterminer leur impact en fonction des critères suivants : 
  (d) les pertes de données que l'incident lié aux TIC implique, en ce qui concerne la disponibilité, l'authenticité, l'intégrité ou la confidentialité des données;</t>
  </si>
  <si>
    <t>1. Les entités financières doivent classer les incidents liés aux TIC et déterminer leur impact en fonction des critères suivants : 
  (e) la criticité des services affectés, y compris les transactions et opérations de l'entité financière;</t>
  </si>
  <si>
    <t>1. Les entités financières doivent classer les incidents liés aux TIC et déterminer leur impact en fonction des critères suivants : 
  (f) l'impact économique, en particulier les coûts et pertes directs et indirects, de l'incident lié aux TIC en termes absolus et relatifs.</t>
  </si>
  <si>
    <t>2. Les entités financières doivent classer les cybermenaces comme significatives en fonction de la criticité des services à risque, y compris les transactions et opérations de l'entité financière, le nombre et/ou la pertinence des clients ou contreparties financières ciblés et la répartition géographique des zones à risque.</t>
  </si>
  <si>
    <t>Article 19 : Notification des incidents majeurs liés aux TIC et notification volontaire des menaces cybernétiques significatives</t>
  </si>
  <si>
    <t>1. Les entités financières doivent signaler les incidents majeurs liés aux TIC à l'autorité compétente concernée, comme mentionné à l'article 46, conformément au paragraphe 4 du présent article.</t>
  </si>
  <si>
    <t>Lorsqu'une entité financière est soumise à la supervision de plus d'une autorité nationale compétente visée à l'article 46, les États membres désigneront une seule autorité compétente comme l'autorité compétente pertinente responsable de l'exécution des fonctions et des devoirs prévus dans le présent article.</t>
  </si>
  <si>
    <t>Les établissements de crédit classés comme significatifs, conformément à l'article 6(4) du règlement (UE) n° 1024/2013, doivent signaler les incidents majeurs liés aux TIC à l'autorité nationale compétente désignée conformément à l'article 4 de la directive 2013/36/UE, qui transmettra immédiatement ce rapport à la BCE.</t>
  </si>
  <si>
    <t>Aux fins du premier alinéa, les entités financières doivent produire, après avoir collecté et analysé toutes les informations pertinentes, la notification initiale et les rapports mentionnés au paragraphe 4 du présent article en utilisant les modèles visés à l'article 20 et les soumettre à l'autorité compétente. Dans le cas où une impossibilité technique empêche la soumission de la notification initiale en utilisant le modèle, les entités financières doivent en informer l'autorité compétente par des moyens alternatifs.</t>
  </si>
  <si>
    <t>La notification initiale et les rapports mentionnés au paragraphe 4 doivent inclure toutes les informations nécessaires pour permettre à l'autorité compétente de déterminer l'importance de l'incident majeur lié aux TIC et d'évaluer les impacts transfrontaliers possibles.</t>
  </si>
  <si>
    <t>Sans préjudice du rapport conformément au premier alinéa par l'entité financière à l'autorité compétente concernée, les États membres peuvent en outre déterminer que certaines ou toutes les entités financières doivent également fournir la notification initiale et chaque rapport mentionné au paragraphe 4 du présent article en utilisant les modèles mentionnés à l'article 20 aux autorités compétentes ou aux équipes de réponse aux incidents de sécurité informatique (CSIRT) désignées ou établies conformément à la directive (UE) 2022/2555.</t>
  </si>
  <si>
    <t>2. Les entités financières peuvent, sur une base volontaire, notifier les menaces cybernétiques significatives à l'autorité compétente concernée lorsqu'elles estiment que la menace est pertinente pour le système financier, les utilisateurs de services ou les clients. L'autorité compétente concernée peut fournir ces informations à d'autres autorités compétentes mentionnées au paragraphe 6.</t>
  </si>
  <si>
    <t>Les établissements de crédit classés comme significatifs, conformément à l'article 6(4) du règlement (UE) n° 1024/2013, peuvent, sur une base volontaire, notifier les menaces cybernétiques significatives à l'autorité nationale compétente concernée, désignée conformément à l'article 4 de la directive 2013/36/UE, qui transmettra immédiatement la notification à la BCE.</t>
  </si>
  <si>
    <t>Les États membres peuvent déterminer que les entités financières qui notifient volontairement conformément au premier alinéa peuvent également transmettre cette notification aux CSIRT désignés ou établis conformément à la Directive (UE) 2022/2555.</t>
  </si>
  <si>
    <t>3. Lorsqu'un incident majeur lié aux TIC se produit et a un impact sur les intérêts financiers des clients, les entités financières doivent, sans délai injustifié dès qu'elles en prennent connaissance, informer leurs clients de l'incident majeur lié aux TIC et des mesures qui ont été prises pour atténuer les effets néfastes de cet incident.</t>
  </si>
  <si>
    <t>En cas de menace cybernétique significative, les entités financières doivent, le cas échéant, informer leurs clients potentiellement affectés de toute mesure de protection appropriée que ces derniers pourraient envisager de prendre.</t>
  </si>
  <si>
    <t>4.   Les entités financières doivent, dans les délais fixés conformément à l'article 20, premier paragraphe, point (a), point (ii), soumettre les éléments suivants à l'autorité compétente concernée : 
  (a) une notification initiale;</t>
  </si>
  <si>
    <t>4. Les entités financières doivent, dans les délais fixés conformément à l'article 20, premier paragraphe, point (a), point (ii), soumettre les éléments suivants à l'autorité compétente concernée : 
  (b) un rapport intermédiaire après la notification initiale mentionnée au point (a), dès que le statut de l'incident initial a changé de manière significative ou que la gestion de l'incident majeur lié aux TIC a changé en fonction des nouvelles informations disponibles, suivi, le cas échéant, de notifications mises à jour chaque fois qu'une mise à jour pertinente du statut est disponible, ainsi qu'à la demande spécifique de l'autorité compétente;</t>
  </si>
  <si>
    <t>4. Les entités financières doivent, dans les délais fixés conformément à l'article 20, premier paragraphe, point (a), point (ii), soumettre les éléments suivants à l'autorité compétente concernée : 
  (c) un rapport final, lorsque l'analyse des causes profondes a été complétée, indépendamment du fait que des mesures d'atténuation aient déjà été mises en œuvre, et lorsque les chiffres d'impact réels sont disponibles pour remplacer les estimations.</t>
  </si>
  <si>
    <t>5. Les entités financières peuvent externaliser, conformément au droit sectoriel de l'Union et national, les obligations de rapport en vertu de cet Article à un prestataire de services tiers. En cas de telle externalisation, l'entité financière reste pleinement responsable de l'exécution des obligations de déclaration des incidents.</t>
  </si>
  <si>
    <t>Article 23 : Incidents opérationnels ou de sécurité liés aux paiements concernant les établissements de crédit, les établissements de paiement, les prestataires de services d’information sur les comptes et les établissements de monnaie électronique</t>
  </si>
  <si>
    <t>Les exigences énoncées dans ce Chapitre s'appliquent également aux incidents opérationnels ou de sécurité liés aux paiements et aux incidents majeurs opérationnels ou de sécurité liés aux paiements, lorsqu'ils concernent les établissements de crédit, les établissements de paiement, les prestataires de services d'information sur les comptes et les établissements de monnaie électronique.</t>
  </si>
  <si>
    <t>Chapitre V : Gestion des risques liés aux prestataires tiers TIC</t>
  </si>
  <si>
    <t>Article 28 : Principes généraux</t>
  </si>
  <si>
    <t>1. Les entités financières doivent gérer le risque tiers en matière de TIC comme un composant intégral du risque TIC dans le cadre de leur gestion des risques TIC tel que mentionné à l'article 6(1), et conformément aux principes suivants : 
  (a) les entités financières qui ont mis en place des arrangements contractuels pour l'utilisation des services TIC afin de gérer leurs opérations commerciales doivent, à tout moment, rester pleinement responsables du respect et de l'exécution de toutes les obligations en vertu du présent Règlement et de la législation applicable en matière de services financiers;</t>
  </si>
  <si>
    <t>1. Les entités financières doivent gérer le risque tiers en matière de TIC comme un composant intégral du risque TIC dans le cadre de leur gestion des risques TIC tel que mentionné à l'article 6(1), et conformément aux principes suivants : 
  (b) La gestion par les entités financières du risque tiers lié aux TIC doit être mise en œuvre à la lumière du principe de proportionnalité, en tenant compte de : 
(i) la nature, l'échelle, la complexité et l'importance des dépendances liées aux TIC, 
(ii) les risques découlant des arrangements contractuels concernant l'utilisation des services TIC conclus avec des prestataires de services TIC tiers, en tenant compte de la criticité ou de l'importance du service, du processus ou de la fonction respective, et de l'impact potentiel sur la continuité et la disponibilité des services et activités financiers, au niveau individuel et au niveau du groupe.</t>
  </si>
  <si>
    <t>2. Dans le cadre de leur cadre de gestion des risques TIC, les entités financières, autres que les entités visées à l'article 16(1), premier alinéa, et autres que les microentreprises, doivent adopter et réviser régulièrement une stratégie sur les risques TIC liés aux tiers, en tenant compte de la stratégie multi-fournisseurs visée à l'article 6(9), le cas échéant.</t>
  </si>
  <si>
    <t>2. La stratégie sur le risque lié aux tiers en matière de TIC doit inclure une politique sur l'utilisation des services TIC soutenant des fonctions critiques ou importantes fournis par des prestataires de services TIC tiers et doit s'appliquer sur une base individuelle et, le cas échéant, sur une base sous-consolidée et consolidée.</t>
  </si>
  <si>
    <t>2.   L'organe de direction doit, sur la base d'une évaluation du profil de risque global de l'entité financière et de l'échelle et de la complexité des services commerciaux, examiner régulièrement les risques identifiés en ce qui concerne les arrangements contractuels relatifs à l'utilisation des services TIC soutenant des fonctions critiques ou importantes.</t>
  </si>
  <si>
    <t>3. Dans le cadre de leur cadre de gestion des risques TIC, les entités financières doivent maintenir et mettre à jour, au niveau de l'entité, ainsi qu'aux niveaux sous-consolidé et consolidé, un registre d'informations concernant tous les accords contractuels relatifs à l'utilisation des services TIC fournis par des prestataires de services TIC tiers.</t>
  </si>
  <si>
    <t>Les arrangements contractuels mentionnés au premier alinéa doivent être dûment documentés, en distinguant ceux qui couvrent les services TIC soutenant des fonctions critiques ou importantes de ceux qui ne le font pas.</t>
  </si>
  <si>
    <t>Les entités financières doivent faire rapport au moins une fois par an aux autorités compétentes sur le nombre de nouveaux accords concernant l'utilisation des services TIC, les catégories de fournisseurs de services TIC tiers, le type d'accords contractuels et les services et fonctions TIC qui sont fournis.</t>
  </si>
  <si>
    <t>Les entités financières doivent mettre à la disposition de l'autorité compétente, sur demande, le registre complet des informations ou, selon les demandes, des sections spécifiques de celui-ci, ainsi que toute information jugée nécessaire pour permettre la supervision efficace de l'entité financière.</t>
  </si>
  <si>
    <t>Les entités financières doivent informer l'autorité compétente en temps utile de tout arrangement contractuel prévu concernant l'utilisation des services TIC soutenant des fonctions critiques ou importantes, ainsi que lorsque une fonction est devenue critique ou importante.</t>
  </si>
  <si>
    <t>4.   Avant de conclure un accord contractuel sur l'utilisation des services TIC, les entités financières doivent : 
(a) évaluer si l'accord contractuel couvre l'utilisation des services TIC soutenant une fonction critique ou importante;</t>
  </si>
  <si>
    <t>4.   Avant de conclure un contrat sur l'utilisation des services TIC, les entités financières doivent : 
(b) évaluer si les conditions de supervision pour la conclusion du contrat sont remplies;</t>
  </si>
  <si>
    <t>4.   Avant de conclure un contrat sur l'utilisation des services TIC, les entités financières doivent : 
(c) identifier et évaluer tous les risques pertinents liés à l'accord contractuel, y compris la possibilité que cet accord contractuel puisse contribuer à renforcer le risque de concentration en TIC tel que mentionné à l'article 29;</t>
  </si>
  <si>
    <t>4.   Avant de conclure un contrat sur l'utilisation des services TIC, les entités financières doivent : 
(d) effectuer toutes les vérifications nécessaires sur les fournisseurs de services tiers en TIC potentiels et s'assurer, tout au long des processus de sélection et d'évaluation, que le fournisseur de services tiers en TIC est approprié;</t>
  </si>
  <si>
    <t>4.   Avant de conclure un accord contractuel sur l'utilisation des services TIC, les entités financières doivent : 
(e) identifier et évaluer les conflits d'intérêts que l'arrangement contractuel peut engendrer.</t>
  </si>
  <si>
    <t>5. Les entités financières ne peuvent conclure des contrats qu'avec des prestataires de services tiers en TIC qui respectent des normes de sécurité de l'information appropriées. Lorsque ces arrangements contractuels concernent des fonctions critiques ou importantes, les entités financières doivent, avant de conclure les arrangements, prendre en considération l'utilisation, par les prestataires de services tiers en TIC, des normes de sécurité de l'information les plus récentes et de la plus haute qualité.</t>
  </si>
  <si>
    <t>6.   Dans l'exercice des droits d'accès, d'inspection et d'audit sur le fournisseur de services tiers en TIC, les entités financières doivent, sur la base d'une approche fondée sur les risques, prédéterminer la fréquence des audits et des inspections ainsi que les domaines à auditer en adhérant aux normes d'audit communément acceptées, conformément à toute instruction de supervision sur l'utilisation et l'incorporation de telles normes d'audit.</t>
  </si>
  <si>
    <t>Lorsque les arrangements contractuels conclus avec des prestataires de services tiers en TIC concernant l'utilisation des services TIC impliquent une grande complexité technique, l'entité financière doit vérifier que les auditeurs, qu'ils soient internes ou externes, ou un groupe d'auditeurs, possèdent les compétences et les connaissances appropriées pour effectuer efficacement les audits et évaluations pertinents.</t>
  </si>
  <si>
    <t>7.   Les entités financières doivent s'assurer que les arrangements contractuels concernant l'utilisation des services TIC peuvent être résiliés dans l'une des circonstances suivantes : 
  (a) violation significative par le prestataire de services tiers en TIC des lois, règlements ou termes contractuels applicables;</t>
  </si>
  <si>
    <t>7.   Les entités financières doivent s'assurer que les arrangements contractuels concernant l'utilisation des services TIC peuvent être résiliés dans l'une des circonstances suivantes : 
  (b) circonstances identifiées tout au long de la surveillance des risques liés aux tiers en TIC qui sont jugées capables de modifier la performance des fonctions fournies par l'accord contractuel, y compris les changements matériels qui affectent l'accord ou la situation du prestataire de services tiers en TIC;</t>
  </si>
  <si>
    <t>7. Les entités financières doivent s'assurer que les arrangements contractuels concernant l'utilisation des services TIC peuvent être résiliés dans l'une des circonstances suivantes : 
  (c) Les faiblesses avérées du fournisseur de services tiers en TIC concernant sa gestion globale des risques TIC et en particulier la manière dont il assure la disponibilité, l'authenticité, l'intégrité et la confidentialité des données, qu'il s'agisse de données personnelles ou d'autres données sensibles, ou de données non personnelles;</t>
  </si>
  <si>
    <t>7. Les entités financières doivent s'assurer que les arrangements contractuels concernant l'utilisation des services TIC peuvent être résiliés dans l'une des circonstances suivantes : 
  (d) lorsque l'autorité compétente ne peut plus superviser efficacement l'entité financière en raison des conditions ou des circonstances liées à l'arrangement contractuel respectif.</t>
  </si>
  <si>
    <t>8.   Pour les services TIC soutenant des fonctions critiques ou importantes, les entités financières doivent mettre en place des stratégies de sortie. Les stratégies de sortie doivent prendre en compte les risques pouvant émerger au niveau des prestataires de services tiers en TIC, en particulier un éventuel échec de leur part, une détérioration de la qualité des services TIC fournis, toute interruption d'activité due à une fourniture inappropriée ou défaillante de services TIC ou tout risque matériel lié au déploiement approprié et continu du service TIC respectif, ou la résiliation des arrangements contractuels avec les prestataires de services tiers en TIC dans l'une des circonstances énumérées au paragraphe 7.</t>
  </si>
  <si>
    <t>Les entités financières doivent s'assurer qu'elles peuvent sortir des arrangements contractuels sans : 
(a) perturbation de leurs activités commerciales,</t>
  </si>
  <si>
    <t>Les entités financières doivent s'assurer qu'elles peuvent sortir des arrangements contractuels sans : 
(b) limiter la conformité aux exigences réglementaires,</t>
  </si>
  <si>
    <t>Les entités financières doivent s'assurer qu'elles peuvent sortir des arrangements contractuels sans : 
(c) préjudice à la continuité et à la qualité des services fournis aux clients.</t>
  </si>
  <si>
    <t>Les plans de sortie doivent être complets, documentés et, conformément aux critères énoncés à l'article 4(2), doivent être suffisamment testés et examinés périodiquement.</t>
  </si>
  <si>
    <t>Les entités financières doivent identifier des solutions alternatives et élaborer des plans de transition leur permettant de retirer les services TIC contractés et les données pertinentes du fournisseur de services TIC tiers et de les transférer de manière sécurisée et intégrale à des fournisseurs alternatifs ou de les réincorporer en interne.</t>
  </si>
  <si>
    <t>Les entités financières doivent disposer de mesures de contingence appropriées pour maintenir la continuité des activités en cas des circonstances mentionnées dans le premier alinéa.</t>
  </si>
  <si>
    <t>Article 29 : Évaluation préliminaire du risque de concentration des TIC au niveau de l’entité</t>
  </si>
  <si>
    <t>1. Lors de l'identification et de l'évaluation des risques mentionnés à l'article 28(4), point (c), les entités financières doivent également prendre en compte si la conclusion envisagée d'un accord contractuel relatif aux services TIC soutenant des fonctions critiques ou importantes entraînerait l'une des conséquences suivantes :
(a) contracter un fournisseur de services tiers en TIC qui n'est pas facilement remplaçable; ou 
(b) avoir en place plusieurs contrats en relation avec la fourniture de services TIC soutenant des fonctions critiques ou importantes avec le même fournisseur de services TIC tiers ou avec des fournisseurs de services TIC tiers étroitement liés.</t>
  </si>
  <si>
    <t>Les entités financières doivent évaluer les avantages et les coûts des solutions alternatives, telles que l'utilisation de différents fournisseurs de services tiers en TIC, en tenant compte de si et comment les solutions envisagées correspondent aux besoins commerciaux et aux objectifs définis dans leur stratégie de résilience numérique.</t>
  </si>
  <si>
    <t>2. Lorsque les arrangements contractuels concernant l'utilisation des services TIC soutenant des fonctions critiques ou importantes incluent la possibilité qu'un fournisseur de services TIC tiers sous-traite davantage des services TIC soutenant une fonction critique ou importante à d'autres fournisseurs de services TIC tiers, les entités financières doivent évaluer les avantages et les risques pouvant découler de cette sous-traitance, en particulier dans le cas d'un sous-traitant TIC établi dans un pays tiers.</t>
  </si>
  <si>
    <t>Lorsque les arrangements contractuels concernent des services TIC soutenant des fonctions critiques ou importantes, les entités financières doivent dûment prendre en compte les dispositions de la loi sur l'insolvabilité qui s'appliqueraient en cas de faillite du fournisseur de services tiers TIC, ainsi que toute contrainte pouvant surgir en ce qui concerne la récupération urgente des données de l'entité financière.</t>
  </si>
  <si>
    <t>Lorsque des arrangements contractuels sur l'utilisation de services TIC soutenant des fonctions critiques ou importantes sont conclus avec un fournisseur de services TIC tiers établi dans un pays tiers, les entités financières doivent, en plus des considérations mentionnées au deuxième alinéa, prendre en compte la conformité aux règles de protection des données de l'Union et l'application effective de la loi dans ce pays tiers.</t>
  </si>
  <si>
    <t>Lorsque les arrangements contractuels concernant l'utilisation des services TIC soutenant des fonctions critiques ou importantes prévoient la sous-traitance, les entités financières doivent évaluer si et comment des chaînes de sous-traitance potentiellement longues ou complexes peuvent affecter leur capacité à surveiller pleinement les fonctions contractées et la capacité de l'autorité compétente à superviser efficacement l'entité financière à cet égard.</t>
  </si>
  <si>
    <t>Article 30 : Dispositions contractuelles clés</t>
  </si>
  <si>
    <t>1. Les droits et obligations de l'entité financière et du fournisseur de services tiers en TIC doivent être clairement attribués et énoncés par écrit. Le contrat complet doit inclure les accords de niveau de service et être documenté dans un seul document écrit qui sera disponible pour les parties sur papier, ou dans un document avec un autre format téléchargeable, durable et accessible.</t>
  </si>
  <si>
    <t>2.   Les arrangements contractuels concernant l'utilisation des services TIC doivent inclure au moins les éléments suivants : 
  (a) une description claire et complète de toutes les fonctions et services TIC à fournir par le prestataire de services TIC tiers, en indiquant si la sous-traitance d'un service TIC soutenant une fonction critique ou importante, ou des parties matérielles de celle-ci, est permise et, le cas échéant, les conditions applicables à cette sous-traitance;</t>
  </si>
  <si>
    <t>2.   Les arrangements contractuels concernant l'utilisation des services TIC doivent inclure au moins les éléments suivants : 
  (b) les emplacements, à savoir les régions ou les pays, où les fonctions et services ICT contractés ou sous-traités doivent être fournis et où les données doivent être traitées, y compris le lieu de stockage, ainsi que l'exigence pour le prestataire de services tiers en ICT de notifier à l'entité financière à l'avance s'il envisage de changer de tels emplacements;</t>
  </si>
  <si>
    <t>2.   Les arrangements contractuels concernant l'utilisation des services TIC doivent inclure au moins les éléments suivants : 
  (c) dispositions relatives à la disponibilité, l'authenticité, l'intégrité et la confidentialité en matière de protection des données, y compris des données personnelles;</t>
  </si>
  <si>
    <t>2.   Les arrangements contractuels concernant l'utilisation des services TIC doivent inclure au moins les éléments suivants : 
  (d) dispositions visant à garantir l'accès, la récupération et le retour dans un format facilement accessible des données personnelles et non personnelles traitées par l'entité financière en cas d'insolvabilité, de résolution ou d'interruption des opérations commerciales du fournisseur de services tiers en TIC, ou en cas de résiliation des arrangements contractuels;</t>
  </si>
  <si>
    <t>2.   Les arrangements contractuels concernant l'utilisation des services TIC doivent inclure au moins les éléments suivants : 
  (e) descriptions des niveaux de service, y compris les mises à jour et les révisions de celles-ci;</t>
  </si>
  <si>
    <t>2.   Les arrangements contractuels concernant l'utilisation des services TIC doivent inclure au moins les éléments suivants : 
  (f) l'obligation du fournisseur de services tiers en TIC de fournir une assistance à l'entité financière sans coût supplémentaire, ou à un coût déterminé a priori, lorsqu'un incident TIC lié au service TIC fourni à l'entité financière se produit;</t>
  </si>
  <si>
    <t>2. Les accords contractuels concernant l’utilisation des services TIC doivent inclure au moins les éléments suivants :
   g) l’obligation pour le prestataire de services TIC tiers de coopérer pleinement avec les autorités compétentes et les autorités de résolution de l’entité financière, y compris les personnes qu’elles ont désignées ;</t>
  </si>
  <si>
    <t>2. Les accords contractuels concernant l’utilisation des services TIC doivent inclure au moins les éléments suivants :
   h) les droits de résiliation et les délais de préavis minimums associés à la résiliation des accords contractuels, conformément aux attentes des autorités compétentes et des autorités de résolution ;</t>
  </si>
  <si>
    <t>2. Les accords contractuels concernant l’utilisation des services TIC doivent inclure au moins les éléments suivants :
   i) les conditions de participation des prestataires de services TIC tiers aux programmes de sensibilisation à la sécurité des TIC et aux formations à la résilience opérationnelle numérique des entités financières, conformément à l’article 13, paragraphe 6.</t>
  </si>
  <si>
    <t>3. Les accords contractuels concernant l’utilisation des services TIC soutenant des fonctions critiques ou importantes doivent inclure, en plus des éléments mentionnés au paragraphe 2, au moins les éléments suivants :
   a) des descriptions complètes des niveaux de service, incluant leurs mises à jour et révisions avec des objectifs de performance précis, quantitatifs et qualitatifs, dans le cadre des niveaux de service convenus, afin de permettre à l’entité financière de surveiller efficacement les services TIC et de prendre les mesures correctives appropriées, sans retard excessif, lorsque les niveaux de service convenus ne sont pas atteints ;</t>
  </si>
  <si>
    <t>3. Les accords contractuels concernant l’utilisation des services TIC soutenant des fonctions critiques ou importantes doivent inclure, en plus des éléments mentionnés au paragraphe 2, au moins les éléments suivants :
   b) les délais de préavis et les obligations de reporting du prestataire de services TIC tiers à l’entité financière, y compris la notification de tout développement susceptible d’avoir un impact significatif sur la capacité du prestataire à fournir efficacement les services TIC soutenant les fonctions critiques ou importantes conformément aux niveaux de service convenus ;</t>
  </si>
  <si>
    <t>3. Les accords contractuels concernant l’utilisation des services TIC soutenant des fonctions critiques ou importantes doivent inclure, en plus des éléments mentionnés au paragraphe 2, au moins les éléments suivants :
   c) les exigences imposant au prestataire de services TIC tiers de mettre en œuvre et de tester des plans de continuité des activités, ainsi que de disposer de mesures, d’outils et de politiques de sécurité TIC assurant un niveau de sécurité approprié pour la fourniture des services par l’entité financière, conformément à son cadre réglementaire ;</t>
  </si>
  <si>
    <t>3. Les accords contractuels concernant l’utilisation des services TIC soutenant des fonctions critiques ou importantes doivent inclure, en plus des éléments mentionnés au paragraphe 2, au moins les éléments suivants :
   d) l’obligation pour le prestataire de services TIC tiers de participer pleinement et de coopérer dans les tests d’intrusion dirigés par la menace (TLPT) de l’entité financière, tels que visés aux articles 26 et 27 ;</t>
  </si>
  <si>
    <t>3. Les accords contractuels concernant l’utilisation des services TIC soutenant des fonctions critiques ou importantes doivent inclure, en plus des éléments mentionnés au paragraphe 2, au moins les éléments suivants :
   e) le droit de surveiller en continu la performance du prestataire de services TIC tiers, ce qui comprend :
       (i) des droits illimités d’accès, d’inspection et d’audit par l’entité financière, ou un tiers désigné, ainsi que par l’autorité compétente, avec la possibilité de copier sur site la documentation pertinente si celle-ci est essentielle aux opérations du prestataire de services TIC, l’exercice effectif de ces droits ne devant pas être entravé ou limité par d’autres accords contractuels ou politiques de mise en œuvre ;
       (ii) le droit de convenir de niveaux d’assurance alternatifs si les droits d’autres clients sont affectés ;
       (iii) l’obligation pour le prestataire de services TIC tiers de coopérer pleinement lors des inspections et audits sur site effectués par les autorités compétentes, le superviseur principal, l’entité financière ou un tiers désigné ;
       (iv) l’obligation de fournir des détails sur le périmètre, les procédures à suivre et la fréquence de ces inspections et audits.</t>
  </si>
  <si>
    <t>3. Les accords contractuels concernant l’utilisation des services TIC soutenant des fonctions critiques ou importantes doivent inclure, en plus des éléments mentionnés au paragraphe 2, au moins les éléments suivants :
   f) des stratégies de sortie, notamment l’établissement d’une période de transition obligatoire adéquate :
       (i) pendant laquelle le prestataire de services TIC tiers continuera à fournir les fonctions ou services TIC respectifs, afin de réduire le risque de perturbation pour l’entité financière ou d’en assurer la résolution et la restructuration efficaces ;
       (ii) permettant à l’entité financière de migrer vers un autre prestataire de services TIC tiers ou de revenir à des solutions internes, en cohérence avec la complexité du service fourni.</t>
  </si>
  <si>
    <t>Par dérogation au point (e), le prestataire de services TIC tiers et l’entité financière qui est une microentreprise peuvent convenir que les droits d’accès, d’inspection et d’audit de l’entité financière puissent être délégués à un tiers indépendant, nommé par le prestataire de services TIC tiers, et que l’entité financière puisse à tout moment demander des informations et des garanties sur la performance du prestataire de services TIC tiers auprès de ce tiers.</t>
  </si>
  <si>
    <t>4. Lors de la négociation des accords contractuels, les entités financières et les prestataires de services TIC tiers doivent envisager l’utilisation de clauses contractuelles types développées par les autorités publiques pour des services spécifiques.</t>
  </si>
  <si>
    <t>Article 31 : Désignation des prestataires de services TIC tiers critiques</t>
  </si>
  <si>
    <t>4. Les prestataires de services TIC tiers critiques faisant partie d’un groupe doivent désigner une personne morale comme point de coordination afin d’assurer une représentation et une communication adéquates avec le superviseur principal.</t>
  </si>
  <si>
    <t>11. Les prestataires de services TIC tiers qui ne figurent pas dans la liste visée au paragraphe 9 peuvent demander à être désignés comme critiques conformément au paragraphe 1, point a).</t>
  </si>
  <si>
    <t>Aux fins du premier alinéa, le prestataire de services TIC tiers doit soumettre une demande motivée à l’EBA, l’ESMA ou l’EIOPA, qui, via le Comité conjoint, décidera s’il convient de désigner ce prestataire comme critique conformément au paragraphe 1, point a).</t>
  </si>
  <si>
    <t>12. Les entités financières ne doivent utiliser les services d’un prestataire de services TIC tiers établi dans un pays tiers et désigné comme critique conformément au paragraphe 1, point a), que si ce dernier a établi une filiale dans l’Union dans les 12 mois suivant la désignation.</t>
  </si>
  <si>
    <t>13. Le prestataire de services TIC tiers critique visé au paragraphe 12 doit notifier au superviseur principal tout changement dans la structure de gestion de la filiale établie dans l’Union.</t>
  </si>
  <si>
    <t>Article 37 : Demande d’informations</t>
  </si>
  <si>
    <t>4. Les représentants des prestataires de services TIC tiers critiques doivent fournir les informations demandées. Les avocats dûment autorisés à agir peuvent fournir ces informations au nom de leurs clients. Le prestataire de services TIC tiers critique reste pleinement responsable si les informations fournies sont incomplètes, incorrectes ou trompeuses.</t>
  </si>
  <si>
    <t>Chapitre VI : Dispositifs de partage d’informations</t>
  </si>
  <si>
    <t>Article 45 : Dispositifs de partage d’informations et de renseignements sur les menaces cybernétiques</t>
  </si>
  <si>
    <t>1. Les entités financières peuvent échanger entre elles des informations et des renseignements sur les menaces cybernétiques, y compris des indicateurs de compromission, des tactiques, techniques et procédures, des alertes de cybersécurité et des outils de configuration, dans la mesure où ce partage d’informations et de renseignements :
(a) vise à renforcer la résilience opérationnelle numérique des entités financières, notamment en sensibilisant aux menaces cybernétiques, en limitant ou en empêchant leur propagation, en soutenant les capacités de défense, les techniques de détection des menaces, les stratégies d’atténuation ou les phases de réponse et de reprise ;
(b) se déroule au sein de communautés de confiance d’entités financières ;
(c) est mis en œuvre par le biais de dispositifs de partage d’informations qui protègent la nature potentiellement sensible des informations partagées, et qui sont régis par des règles de conduite respectant pleinement la confidentialité des affaires, la protection des données personnelles conformément au Règlement (UE) 2016/679, ainsi que les directives en matière de politique de concurrence.</t>
  </si>
  <si>
    <t>2. Aux fins du paragraphe 1, point (c), les dispositifs de partage d’informations doivent définir les conditions de participation et, le cas échéant, préciser les modalités d’implication des autorités publiques ainsi que leur rôle dans ces dispositifs, l’implication des prestataires de services TIC tiers, ainsi que les éléments opérationnels, y compris l’utilisation de plateformes informatiques dédiées.</t>
  </si>
  <si>
    <t>3. Les entités financières doivent informer les autorités compétentes de leur participation aux dispositifs de partage d’informations mentionnés au paragraphe 1, lors de la validation de leur adhésion, ou, le cas échéant, de la cessation de leur adhésion dès qu’elle prend effet.</t>
  </si>
  <si>
    <t>Nombre de Conformité</t>
  </si>
  <si>
    <t>Entièrement conforme</t>
  </si>
  <si>
    <t>Non conforme</t>
  </si>
  <si>
    <t>Partiellement conforme</t>
  </si>
  <si>
    <t>Conformite par Chapitre</t>
  </si>
  <si>
    <t>Conformite par article</t>
  </si>
  <si>
    <t>AUTO-DIAGNOSTIC DE LA MATURITÉ CYBERSÉCURITÉ</t>
  </si>
  <si>
    <t>Vous pouvez évaluer votre niveau de maturité en cybersécurité en utilisant cet outil afin :</t>
  </si>
  <si>
    <t xml:space="preserve">-      d’obtenir une vue d’ensemble de l’état de votre sécurité
</t>
  </si>
  <si>
    <t>-      d’identifier les écarts par rapport aux référentiels reconnus</t>
  </si>
  <si>
    <t>-     de définir des priorités et actions à mener</t>
  </si>
  <si>
    <t>-     de préparer un audit de certification ou un rapport à la direction</t>
  </si>
  <si>
    <t>Comment remplir cette grille?</t>
  </si>
  <si>
    <t>Elle est à compléter lors d’un atelier avec les responsables SSI, DSI, ou RSSI.
Une version numérique (Excel ou outil interne) permet un calcul automatique des scores.</t>
  </si>
  <si>
    <t>Date de l'auto-diagnostic :</t>
  </si>
  <si>
    <t>Nom structure :</t>
  </si>
  <si>
    <t>AMU</t>
  </si>
  <si>
    <t>Adresse :</t>
  </si>
  <si>
    <t>171, Avenue de luminy</t>
  </si>
  <si>
    <t>Code postal :</t>
  </si>
  <si>
    <t>Ville :</t>
  </si>
  <si>
    <t>MARSEILLE</t>
  </si>
  <si>
    <t>Référentiels utilisés</t>
  </si>
  <si>
    <t>CIS Control/DORA/Guide d'hygiène ANSSI</t>
  </si>
  <si>
    <t>Nombre de salariés :</t>
  </si>
  <si>
    <t>Nombre de responsables de secteur :</t>
  </si>
  <si>
    <t>Nombre d'intervenants à domicile:</t>
  </si>
  <si>
    <t xml:space="preserve">Nombre de sites évalués : </t>
  </si>
  <si>
    <t>Exposition externe (internet)</t>
  </si>
  <si>
    <t>Oui</t>
  </si>
  <si>
    <t>Non</t>
  </si>
  <si>
    <t>Partielle</t>
  </si>
  <si>
    <t>Zones géo. d'intervention :</t>
  </si>
  <si>
    <t>Faible</t>
  </si>
  <si>
    <t>Moyenne</t>
  </si>
  <si>
    <t>Elevée</t>
  </si>
  <si>
    <t>Composition du groupe qui a réalisé l'auto-diagnostic:</t>
  </si>
  <si>
    <t>Personnes</t>
  </si>
  <si>
    <t xml:space="preserve">Fonctions </t>
  </si>
  <si>
    <t>Pourcentage adressé</t>
  </si>
  <si>
    <t>Statut de la politique</t>
  </si>
  <si>
    <t>Mise en œuvre</t>
  </si>
  <si>
    <t>Automatisation</t>
  </si>
  <si>
    <t>Remontée à la direction</t>
  </si>
  <si>
    <t>Aucune politique</t>
  </si>
  <si>
    <t>Non mise en œuvre</t>
  </si>
  <si>
    <t>Non automatisée</t>
  </si>
  <si>
    <t xml:space="preserve">	Non automatisée</t>
  </si>
  <si>
    <t>Non remontée</t>
  </si>
  <si>
    <t>Toutes les dimensions du contrôle sont pleinement satisfaites. La politique est formalisée, le contrôle est mis en œuvre, automatisé (ou techniquement imposé), et suivi au niveau de la direction.</t>
  </si>
  <si>
    <t>Politique informelle</t>
  </si>
  <si>
    <t>Mise en œuvre partielle</t>
  </si>
  <si>
    <t>Automatisée partiellement</t>
  </si>
  <si>
    <t>Remontée partielle</t>
  </si>
  <si>
    <t>Une partie seulement des éléments du contrôle est en place. Par exemple, la politique est définie et le contrôle est appliqué, mais il n’est ni automatisé ni suivi par la direction.</t>
  </si>
  <si>
    <t>Politique partiellement formalisée</t>
  </si>
  <si>
    <t>Mise en œuvre sur certains systèmes</t>
  </si>
  <si>
    <t>Automatisée sur certains systèmes</t>
  </si>
  <si>
    <t>Remontée sur certains systèmes</t>
  </si>
  <si>
    <t>Aucun élément du contrôle n’est en place : ni politique, ni procédure, ni mise en œuvre technique.</t>
  </si>
  <si>
    <t>Politique formalisée</t>
  </si>
  <si>
    <t>Mise en œuvre sur la majorité des systèmes</t>
  </si>
  <si>
    <t>Automatisée sur la majorité des systèmes</t>
  </si>
  <si>
    <t>Remontée sur la majorité des systèmes</t>
  </si>
  <si>
    <t>L’exigence ne s’applique pas à l'entité ou au périmètre évalué (par exemple : service non utilisé, technologie non déployée, type d’activité exclu).</t>
  </si>
  <si>
    <t>Politique approuvée et formalisée</t>
  </si>
  <si>
    <t>Mise en œuvre sur l’ensemble des systèmes</t>
  </si>
  <si>
    <t>Automatisée sur l’ensemble des systèmes</t>
  </si>
  <si>
    <t>Remontée sur l’ensemble des systèmes</t>
  </si>
  <si>
    <t>Signification niveau de maturité</t>
  </si>
  <si>
    <t>Somme de Score</t>
  </si>
  <si>
    <t>Somme de Compteur</t>
  </si>
  <si>
    <t>Somme de score pondere</t>
  </si>
  <si>
    <t>(vide)</t>
  </si>
  <si>
    <t>Toutes les politiques approuvées :</t>
  </si>
  <si>
    <t>Tous les contrôles mis en œuvre:</t>
  </si>
  <si>
    <t>Tous les contrôles automatisés:</t>
  </si>
  <si>
    <t>Tous les contrôles rapportés:</t>
  </si>
  <si>
    <t>Pourcentage total de réalisation:</t>
  </si>
  <si>
    <t>IG1 terminé</t>
  </si>
  <si>
    <t>IG2 terminé</t>
  </si>
  <si>
    <t>IG3 terminé</t>
  </si>
  <si>
    <t>Thème / Domaine</t>
  </si>
  <si>
    <t>Plan d’action proposé</t>
  </si>
  <si>
    <t>Contrôle CIS v8</t>
  </si>
  <si>
    <t>Responsable du plan d’action</t>
  </si>
  <si>
    <t>Mettre en place une authentification multi-facteurs (MFA) pour comptes sensibles</t>
  </si>
  <si>
    <t>CIS Control 6.3</t>
  </si>
  <si>
    <t>Responsable sécurité / Administrateur système</t>
  </si>
  <si>
    <t>Limiter les tentatives de connexion par mot de passe</t>
  </si>
  <si>
    <t>CIS Control 6.6</t>
  </si>
  <si>
    <t>CIS Control 5.4</t>
  </si>
  <si>
    <t>Supprimer les comptes inactifs depuis plus de 30 jours</t>
  </si>
  <si>
    <t>CIS Control 5.5</t>
  </si>
  <si>
    <t>Administrateur Active Directory</t>
  </si>
  <si>
    <t>Établir un inventaire complet des équipements autorisés</t>
  </si>
  <si>
    <t>CIS Control 1.1</t>
  </si>
  <si>
    <t>Établir un inventaire des logiciels autorisés</t>
  </si>
  <si>
    <t>CIS Control 2.1</t>
  </si>
  <si>
    <t>Scanner régulièrement les vulnérabilités connues</t>
  </si>
  <si>
    <t>CIS Control 7.3</t>
  </si>
  <si>
    <t>Analyste cybersécurité / RSSI</t>
  </si>
  <si>
    <t>Appliquer les correctifs critiques sous 30 jours</t>
  </si>
  <si>
    <t>CIS Control 7.4</t>
  </si>
  <si>
    <t>Administrateur systèmes / Exploitation IT</t>
  </si>
  <si>
    <t>Organiser des sessions de sensibilisation annuelles</t>
  </si>
  <si>
    <t>CIS Control 14.1</t>
  </si>
  <si>
    <t>Responsable sécurité / RH / Communication</t>
  </si>
  <si>
    <t>Simuler des campagnes de phishing</t>
  </si>
  <si>
    <t>CIS Control 14.2</t>
  </si>
  <si>
    <t>Responsable sécurité / Consultant externe</t>
  </si>
  <si>
    <t>Mettre en œuvre le principe du moindre privilège</t>
  </si>
  <si>
    <t>CIS Control 6.1</t>
  </si>
  <si>
    <t>Contrôler les droits d’accès aux partages de fichiers</t>
  </si>
  <si>
    <t>CIS Control 6.7</t>
  </si>
  <si>
    <t>Administrateur système</t>
  </si>
  <si>
    <t>Classifier les données selon leur sensibilité</t>
  </si>
  <si>
    <t>CIS Control 3.4</t>
  </si>
  <si>
    <t>DPO / Responsable sécurité / Chef de projet</t>
  </si>
  <si>
    <t>Chiffrer les données sensibles au repos et en transit</t>
  </si>
  <si>
    <t>CIS Control 3.6</t>
  </si>
  <si>
    <t>Architecte sécurité / Responsable technique</t>
  </si>
  <si>
    <t>Configurer la journalisation des événements critiques</t>
  </si>
  <si>
    <t>CIS Control 8.2</t>
  </si>
  <si>
    <t>Administrateur systèmes / Sécurité IT</t>
  </si>
  <si>
    <t>Centraliser les journaux dans un SIEM</t>
  </si>
  <si>
    <t>CIS Control 8.3</t>
  </si>
  <si>
    <t>Analyste SOC / RSSI</t>
  </si>
  <si>
    <t>Segmenter le réseau selon les usages</t>
  </si>
  <si>
    <t>CIS Control 13.1</t>
  </si>
  <si>
    <t>Architecte réseau / Responsable infrastructure</t>
  </si>
  <si>
    <t>Désactiver les ports inutilisés sur les switchs</t>
  </si>
  <si>
    <t>CIS Control 9.1</t>
  </si>
  <si>
    <t>Administrateur réseau</t>
  </si>
  <si>
    <t>Élaborer un plan de réponse aux incidents</t>
  </si>
  <si>
    <t>CIS Control 17.1</t>
  </si>
  <si>
    <t>RSSI / Responsable continuité</t>
  </si>
  <si>
    <t>Faire des exercices de simulation d’incident</t>
  </si>
  <si>
    <t>CIS Control 17.4</t>
  </si>
  <si>
    <t>RSSI / Responsable sécurité / Responsable crise</t>
  </si>
  <si>
    <t>Planifier des sauvegardes régulières des données critiques</t>
  </si>
  <si>
    <t>CIS Control 11.1</t>
  </si>
  <si>
    <t>Administrateur sauvegarde / Responsable IT</t>
  </si>
  <si>
    <t>Tester la restauration de sauvegarde</t>
  </si>
  <si>
    <t>CIS Control 11.4</t>
  </si>
  <si>
    <t>Administrateur système / Responsable sécurité</t>
  </si>
  <si>
    <t>Effectuer des revues de code avant mise en production</t>
  </si>
  <si>
    <t>CIS Control 16.3</t>
  </si>
  <si>
    <t>Développeur lead / Responsable qualité logicielle</t>
  </si>
  <si>
    <t>Mettre à jour les composants open source</t>
  </si>
  <si>
    <t>CIS Control 16.11</t>
  </si>
  <si>
    <t>Développeurs / Responsable dev</t>
  </si>
  <si>
    <t>Gestion des accès</t>
  </si>
  <si>
    <t>Gestion des actifs</t>
  </si>
  <si>
    <t>Gestion des vulnérabilités</t>
  </si>
  <si>
    <t>Gestion des droits</t>
  </si>
  <si>
    <t>Protection des données</t>
  </si>
  <si>
    <t>Journalisation et surveillance</t>
  </si>
  <si>
    <t>Réponse aux incidents</t>
  </si>
  <si>
    <t>Sécurité applicative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</si>
</sst>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1"/>
      <color theme="0"/>
      <name val="Calibri"/>
      <family val="2"/>
      <scheme val="minor"/>
    </font>
    <font>
      <sz val="11"/>
      <color theme="1"/>
      <name val="Arial"/>
      <family val="2"/>
    </font>
    <font>
      <u/>
      <sz val="11"/>
      <color theme="10"/>
      <name val="Calibri"/>
      <family val="2"/>
      <scheme val="minor"/>
    </font>
    <font>
      <b/>
      <sz val="18"/>
      <color theme="0"/>
      <name val="Calibri"/>
      <family val="2"/>
      <scheme val="minor"/>
    </font>
    <font>
      <b/>
      <sz val="11"/>
      <color theme="0"/>
      <name val="Arial"/>
      <family val="2"/>
    </font>
    <font>
      <sz val="11"/>
      <name val="Arial"/>
      <family val="2"/>
    </font>
    <font>
      <sz val="11"/>
      <color rgb="FF71A850"/>
      <name val="Arial"/>
      <family val="2"/>
    </font>
    <font>
      <sz val="11"/>
      <color rgb="FFDB8A06"/>
      <name val="Arial"/>
      <family val="2"/>
    </font>
    <font>
      <sz val="11"/>
      <color rgb="FF00A3AD"/>
      <name val="Arial"/>
      <family val="2"/>
    </font>
    <font>
      <b/>
      <sz val="11"/>
      <color theme="1"/>
      <name val="Arial"/>
      <family val="2"/>
    </font>
    <font>
      <sz val="12"/>
      <color theme="1"/>
      <name val="Calibri"/>
      <family val="2"/>
      <scheme val="minor"/>
    </font>
    <font>
      <sz val="11"/>
      <color rgb="FF000000"/>
      <name val="Calibri"/>
      <family val="2"/>
    </font>
    <font>
      <sz val="11"/>
      <color rgb="FF000000"/>
      <name val="Arial"/>
      <family val="2"/>
    </font>
    <font>
      <b/>
      <sz val="16"/>
      <color rgb="FFFFFFFF"/>
      <name val="Calibri"/>
      <family val="2"/>
      <scheme val="minor"/>
    </font>
    <font>
      <b/>
      <sz val="16"/>
      <color theme="0"/>
      <name val="Calibri"/>
      <family val="2"/>
      <scheme val="minor"/>
    </font>
    <font>
      <b/>
      <sz val="11"/>
      <color theme="0"/>
      <name val="Calibri"/>
      <family val="2"/>
    </font>
    <font>
      <b/>
      <sz val="16"/>
      <color theme="1"/>
      <name val="Calibri"/>
      <family val="2"/>
      <scheme val="minor"/>
    </font>
    <font>
      <u/>
      <sz val="11"/>
      <color theme="0"/>
      <name val="Calibri"/>
      <family val="2"/>
      <scheme val="minor"/>
    </font>
    <font>
      <b/>
      <sz val="14"/>
      <color theme="1"/>
      <name val="Arial"/>
      <family val="2"/>
    </font>
    <font>
      <b/>
      <sz val="16"/>
      <color rgb="FF000000"/>
      <name val="Calibri"/>
      <family val="2"/>
      <scheme val="minor"/>
    </font>
    <font>
      <b/>
      <sz val="12"/>
      <color theme="0"/>
      <name val="Arial"/>
      <family val="2"/>
    </font>
    <font>
      <b/>
      <sz val="11"/>
      <color theme="1"/>
      <name val="Calibri"/>
      <family val="2"/>
      <scheme val="minor"/>
    </font>
    <font>
      <i/>
      <sz val="12"/>
      <color theme="1"/>
      <name val="Calibri"/>
      <family val="2"/>
      <scheme val="minor"/>
    </font>
    <font>
      <b/>
      <i/>
      <sz val="12"/>
      <color theme="1"/>
      <name val="Calibri"/>
      <family val="2"/>
      <scheme val="minor"/>
    </font>
    <font>
      <i/>
      <sz val="11"/>
      <color theme="1"/>
      <name val="Calibri"/>
      <family val="2"/>
      <scheme val="minor"/>
    </font>
    <font>
      <i/>
      <sz val="14"/>
      <color theme="1"/>
      <name val="Calibri"/>
      <family val="2"/>
      <scheme val="minor"/>
    </font>
    <font>
      <sz val="11"/>
      <name val="Calibri"/>
      <family val="2"/>
      <scheme val="minor"/>
    </font>
    <font>
      <b/>
      <sz val="11"/>
      <name val="Arial"/>
      <family val="2"/>
    </font>
    <font>
      <b/>
      <sz val="22"/>
      <color theme="1"/>
      <name val="Calibri"/>
      <family val="2"/>
      <scheme val="minor"/>
    </font>
    <font>
      <b/>
      <sz val="12"/>
      <color theme="1"/>
      <name val="Calibri"/>
      <family val="2"/>
      <scheme val="minor"/>
    </font>
    <font>
      <b/>
      <sz val="12"/>
      <color theme="0"/>
      <name val="Calibri"/>
      <family val="2"/>
      <scheme val="minor"/>
    </font>
    <font>
      <b/>
      <sz val="22"/>
      <color theme="0"/>
      <name val="Calibri"/>
      <family val="2"/>
      <scheme val="minor"/>
    </font>
    <font>
      <sz val="11"/>
      <color theme="4" tint="0.39997558519241921"/>
      <name val="Calibri"/>
      <family val="2"/>
      <scheme val="minor"/>
    </font>
    <font>
      <sz val="11"/>
      <color rgb="FFFF0000"/>
      <name val="Calibri"/>
      <family val="2"/>
      <scheme val="minor"/>
    </font>
    <font>
      <sz val="14"/>
      <color theme="1"/>
      <name val="Calibri"/>
      <family val="2"/>
      <scheme val="minor"/>
    </font>
    <font>
      <b/>
      <sz val="14"/>
      <color theme="0"/>
      <name val="Calibri"/>
      <family val="2"/>
      <scheme val="minor"/>
    </font>
    <font>
      <sz val="16"/>
      <color theme="1"/>
      <name val="Calibri"/>
      <family val="2"/>
      <scheme val="minor"/>
    </font>
    <font>
      <b/>
      <i/>
      <sz val="14"/>
      <color theme="1"/>
      <name val="Calibri"/>
      <family val="2"/>
      <scheme val="minor"/>
    </font>
    <font>
      <b/>
      <i/>
      <sz val="16"/>
      <color theme="1"/>
      <name val="Calibri"/>
      <family val="2"/>
      <scheme val="minor"/>
    </font>
    <font>
      <b/>
      <sz val="14"/>
      <color theme="1"/>
      <name val="Calibri"/>
      <family val="2"/>
      <scheme val="minor"/>
    </font>
    <font>
      <b/>
      <sz val="16"/>
      <color theme="0"/>
      <name val="Arial"/>
      <family val="2"/>
    </font>
    <font>
      <b/>
      <sz val="16"/>
      <color theme="0"/>
      <name val="Calibri "/>
    </font>
    <font>
      <b/>
      <sz val="26"/>
      <color theme="0"/>
      <name val="Calibri"/>
      <family val="2"/>
      <scheme val="minor"/>
    </font>
  </fonts>
  <fills count="67">
    <fill>
      <patternFill patternType="none"/>
    </fill>
    <fill>
      <patternFill patternType="gray125"/>
    </fill>
    <fill>
      <patternFill patternType="solid">
        <fgColor theme="0"/>
        <bgColor indexed="64"/>
      </patternFill>
    </fill>
    <fill>
      <patternFill patternType="solid">
        <fgColor rgb="FF1B2D36"/>
        <bgColor indexed="64"/>
      </patternFill>
    </fill>
    <fill>
      <patternFill patternType="solid">
        <fgColor rgb="FF669BB6"/>
        <bgColor indexed="64"/>
      </patternFill>
    </fill>
    <fill>
      <patternFill patternType="solid">
        <fgColor rgb="FFD0CECE"/>
        <bgColor indexed="64"/>
      </patternFill>
    </fill>
    <fill>
      <patternFill patternType="solid">
        <fgColor rgb="FFFF0000"/>
        <bgColor indexed="64"/>
      </patternFill>
    </fill>
    <fill>
      <patternFill patternType="solid">
        <fgColor theme="1"/>
        <bgColor indexed="64"/>
      </patternFill>
    </fill>
    <fill>
      <patternFill patternType="solid">
        <fgColor rgb="FFF8B674"/>
        <bgColor indexed="64"/>
      </patternFill>
    </fill>
    <fill>
      <patternFill patternType="solid">
        <fgColor rgb="FF92D050"/>
        <bgColor indexed="64"/>
      </patternFill>
    </fill>
    <fill>
      <patternFill patternType="solid">
        <fgColor rgb="FFFF99CC"/>
        <bgColor indexed="64"/>
      </patternFill>
    </fill>
    <fill>
      <patternFill patternType="solid">
        <fgColor theme="6"/>
        <bgColor indexed="64"/>
      </patternFill>
    </fill>
    <fill>
      <patternFill patternType="solid">
        <fgColor rgb="FFD20069"/>
        <bgColor indexed="64"/>
      </patternFill>
    </fill>
    <fill>
      <patternFill patternType="solid">
        <fgColor rgb="FFA8A400"/>
        <bgColor indexed="64"/>
      </patternFill>
    </fill>
    <fill>
      <patternFill patternType="solid">
        <fgColor rgb="FFFF3B3B"/>
        <bgColor indexed="64"/>
      </patternFill>
    </fill>
    <fill>
      <patternFill patternType="solid">
        <fgColor rgb="FF926881"/>
        <bgColor indexed="64"/>
      </patternFill>
    </fill>
    <fill>
      <patternFill patternType="solid">
        <fgColor rgb="FF009999"/>
        <bgColor indexed="64"/>
      </patternFill>
    </fill>
    <fill>
      <patternFill patternType="solid">
        <fgColor rgb="FF996633"/>
        <bgColor indexed="64"/>
      </patternFill>
    </fill>
    <fill>
      <patternFill patternType="solid">
        <fgColor rgb="FFFF9900"/>
        <bgColor indexed="64"/>
      </patternFill>
    </fill>
    <fill>
      <patternFill patternType="solid">
        <fgColor rgb="FF003399"/>
        <bgColor indexed="64"/>
      </patternFill>
    </fill>
    <fill>
      <patternFill patternType="solid">
        <fgColor rgb="FFFFFF00"/>
        <bgColor indexed="64"/>
      </patternFill>
    </fill>
    <fill>
      <patternFill patternType="solid">
        <fgColor theme="9" tint="-0.499984740745262"/>
        <bgColor indexed="64"/>
      </patternFill>
    </fill>
    <fill>
      <patternFill patternType="solid">
        <fgColor rgb="FF0F5D13"/>
        <bgColor indexed="64"/>
      </patternFill>
    </fill>
    <fill>
      <patternFill patternType="solid">
        <fgColor rgb="FFA87B78"/>
        <bgColor indexed="64"/>
      </patternFill>
    </fill>
    <fill>
      <patternFill patternType="solid">
        <fgColor rgb="FF4B9600"/>
        <bgColor indexed="64"/>
      </patternFill>
    </fill>
    <fill>
      <patternFill patternType="solid">
        <fgColor rgb="FF659DD7"/>
        <bgColor indexed="64"/>
      </patternFill>
    </fill>
    <fill>
      <patternFill patternType="solid">
        <fgColor rgb="FFDF505A"/>
        <bgColor indexed="64"/>
      </patternFill>
    </fill>
    <fill>
      <patternFill patternType="solid">
        <fgColor rgb="FFECA03F"/>
        <bgColor indexed="64"/>
      </patternFill>
    </fill>
    <fill>
      <patternFill patternType="solid">
        <fgColor rgb="FF9FCC63"/>
        <bgColor indexed="64"/>
      </patternFill>
    </fill>
    <fill>
      <patternFill patternType="solid">
        <fgColor rgb="FFCEAAC4"/>
        <bgColor indexed="64"/>
      </patternFill>
    </fill>
    <fill>
      <patternFill patternType="solid">
        <fgColor rgb="FFFF6161"/>
        <bgColor indexed="64"/>
      </patternFill>
    </fill>
    <fill>
      <patternFill patternType="solid">
        <fgColor rgb="FFE5F60A"/>
        <bgColor indexed="64"/>
      </patternFill>
    </fill>
    <fill>
      <patternFill patternType="solid">
        <fgColor theme="0" tint="-0.34998626667073579"/>
        <bgColor indexed="64"/>
      </patternFill>
    </fill>
    <fill>
      <patternFill patternType="solid">
        <fgColor rgb="FFA6A6A6"/>
        <bgColor indexed="64"/>
      </patternFill>
    </fill>
    <fill>
      <patternFill patternType="solid">
        <fgColor rgb="FF8C7FF5"/>
        <bgColor indexed="64"/>
      </patternFill>
    </fill>
    <fill>
      <patternFill patternType="solid">
        <fgColor rgb="FFD3FAD0"/>
        <bgColor indexed="64"/>
      </patternFill>
    </fill>
    <fill>
      <patternFill patternType="solid">
        <fgColor rgb="FF70AD47"/>
        <bgColor indexed="64"/>
      </patternFill>
    </fill>
    <fill>
      <patternFill patternType="solid">
        <fgColor rgb="FF4472C4"/>
        <bgColor indexed="64"/>
      </patternFill>
    </fill>
    <fill>
      <patternFill patternType="solid">
        <fgColor rgb="FF5B9BD5"/>
        <bgColor indexed="64"/>
      </patternFill>
    </fill>
    <fill>
      <patternFill patternType="solid">
        <fgColor rgb="FFFFC000"/>
        <bgColor indexed="64"/>
      </patternFill>
    </fill>
    <fill>
      <patternFill patternType="solid">
        <fgColor rgb="FFA5A5A5"/>
        <bgColor indexed="64"/>
      </patternFill>
    </fill>
    <fill>
      <patternFill patternType="solid">
        <fgColor rgb="FFED7D31"/>
        <bgColor indexed="64"/>
      </patternFill>
    </fill>
    <fill>
      <patternFill patternType="solid">
        <fgColor rgb="FFABB4CB"/>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3" tint="-0.499984740745262"/>
        <bgColor indexed="64"/>
      </patternFill>
    </fill>
    <fill>
      <patternFill patternType="solid">
        <fgColor theme="2"/>
        <bgColor indexed="64"/>
      </patternFill>
    </fill>
    <fill>
      <patternFill patternType="solid">
        <fgColor rgb="FF7B7B7B"/>
        <bgColor indexed="64"/>
      </patternFill>
    </fill>
    <fill>
      <patternFill patternType="solid">
        <fgColor rgb="FF833C0C"/>
        <bgColor indexed="64"/>
      </patternFill>
    </fill>
    <fill>
      <patternFill patternType="solid">
        <fgColor rgb="FFF4B084"/>
        <bgColor indexed="64"/>
      </patternFill>
    </fill>
    <fill>
      <patternFill patternType="solid">
        <fgColor rgb="FF548235"/>
        <bgColor indexed="64"/>
      </patternFill>
    </fill>
    <fill>
      <patternFill patternType="solid">
        <fgColor rgb="FF70BCD4"/>
        <bgColor indexed="64"/>
      </patternFill>
    </fill>
    <fill>
      <patternFill patternType="solid">
        <fgColor rgb="FF7074B4"/>
        <bgColor indexed="64"/>
      </patternFill>
    </fill>
    <fill>
      <patternFill patternType="solid">
        <fgColor rgb="FF16729B"/>
        <bgColor indexed="64"/>
      </patternFill>
    </fill>
    <fill>
      <patternFill patternType="solid">
        <fgColor rgb="FF701C6C"/>
        <bgColor indexed="64"/>
      </patternFill>
    </fill>
    <fill>
      <patternFill patternType="solid">
        <fgColor rgb="FFA82661"/>
        <bgColor indexed="64"/>
      </patternFill>
    </fill>
    <fill>
      <patternFill patternType="solid">
        <fgColor rgb="FFFF1919"/>
        <bgColor indexed="64"/>
      </patternFill>
    </fill>
    <fill>
      <patternFill patternType="solid">
        <fgColor rgb="FFE06C94"/>
        <bgColor indexed="64"/>
      </patternFill>
    </fill>
    <fill>
      <patternFill patternType="solid">
        <fgColor rgb="FFE0CC0C"/>
        <bgColor indexed="64"/>
      </patternFill>
    </fill>
    <fill>
      <patternFill patternType="solid">
        <fgColor rgb="FF2EB9A8"/>
        <bgColor indexed="64"/>
      </patternFill>
    </fill>
    <fill>
      <patternFill patternType="solid">
        <fgColor rgb="FF0084BC"/>
        <bgColor indexed="64"/>
      </patternFill>
    </fill>
    <fill>
      <patternFill patternType="solid">
        <fgColor theme="0" tint="-0.499984740745262"/>
        <bgColor indexed="64"/>
      </patternFill>
    </fill>
    <fill>
      <patternFill patternType="solid">
        <fgColor theme="1" tint="4.9989318521683403E-2"/>
        <bgColor indexed="64"/>
      </patternFill>
    </fill>
    <fill>
      <patternFill patternType="solid">
        <fgColor theme="1" tint="4.9989318521683403E-2"/>
        <bgColor theme="4" tint="0.79998168889431442"/>
      </patternFill>
    </fill>
    <fill>
      <patternFill patternType="solid">
        <fgColor theme="9" tint="-0.249977111117893"/>
        <bgColor indexed="64"/>
      </patternFill>
    </fill>
    <fill>
      <patternFill patternType="solid">
        <fgColor theme="5" tint="0.59999389629810485"/>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rgb="FF0086BF"/>
      </left>
      <right style="thin">
        <color rgb="FF0086BF"/>
      </right>
      <top style="thin">
        <color auto="1"/>
      </top>
      <bottom style="thin">
        <color rgb="FF0086BF"/>
      </bottom>
      <diagonal/>
    </border>
    <border>
      <left style="thin">
        <color rgb="FF0086BF"/>
      </left>
      <right style="thin">
        <color rgb="FF0086BF"/>
      </right>
      <top style="thin">
        <color rgb="FF0086BF"/>
      </top>
      <bottom style="thin">
        <color rgb="FF0086BF"/>
      </bottom>
      <diagonal/>
    </border>
    <border>
      <left style="thin">
        <color rgb="FF0086BF"/>
      </left>
      <right/>
      <top style="thin">
        <color rgb="FF0086BF"/>
      </top>
      <bottom style="thin">
        <color rgb="FF0086BF"/>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86BF"/>
      </left>
      <right/>
      <top style="thin">
        <color auto="1"/>
      </top>
      <bottom style="thin">
        <color rgb="FF0086BF"/>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indexed="64"/>
      </bottom>
      <diagonal/>
    </border>
    <border>
      <left style="thin">
        <color rgb="FF0086BF"/>
      </left>
      <right/>
      <top style="thin">
        <color auto="1"/>
      </top>
      <bottom style="thin">
        <color indexed="64"/>
      </bottom>
      <diagonal/>
    </border>
    <border>
      <left style="thin">
        <color rgb="FF0086BF"/>
      </left>
      <right/>
      <top style="thin">
        <color rgb="FF0086BF"/>
      </top>
      <bottom style="thin">
        <color indexed="64"/>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auto="1"/>
      </bottom>
      <diagonal/>
    </border>
    <border>
      <left/>
      <right/>
      <top style="thin">
        <color auto="1"/>
      </top>
      <bottom style="thin">
        <color auto="1"/>
      </bottom>
      <diagonal/>
    </border>
    <border>
      <left/>
      <right/>
      <top style="thin">
        <color auto="1"/>
      </top>
      <bottom/>
      <diagonal/>
    </border>
    <border>
      <left/>
      <right style="thin">
        <color auto="1"/>
      </right>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auto="1"/>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auto="1"/>
      </left>
      <right/>
      <top/>
      <bottom style="thin">
        <color auto="1"/>
      </bottom>
      <diagonal/>
    </border>
    <border>
      <left/>
      <right style="thin">
        <color auto="1"/>
      </right>
      <top/>
      <bottom style="thin">
        <color auto="1"/>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347">
    <xf numFmtId="0" fontId="0" fillId="0" borderId="0" xfId="0"/>
    <xf numFmtId="0" fontId="2" fillId="0" borderId="0" xfId="0" applyFont="1"/>
    <xf numFmtId="0" fontId="0" fillId="0" borderId="0" xfId="0" applyAlignment="1">
      <alignment horizontal="center"/>
    </xf>
    <xf numFmtId="0" fontId="0" fillId="0" borderId="0" xfId="0"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9" fontId="0" fillId="0" borderId="0" xfId="0" applyNumberForma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6"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9" fillId="0" borderId="4" xfId="0" applyFont="1" applyBorder="1" applyAlignment="1">
      <alignment horizontal="center" vertical="center" wrapText="1"/>
    </xf>
    <xf numFmtId="0" fontId="2" fillId="2" borderId="0" xfId="0" applyFont="1" applyFill="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vertical="center" wrapText="1"/>
    </xf>
    <xf numFmtId="0" fontId="10" fillId="5" borderId="1" xfId="0" applyFont="1" applyFill="1" applyBorder="1" applyAlignment="1">
      <alignment horizontal="center" vertical="center"/>
    </xf>
    <xf numFmtId="0" fontId="10" fillId="0" borderId="0" xfId="0" applyFont="1" applyAlignment="1">
      <alignment horizontal="center" vertical="center"/>
    </xf>
    <xf numFmtId="0" fontId="2" fillId="2" borderId="0" xfId="0" applyFont="1" applyFill="1" applyAlignment="1">
      <alignment wrapText="1"/>
    </xf>
    <xf numFmtId="9" fontId="12" fillId="0" borderId="0" xfId="0" applyNumberFormat="1" applyFont="1" applyAlignment="1">
      <alignment horizontal="left" wrapText="1"/>
    </xf>
    <xf numFmtId="0" fontId="12" fillId="0" borderId="0" xfId="0" applyFont="1" applyAlignment="1">
      <alignment wrapText="1"/>
    </xf>
    <xf numFmtId="1" fontId="2" fillId="0" borderId="0" xfId="0" applyNumberFormat="1" applyFont="1" applyAlignment="1">
      <alignment horizontal="center"/>
    </xf>
    <xf numFmtId="0" fontId="13" fillId="2" borderId="0" xfId="0" applyFont="1" applyFill="1" applyAlignment="1">
      <alignment vertical="center" wrapText="1"/>
    </xf>
    <xf numFmtId="0" fontId="2" fillId="2" borderId="1" xfId="0" applyFont="1" applyFill="1" applyBorder="1" applyAlignment="1">
      <alignment wrapText="1"/>
    </xf>
    <xf numFmtId="0" fontId="5" fillId="7" borderId="1" xfId="0" applyFont="1" applyFill="1" applyBorder="1" applyAlignment="1">
      <alignment horizontal="center" vertical="center" wrapText="1"/>
    </xf>
    <xf numFmtId="1" fontId="5" fillId="7" borderId="1" xfId="0" applyNumberFormat="1" applyFont="1" applyFill="1" applyBorder="1" applyAlignment="1">
      <alignment horizontal="center" vertical="center" wrapText="1"/>
    </xf>
    <xf numFmtId="0" fontId="13" fillId="2" borderId="1" xfId="0" applyFont="1" applyFill="1" applyBorder="1" applyAlignment="1">
      <alignment vertical="center" wrapText="1"/>
    </xf>
    <xf numFmtId="0" fontId="9" fillId="0" borderId="13" xfId="0" applyFont="1" applyBorder="1" applyAlignment="1">
      <alignment horizontal="center" vertical="center" wrapText="1"/>
    </xf>
    <xf numFmtId="0" fontId="2" fillId="0" borderId="11" xfId="0" applyFont="1" applyBorder="1"/>
    <xf numFmtId="0" fontId="6" fillId="25" borderId="7" xfId="0" applyFont="1" applyFill="1" applyBorder="1" applyAlignment="1">
      <alignment horizontal="center" vertical="center" wrapText="1"/>
    </xf>
    <xf numFmtId="0" fontId="6" fillId="26" borderId="4" xfId="0" applyFont="1" applyFill="1" applyBorder="1" applyAlignment="1">
      <alignment horizontal="center" vertical="center" wrapText="1"/>
    </xf>
    <xf numFmtId="0" fontId="6" fillId="25" borderId="12" xfId="0" applyFont="1" applyFill="1" applyBorder="1" applyAlignment="1">
      <alignment horizontal="center" vertical="center" wrapText="1"/>
    </xf>
    <xf numFmtId="0" fontId="6" fillId="27" borderId="4" xfId="0" applyFont="1" applyFill="1" applyBorder="1" applyAlignment="1">
      <alignment horizontal="center" vertical="center" wrapText="1"/>
    </xf>
    <xf numFmtId="0" fontId="6" fillId="28" borderId="4" xfId="0" applyFont="1" applyFill="1" applyBorder="1" applyAlignment="1">
      <alignment horizontal="center" vertical="center" wrapText="1"/>
    </xf>
    <xf numFmtId="0" fontId="6" fillId="29" borderId="7"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wrapText="1"/>
    </xf>
    <xf numFmtId="1" fontId="6" fillId="2" borderId="1" xfId="0" applyNumberFormat="1" applyFont="1" applyFill="1" applyBorder="1" applyAlignment="1">
      <alignment horizontal="center" vertical="center" wrapText="1"/>
    </xf>
    <xf numFmtId="0" fontId="16" fillId="0" borderId="0" xfId="0" applyFont="1" applyAlignment="1">
      <alignment wrapText="1"/>
    </xf>
    <xf numFmtId="0" fontId="14" fillId="7" borderId="15" xfId="0" applyFont="1" applyFill="1" applyBorder="1" applyAlignment="1">
      <alignment horizontal="center" vertical="center"/>
    </xf>
    <xf numFmtId="0" fontId="17" fillId="6" borderId="14" xfId="0" applyFont="1" applyFill="1" applyBorder="1" applyAlignment="1">
      <alignment horizontal="center" vertical="center"/>
    </xf>
    <xf numFmtId="0" fontId="17" fillId="30" borderId="14" xfId="0" applyFont="1" applyFill="1" applyBorder="1" applyAlignment="1">
      <alignment horizontal="center" vertical="center"/>
    </xf>
    <xf numFmtId="0" fontId="17" fillId="31" borderId="14" xfId="0" applyFont="1" applyFill="1" applyBorder="1" applyAlignment="1">
      <alignment horizontal="center" vertical="center"/>
    </xf>
    <xf numFmtId="0" fontId="17" fillId="9" borderId="14" xfId="0" applyFont="1" applyFill="1" applyBorder="1" applyAlignment="1">
      <alignment horizontal="center" vertical="center"/>
    </xf>
    <xf numFmtId="0" fontId="0" fillId="0" borderId="24" xfId="0" applyBorder="1"/>
    <xf numFmtId="0" fontId="0" fillId="0" borderId="21" xfId="0" applyBorder="1"/>
    <xf numFmtId="0" fontId="4" fillId="0" borderId="20" xfId="0" applyFont="1" applyBorder="1" applyAlignment="1">
      <alignment vertical="center"/>
    </xf>
    <xf numFmtId="0" fontId="0" fillId="0" borderId="33" xfId="0" applyBorder="1"/>
    <xf numFmtId="0" fontId="17" fillId="24" borderId="16" xfId="0" applyFont="1" applyFill="1" applyBorder="1" applyAlignment="1">
      <alignment horizontal="center" vertical="center"/>
    </xf>
    <xf numFmtId="0" fontId="15" fillId="7" borderId="0" xfId="0" applyFont="1" applyFill="1" applyAlignment="1">
      <alignment horizontal="center" vertical="center"/>
    </xf>
    <xf numFmtId="0" fontId="11" fillId="0" borderId="36" xfId="0" applyFont="1" applyBorder="1" applyAlignment="1">
      <alignment vertical="center" wrapText="1"/>
    </xf>
    <xf numFmtId="0" fontId="11" fillId="0" borderId="36" xfId="0" applyFont="1" applyBorder="1" applyAlignment="1">
      <alignment vertical="top" wrapText="1"/>
    </xf>
    <xf numFmtId="0" fontId="0" fillId="0" borderId="36" xfId="0" applyBorder="1" applyAlignment="1">
      <alignment vertical="center"/>
    </xf>
    <xf numFmtId="0" fontId="14" fillId="7" borderId="35" xfId="0" applyFont="1" applyFill="1" applyBorder="1" applyAlignment="1">
      <alignment horizontal="center" vertical="center"/>
    </xf>
    <xf numFmtId="0" fontId="17" fillId="6" borderId="35" xfId="0" applyFont="1" applyFill="1" applyBorder="1" applyAlignment="1">
      <alignment horizontal="center" vertical="center"/>
    </xf>
    <xf numFmtId="0" fontId="17" fillId="30" borderId="35" xfId="0" applyFont="1" applyFill="1" applyBorder="1" applyAlignment="1">
      <alignment horizontal="center" vertical="center"/>
    </xf>
    <xf numFmtId="0" fontId="17" fillId="31" borderId="35" xfId="0" applyFont="1" applyFill="1" applyBorder="1" applyAlignment="1">
      <alignment horizontal="center" vertical="center"/>
    </xf>
    <xf numFmtId="0" fontId="17" fillId="9" borderId="35" xfId="0" applyFont="1" applyFill="1" applyBorder="1" applyAlignment="1">
      <alignment horizontal="center" vertical="center"/>
    </xf>
    <xf numFmtId="0" fontId="17" fillId="24" borderId="35" xfId="0" applyFont="1" applyFill="1" applyBorder="1" applyAlignment="1">
      <alignment horizontal="center" vertical="center"/>
    </xf>
    <xf numFmtId="0" fontId="17" fillId="32" borderId="35" xfId="0" applyFont="1" applyFill="1" applyBorder="1" applyAlignment="1">
      <alignment horizontal="center" vertical="center"/>
    </xf>
    <xf numFmtId="0" fontId="19" fillId="5" borderId="1" xfId="0" applyFont="1" applyFill="1" applyBorder="1" applyAlignment="1">
      <alignment vertical="center" wrapText="1"/>
    </xf>
    <xf numFmtId="0" fontId="20" fillId="33" borderId="5" xfId="0" applyFont="1" applyFill="1" applyBorder="1" applyAlignment="1">
      <alignment horizontal="center" vertical="center"/>
    </xf>
    <xf numFmtId="0" fontId="10" fillId="0" borderId="1" xfId="0" applyFont="1" applyBorder="1" applyAlignment="1">
      <alignment horizontal="center" vertical="center"/>
    </xf>
    <xf numFmtId="0" fontId="2" fillId="0" borderId="1" xfId="0" applyFont="1" applyBorder="1"/>
    <xf numFmtId="0" fontId="2" fillId="0" borderId="5" xfId="0" applyFont="1" applyBorder="1"/>
    <xf numFmtId="0" fontId="0" fillId="7" borderId="0" xfId="0" applyFill="1"/>
    <xf numFmtId="0" fontId="0" fillId="0" borderId="0" xfId="0" pivotButton="1"/>
    <xf numFmtId="0" fontId="0" fillId="0" borderId="0" xfId="0" applyAlignment="1">
      <alignment horizontal="left"/>
    </xf>
    <xf numFmtId="0" fontId="0" fillId="0" borderId="1" xfId="0" applyBorder="1"/>
    <xf numFmtId="0" fontId="0" fillId="0" borderId="1" xfId="0" applyBorder="1" applyAlignment="1">
      <alignment wrapText="1"/>
    </xf>
    <xf numFmtId="0" fontId="21" fillId="7" borderId="1" xfId="0" applyFont="1" applyFill="1" applyBorder="1" applyAlignment="1">
      <alignment horizontal="center" vertical="center" wrapText="1"/>
    </xf>
    <xf numFmtId="0" fontId="21" fillId="7" borderId="5" xfId="0" applyFont="1" applyFill="1" applyBorder="1" applyAlignment="1">
      <alignment horizontal="center" vertical="center" wrapText="1"/>
    </xf>
    <xf numFmtId="0" fontId="21" fillId="7" borderId="1" xfId="0" applyFont="1" applyFill="1" applyBorder="1" applyAlignment="1">
      <alignment horizontal="center" vertical="center"/>
    </xf>
    <xf numFmtId="0" fontId="2" fillId="29" borderId="5" xfId="0" applyFont="1" applyFill="1" applyBorder="1" applyAlignment="1">
      <alignment horizontal="center" vertical="center"/>
    </xf>
    <xf numFmtId="0" fontId="2" fillId="34" borderId="5" xfId="0" applyFont="1" applyFill="1" applyBorder="1" applyAlignment="1">
      <alignment horizontal="center" vertical="center"/>
    </xf>
    <xf numFmtId="0" fontId="2" fillId="35" borderId="5" xfId="0" applyFont="1" applyFill="1" applyBorder="1" applyAlignment="1">
      <alignment horizontal="center" vertical="center"/>
    </xf>
    <xf numFmtId="0" fontId="2" fillId="36" borderId="1" xfId="0" applyFont="1" applyFill="1" applyBorder="1" applyAlignment="1">
      <alignment horizontal="center" vertical="center" wrapText="1"/>
    </xf>
    <xf numFmtId="0" fontId="2" fillId="37" borderId="1" xfId="0" applyFont="1" applyFill="1" applyBorder="1" applyAlignment="1">
      <alignment horizontal="center" vertical="center" wrapText="1"/>
    </xf>
    <xf numFmtId="0" fontId="2" fillId="38" borderId="1" xfId="0" applyFont="1" applyFill="1" applyBorder="1" applyAlignment="1">
      <alignment horizontal="center" vertical="center" wrapText="1"/>
    </xf>
    <xf numFmtId="0" fontId="2" fillId="39" borderId="1" xfId="0" applyFont="1" applyFill="1" applyBorder="1" applyAlignment="1">
      <alignment horizontal="center" vertical="center" wrapText="1"/>
    </xf>
    <xf numFmtId="0" fontId="2" fillId="40" borderId="1" xfId="0" applyFont="1" applyFill="1" applyBorder="1" applyAlignment="1">
      <alignment horizontal="center" vertical="center" wrapText="1"/>
    </xf>
    <xf numFmtId="0" fontId="2" fillId="41" borderId="1" xfId="0" applyFont="1" applyFill="1" applyBorder="1" applyAlignment="1">
      <alignment horizontal="center" vertical="center" wrapText="1"/>
    </xf>
    <xf numFmtId="0" fontId="21" fillId="7" borderId="5" xfId="0" applyFont="1" applyFill="1" applyBorder="1" applyAlignment="1">
      <alignment horizontal="center" vertical="center"/>
    </xf>
    <xf numFmtId="0" fontId="22" fillId="0" borderId="0" xfId="0" applyFont="1" applyAlignment="1">
      <alignment horizontal="center" vertical="center" wrapText="1"/>
    </xf>
    <xf numFmtId="0" fontId="22" fillId="0" borderId="0" xfId="0" applyFont="1" applyAlignment="1">
      <alignment vertical="center" wrapText="1"/>
    </xf>
    <xf numFmtId="0" fontId="19" fillId="0" borderId="0" xfId="0" applyFont="1" applyAlignment="1">
      <alignment vertical="center"/>
    </xf>
    <xf numFmtId="0" fontId="19" fillId="0" borderId="0" xfId="0" applyFont="1" applyAlignment="1">
      <alignment vertical="center" wrapText="1"/>
    </xf>
    <xf numFmtId="0" fontId="2" fillId="0" borderId="0" xfId="0" applyFont="1" applyAlignment="1">
      <alignment wrapText="1"/>
    </xf>
    <xf numFmtId="0" fontId="2" fillId="43" borderId="0" xfId="0" applyFont="1" applyFill="1" applyAlignment="1">
      <alignment wrapText="1"/>
    </xf>
    <xf numFmtId="0" fontId="23" fillId="0" borderId="0" xfId="0" quotePrefix="1" applyFont="1"/>
    <xf numFmtId="0" fontId="11" fillId="0" borderId="0" xfId="0" applyFont="1"/>
    <xf numFmtId="0" fontId="23" fillId="0" borderId="0" xfId="0" applyFont="1"/>
    <xf numFmtId="0" fontId="24" fillId="0" borderId="0" xfId="0" quotePrefix="1" applyFont="1"/>
    <xf numFmtId="0" fontId="25" fillId="0" borderId="0" xfId="0" applyFont="1" applyAlignment="1">
      <alignment horizontal="left" vertical="center" wrapText="1"/>
    </xf>
    <xf numFmtId="0" fontId="26" fillId="0" borderId="0" xfId="0" applyFont="1"/>
    <xf numFmtId="0" fontId="0" fillId="0" borderId="5" xfId="0" applyBorder="1"/>
    <xf numFmtId="0" fontId="17" fillId="0" borderId="6" xfId="0" applyFont="1" applyBorder="1"/>
    <xf numFmtId="0" fontId="17" fillId="0" borderId="0" xfId="0" applyFont="1"/>
    <xf numFmtId="0" fontId="0" fillId="0" borderId="6" xfId="0" applyBorder="1"/>
    <xf numFmtId="0" fontId="0" fillId="0" borderId="17" xfId="0" applyBorder="1"/>
    <xf numFmtId="0" fontId="0" fillId="0" borderId="37" xfId="0" applyBorder="1"/>
    <xf numFmtId="0" fontId="22" fillId="0" borderId="0" xfId="0" applyFont="1"/>
    <xf numFmtId="0" fontId="17" fillId="43" borderId="17" xfId="0" applyFont="1" applyFill="1" applyBorder="1"/>
    <xf numFmtId="0" fontId="17" fillId="43" borderId="6" xfId="0" applyFont="1" applyFill="1" applyBorder="1"/>
    <xf numFmtId="0" fontId="0" fillId="43" borderId="5" xfId="0" applyFill="1" applyBorder="1"/>
    <xf numFmtId="0" fontId="0" fillId="43" borderId="17" xfId="0" applyFill="1" applyBorder="1"/>
    <xf numFmtId="0" fontId="0" fillId="43" borderId="6" xfId="0" applyFill="1" applyBorder="1"/>
    <xf numFmtId="0" fontId="0" fillId="43" borderId="1" xfId="0" applyFill="1" applyBorder="1" applyAlignment="1">
      <alignment horizontal="center"/>
    </xf>
    <xf numFmtId="14" fontId="17" fillId="43" borderId="5" xfId="0" applyNumberFormat="1" applyFont="1" applyFill="1" applyBorder="1"/>
    <xf numFmtId="0" fontId="2" fillId="0" borderId="19" xfId="0" applyFont="1" applyBorder="1" applyAlignment="1">
      <alignment vertical="top"/>
    </xf>
    <xf numFmtId="0" fontId="2" fillId="43" borderId="0" xfId="0" applyFont="1" applyFill="1" applyAlignment="1">
      <alignment vertical="center" wrapText="1"/>
    </xf>
    <xf numFmtId="2" fontId="10" fillId="0" borderId="0" xfId="0" applyNumberFormat="1" applyFont="1" applyAlignment="1">
      <alignment horizontal="center" vertical="center"/>
    </xf>
    <xf numFmtId="9" fontId="10" fillId="0" borderId="0" xfId="0" applyNumberFormat="1" applyFont="1"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wrapText="1"/>
    </xf>
    <xf numFmtId="0" fontId="2" fillId="2" borderId="0" xfId="0" applyFont="1" applyFill="1"/>
    <xf numFmtId="0" fontId="2" fillId="2" borderId="1" xfId="0" applyFont="1" applyFill="1" applyBorder="1" applyAlignment="1">
      <alignment vertical="top"/>
    </xf>
    <xf numFmtId="0" fontId="2" fillId="43" borderId="1" xfId="0" applyFont="1" applyFill="1" applyBorder="1" applyAlignment="1">
      <alignment vertical="center" wrapText="1"/>
    </xf>
    <xf numFmtId="0" fontId="10" fillId="2" borderId="1" xfId="0" applyFont="1" applyFill="1" applyBorder="1" applyAlignment="1">
      <alignment horizontal="center" vertical="center" wrapText="1"/>
    </xf>
    <xf numFmtId="9" fontId="10" fillId="0" borderId="1" xfId="0" applyNumberFormat="1" applyFont="1" applyBorder="1" applyAlignment="1">
      <alignment horizontal="center" vertical="center"/>
    </xf>
    <xf numFmtId="0" fontId="2" fillId="2" borderId="9" xfId="0" applyFont="1" applyFill="1" applyBorder="1" applyAlignment="1">
      <alignment vertical="top" wrapText="1"/>
    </xf>
    <xf numFmtId="0" fontId="2" fillId="2" borderId="9" xfId="0" applyFont="1" applyFill="1" applyBorder="1" applyAlignment="1">
      <alignment horizontal="center" vertical="top" wrapText="1"/>
    </xf>
    <xf numFmtId="0" fontId="10" fillId="44" borderId="37" xfId="0" applyFont="1" applyFill="1" applyBorder="1" applyAlignment="1">
      <alignment vertical="top" wrapText="1"/>
    </xf>
    <xf numFmtId="9" fontId="10" fillId="0" borderId="9" xfId="0" applyNumberFormat="1" applyFont="1" applyBorder="1" applyAlignment="1">
      <alignment horizontal="center" vertical="center"/>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10" fillId="44" borderId="6" xfId="0" applyFont="1" applyFill="1" applyBorder="1" applyAlignment="1">
      <alignment vertical="top" wrapText="1"/>
    </xf>
    <xf numFmtId="0" fontId="6" fillId="2" borderId="1" xfId="0" applyFont="1" applyFill="1" applyBorder="1" applyAlignment="1">
      <alignment vertical="top" wrapText="1"/>
    </xf>
    <xf numFmtId="9" fontId="28" fillId="45" borderId="1" xfId="0" applyNumberFormat="1" applyFont="1" applyFill="1" applyBorder="1" applyAlignment="1">
      <alignment horizontal="center" vertical="center" wrapText="1"/>
    </xf>
    <xf numFmtId="0" fontId="5" fillId="46" borderId="1" xfId="0" applyFont="1" applyFill="1" applyBorder="1" applyAlignment="1">
      <alignment horizontal="center" vertical="center" wrapText="1"/>
    </xf>
    <xf numFmtId="2" fontId="5" fillId="3" borderId="1" xfId="0" applyNumberFormat="1" applyFont="1" applyFill="1" applyBorder="1" applyAlignment="1">
      <alignment horizontal="center" vertical="center" wrapText="1"/>
    </xf>
    <xf numFmtId="9" fontId="5" fillId="3" borderId="1" xfId="0" applyNumberFormat="1" applyFont="1" applyFill="1" applyBorder="1" applyAlignment="1">
      <alignment horizontal="center" vertical="center" wrapText="1"/>
    </xf>
    <xf numFmtId="0" fontId="10" fillId="46" borderId="8" xfId="0" applyFont="1" applyFill="1" applyBorder="1" applyAlignment="1">
      <alignment horizontal="center" vertical="center" wrapText="1"/>
    </xf>
    <xf numFmtId="0" fontId="10" fillId="46" borderId="32" xfId="0" applyFont="1" applyFill="1" applyBorder="1" applyAlignment="1">
      <alignment horizontal="center" vertical="center" wrapText="1"/>
    </xf>
    <xf numFmtId="0" fontId="0" fillId="0" borderId="0" xfId="0" applyAlignment="1">
      <alignment vertical="center" wrapText="1"/>
    </xf>
    <xf numFmtId="9" fontId="29" fillId="0" borderId="0" xfId="0" applyNumberFormat="1" applyFont="1"/>
    <xf numFmtId="9" fontId="22" fillId="43" borderId="1" xfId="0" applyNumberFormat="1" applyFont="1" applyFill="1" applyBorder="1" applyAlignment="1">
      <alignment horizontal="center" vertical="center" wrapText="1"/>
    </xf>
    <xf numFmtId="0" fontId="0" fillId="47" borderId="1" xfId="0" applyFill="1" applyBorder="1" applyAlignment="1">
      <alignment vertical="center" wrapText="1"/>
    </xf>
    <xf numFmtId="0" fontId="30" fillId="48" borderId="1" xfId="0" applyFont="1" applyFill="1" applyBorder="1" applyAlignment="1">
      <alignment horizontal="center" vertical="center" wrapText="1"/>
    </xf>
    <xf numFmtId="0" fontId="0" fillId="0" borderId="1" xfId="0" applyBorder="1" applyAlignment="1">
      <alignment vertical="center" wrapText="1"/>
    </xf>
    <xf numFmtId="9" fontId="22" fillId="0" borderId="1" xfId="0" applyNumberFormat="1" applyFont="1" applyBorder="1" applyAlignment="1">
      <alignment horizontal="center" vertical="center" wrapText="1"/>
    </xf>
    <xf numFmtId="0" fontId="30" fillId="49" borderId="1" xfId="0" applyFont="1" applyFill="1" applyBorder="1" applyAlignment="1">
      <alignment horizontal="center" vertical="center" wrapText="1"/>
    </xf>
    <xf numFmtId="0" fontId="30" fillId="50" borderId="1" xfId="0" applyFont="1" applyFill="1" applyBorder="1" applyAlignment="1">
      <alignment horizontal="center" vertical="center" wrapText="1"/>
    </xf>
    <xf numFmtId="0" fontId="0" fillId="47" borderId="8" xfId="0" applyFill="1" applyBorder="1" applyAlignment="1">
      <alignment vertical="center" wrapText="1"/>
    </xf>
    <xf numFmtId="0" fontId="30" fillId="51" borderId="1" xfId="0" applyFont="1" applyFill="1" applyBorder="1" applyAlignment="1">
      <alignment horizontal="center" vertical="center" wrapText="1"/>
    </xf>
    <xf numFmtId="9" fontId="31" fillId="7" borderId="1" xfId="0" applyNumberFormat="1" applyFont="1" applyFill="1" applyBorder="1" applyAlignment="1">
      <alignment horizontal="center" vertical="center" wrapText="1"/>
    </xf>
    <xf numFmtId="0" fontId="33" fillId="0" borderId="0" xfId="0" applyFont="1"/>
    <xf numFmtId="0" fontId="0" fillId="0" borderId="0" xfId="0" applyAlignment="1">
      <alignment horizontal="left" indent="1"/>
    </xf>
    <xf numFmtId="9" fontId="0" fillId="0" borderId="0" xfId="0" applyNumberFormat="1"/>
    <xf numFmtId="0" fontId="0" fillId="43" borderId="1" xfId="0" applyFill="1" applyBorder="1" applyAlignment="1">
      <alignment horizontal="left" vertical="center" wrapText="1"/>
    </xf>
    <xf numFmtId="0" fontId="27" fillId="2" borderId="1" xfId="0" applyFont="1" applyFill="1" applyBorder="1" applyAlignment="1">
      <alignment horizontal="left" vertical="center" wrapText="1"/>
    </xf>
    <xf numFmtId="0" fontId="0" fillId="0" borderId="1" xfId="0" applyBorder="1" applyAlignment="1">
      <alignment horizontal="left" vertical="center" wrapText="1"/>
    </xf>
    <xf numFmtId="0" fontId="35" fillId="7" borderId="8" xfId="0" applyFont="1" applyFill="1" applyBorder="1" applyAlignment="1">
      <alignment horizontal="center" vertical="center"/>
    </xf>
    <xf numFmtId="0" fontId="35" fillId="7" borderId="31" xfId="0" applyFont="1" applyFill="1" applyBorder="1" applyAlignment="1">
      <alignment horizontal="center" vertical="center"/>
    </xf>
    <xf numFmtId="0" fontId="35" fillId="7" borderId="32" xfId="0" applyFont="1" applyFill="1" applyBorder="1" applyAlignment="1">
      <alignment horizontal="center" vertical="center"/>
    </xf>
    <xf numFmtId="0" fontId="0" fillId="0" borderId="1" xfId="0" applyBorder="1" applyAlignment="1">
      <alignment horizontal="center" vertical="center"/>
    </xf>
    <xf numFmtId="0" fontId="37" fillId="0" borderId="1" xfId="0" applyFont="1" applyBorder="1" applyAlignment="1">
      <alignment horizontal="center" vertical="center"/>
    </xf>
    <xf numFmtId="0" fontId="0" fillId="0" borderId="1" xfId="0" applyBorder="1" applyAlignment="1">
      <alignment vertical="center"/>
    </xf>
    <xf numFmtId="0" fontId="40" fillId="62" borderId="0" xfId="0" applyFont="1" applyFill="1"/>
    <xf numFmtId="0" fontId="40" fillId="0" borderId="0" xfId="0" applyFont="1"/>
    <xf numFmtId="0" fontId="15" fillId="64" borderId="1" xfId="0" applyFont="1" applyFill="1" applyBorder="1" applyAlignment="1">
      <alignment horizontal="center" vertical="center"/>
    </xf>
    <xf numFmtId="0" fontId="15" fillId="64" borderId="1" xfId="0" applyFont="1" applyFill="1" applyBorder="1" applyAlignment="1">
      <alignment horizontal="centerContinuous" vertical="center"/>
    </xf>
    <xf numFmtId="0" fontId="41" fillId="64" borderId="1" xfId="1" applyFont="1" applyFill="1" applyBorder="1" applyAlignment="1">
      <alignment horizontal="center" vertical="center"/>
    </xf>
    <xf numFmtId="0" fontId="42" fillId="64" borderId="1" xfId="0" applyFont="1" applyFill="1" applyBorder="1" applyAlignment="1">
      <alignment horizontal="center" vertical="center"/>
    </xf>
    <xf numFmtId="0" fontId="12" fillId="0" borderId="0" xfId="0" applyFont="1"/>
    <xf numFmtId="0" fontId="0" fillId="0" borderId="1" xfId="0" pivotButton="1" applyBorder="1"/>
    <xf numFmtId="0" fontId="34" fillId="7" borderId="0" xfId="0" applyFont="1" applyFill="1"/>
    <xf numFmtId="0" fontId="0" fillId="43" borderId="5" xfId="0" applyFill="1" applyBorder="1" applyAlignment="1">
      <alignment horizontal="left"/>
    </xf>
    <xf numFmtId="0" fontId="36" fillId="62" borderId="0" xfId="0" applyFont="1" applyFill="1"/>
    <xf numFmtId="0" fontId="15" fillId="64" borderId="6" xfId="0" applyFont="1" applyFill="1" applyBorder="1" applyAlignment="1">
      <alignment horizontal="center" vertical="center"/>
    </xf>
    <xf numFmtId="0" fontId="0" fillId="0" borderId="6" xfId="0" applyBorder="1" applyAlignment="1">
      <alignment vertical="center" wrapText="1"/>
    </xf>
    <xf numFmtId="0" fontId="38" fillId="0" borderId="1" xfId="0" applyFont="1" applyBorder="1"/>
    <xf numFmtId="0" fontId="37" fillId="0" borderId="1" xfId="0" applyFont="1" applyBorder="1"/>
    <xf numFmtId="0" fontId="22" fillId="6" borderId="5" xfId="0" applyFont="1" applyFill="1" applyBorder="1" applyAlignment="1">
      <alignment vertical="center" wrapText="1"/>
    </xf>
    <xf numFmtId="0" fontId="22" fillId="30" borderId="5" xfId="0" applyFont="1" applyFill="1" applyBorder="1" applyAlignment="1">
      <alignment vertical="center" wrapText="1"/>
    </xf>
    <xf numFmtId="0" fontId="22" fillId="20" borderId="5" xfId="0" applyFont="1" applyFill="1" applyBorder="1" applyAlignment="1">
      <alignment vertical="center" wrapText="1"/>
    </xf>
    <xf numFmtId="0" fontId="22" fillId="9" borderId="5" xfId="0" applyFont="1" applyFill="1" applyBorder="1" applyAlignment="1">
      <alignment vertical="center" wrapText="1"/>
    </xf>
    <xf numFmtId="0" fontId="22" fillId="65" borderId="5" xfId="0" applyFont="1" applyFill="1" applyBorder="1" applyAlignment="1">
      <alignment vertical="center" wrapText="1"/>
    </xf>
    <xf numFmtId="0" fontId="22" fillId="32" borderId="38" xfId="0" applyFont="1" applyFill="1" applyBorder="1" applyAlignment="1">
      <alignment vertical="center" wrapText="1"/>
    </xf>
    <xf numFmtId="0" fontId="22" fillId="6" borderId="6" xfId="0" applyFont="1" applyFill="1" applyBorder="1" applyAlignment="1">
      <alignment horizontal="center" vertical="center"/>
    </xf>
    <xf numFmtId="0" fontId="22" fillId="30" borderId="6" xfId="0" applyFont="1" applyFill="1" applyBorder="1" applyAlignment="1">
      <alignment horizontal="center" vertical="center"/>
    </xf>
    <xf numFmtId="0" fontId="22" fillId="20" borderId="6" xfId="0" applyFont="1" applyFill="1" applyBorder="1" applyAlignment="1">
      <alignment horizontal="center" vertical="center"/>
    </xf>
    <xf numFmtId="0" fontId="22" fillId="9" borderId="6" xfId="0" applyFont="1" applyFill="1" applyBorder="1" applyAlignment="1">
      <alignment horizontal="center" vertical="center"/>
    </xf>
    <xf numFmtId="0" fontId="22" fillId="65" borderId="6" xfId="0" applyFont="1" applyFill="1" applyBorder="1" applyAlignment="1">
      <alignment horizontal="center" vertical="center"/>
    </xf>
    <xf numFmtId="0" fontId="22" fillId="32" borderId="37" xfId="0" applyFont="1" applyFill="1" applyBorder="1" applyAlignment="1">
      <alignment horizontal="center" vertical="center"/>
    </xf>
    <xf numFmtId="1" fontId="5" fillId="22" borderId="9" xfId="0" applyNumberFormat="1" applyFont="1" applyFill="1" applyBorder="1" applyAlignment="1">
      <alignment horizontal="center" vertical="center" wrapText="1"/>
    </xf>
    <xf numFmtId="1" fontId="2" fillId="22" borderId="10" xfId="0" applyNumberFormat="1" applyFont="1" applyFill="1" applyBorder="1" applyAlignment="1">
      <alignment horizontal="center" vertical="center" wrapText="1"/>
    </xf>
    <xf numFmtId="1" fontId="2" fillId="22" borderId="8" xfId="0" applyNumberFormat="1" applyFont="1" applyFill="1" applyBorder="1" applyAlignment="1">
      <alignment horizontal="center" vertical="center" wrapText="1"/>
    </xf>
    <xf numFmtId="1" fontId="5" fillId="21" borderId="9" xfId="0" applyNumberFormat="1" applyFont="1" applyFill="1" applyBorder="1" applyAlignment="1">
      <alignment horizontal="center" vertical="center" wrapText="1"/>
    </xf>
    <xf numFmtId="1" fontId="2" fillId="21" borderId="10" xfId="0" applyNumberFormat="1" applyFont="1" applyFill="1" applyBorder="1" applyAlignment="1">
      <alignment horizontal="center" vertical="center" wrapText="1"/>
    </xf>
    <xf numFmtId="1" fontId="2" fillId="21" borderId="8" xfId="0" applyNumberFormat="1" applyFont="1" applyFill="1" applyBorder="1" applyAlignment="1">
      <alignment horizontal="center" vertical="center" wrapText="1"/>
    </xf>
    <xf numFmtId="1" fontId="5" fillId="15" borderId="9" xfId="0" applyNumberFormat="1" applyFont="1" applyFill="1" applyBorder="1" applyAlignment="1">
      <alignment horizontal="center" vertical="center" wrapText="1"/>
    </xf>
    <xf numFmtId="1" fontId="2" fillId="15" borderId="10" xfId="0" applyNumberFormat="1" applyFont="1" applyFill="1" applyBorder="1" applyAlignment="1">
      <alignment horizontal="center" vertical="center" wrapText="1"/>
    </xf>
    <xf numFmtId="1" fontId="2" fillId="15" borderId="8" xfId="0" applyNumberFormat="1" applyFont="1" applyFill="1" applyBorder="1" applyAlignment="1">
      <alignment horizontal="center" vertical="center" wrapText="1"/>
    </xf>
    <xf numFmtId="1" fontId="5" fillId="16" borderId="9" xfId="0" applyNumberFormat="1" applyFont="1" applyFill="1" applyBorder="1" applyAlignment="1">
      <alignment horizontal="center" vertical="center" wrapText="1"/>
    </xf>
    <xf numFmtId="1" fontId="2" fillId="16" borderId="10" xfId="0" applyNumberFormat="1" applyFont="1" applyFill="1" applyBorder="1" applyAlignment="1">
      <alignment horizontal="center" vertical="center" wrapText="1"/>
    </xf>
    <xf numFmtId="1" fontId="2" fillId="16" borderId="8" xfId="0" applyNumberFormat="1" applyFont="1" applyFill="1" applyBorder="1" applyAlignment="1">
      <alignment horizontal="center" vertical="center" wrapText="1"/>
    </xf>
    <xf numFmtId="1" fontId="5" fillId="17" borderId="9" xfId="0" applyNumberFormat="1" applyFont="1" applyFill="1" applyBorder="1" applyAlignment="1">
      <alignment horizontal="center" vertical="center" wrapText="1"/>
    </xf>
    <xf numFmtId="1" fontId="2" fillId="17" borderId="10" xfId="0" applyNumberFormat="1" applyFont="1" applyFill="1" applyBorder="1" applyAlignment="1">
      <alignment horizontal="center" vertical="center" wrapText="1"/>
    </xf>
    <xf numFmtId="1" fontId="2" fillId="17" borderId="8" xfId="0" applyNumberFormat="1" applyFont="1" applyFill="1" applyBorder="1" applyAlignment="1">
      <alignment horizontal="center" vertical="center" wrapText="1"/>
    </xf>
    <xf numFmtId="1" fontId="5" fillId="18" borderId="9" xfId="0" applyNumberFormat="1" applyFont="1" applyFill="1" applyBorder="1" applyAlignment="1">
      <alignment horizontal="center" vertical="center" wrapText="1"/>
    </xf>
    <xf numFmtId="1" fontId="2" fillId="18" borderId="10" xfId="0" applyNumberFormat="1" applyFont="1" applyFill="1" applyBorder="1" applyAlignment="1">
      <alignment horizontal="center" vertical="center" wrapText="1"/>
    </xf>
    <xf numFmtId="1" fontId="2" fillId="18" borderId="8" xfId="0" applyNumberFormat="1" applyFont="1" applyFill="1" applyBorder="1" applyAlignment="1">
      <alignment horizontal="center" vertical="center" wrapText="1"/>
    </xf>
    <xf numFmtId="1" fontId="5" fillId="19" borderId="9" xfId="0" applyNumberFormat="1" applyFont="1" applyFill="1" applyBorder="1" applyAlignment="1">
      <alignment horizontal="center" vertical="center" wrapText="1"/>
    </xf>
    <xf numFmtId="1" fontId="2" fillId="19" borderId="10" xfId="0" applyNumberFormat="1" applyFont="1" applyFill="1" applyBorder="1" applyAlignment="1">
      <alignment horizontal="center" vertical="center" wrapText="1"/>
    </xf>
    <xf numFmtId="1" fontId="2" fillId="19" borderId="8" xfId="0" applyNumberFormat="1" applyFont="1" applyFill="1" applyBorder="1" applyAlignment="1">
      <alignment horizontal="center" vertical="center" wrapText="1"/>
    </xf>
    <xf numFmtId="0" fontId="21" fillId="42" borderId="11" xfId="0" applyFont="1" applyFill="1" applyBorder="1" applyAlignment="1">
      <alignment horizontal="center" vertical="center" wrapText="1"/>
    </xf>
    <xf numFmtId="0" fontId="21" fillId="42" borderId="32" xfId="0" applyFont="1" applyFill="1" applyBorder="1" applyAlignment="1">
      <alignment horizontal="center" vertical="center" wrapText="1"/>
    </xf>
    <xf numFmtId="0" fontId="21" fillId="40" borderId="11" xfId="0" applyFont="1" applyFill="1" applyBorder="1" applyAlignment="1">
      <alignment horizontal="center" vertical="center" wrapText="1"/>
    </xf>
    <xf numFmtId="1" fontId="5" fillId="20" borderId="9" xfId="0" applyNumberFormat="1" applyFont="1" applyFill="1" applyBorder="1" applyAlignment="1">
      <alignment horizontal="center" vertical="center" wrapText="1"/>
    </xf>
    <xf numFmtId="1" fontId="2" fillId="20" borderId="10" xfId="0" applyNumberFormat="1" applyFont="1" applyFill="1" applyBorder="1" applyAlignment="1">
      <alignment horizontal="center" vertical="center" wrapText="1"/>
    </xf>
    <xf numFmtId="1" fontId="2" fillId="20" borderId="8" xfId="0" applyNumberFormat="1" applyFont="1" applyFill="1" applyBorder="1" applyAlignment="1">
      <alignment horizontal="center" vertical="center" wrapText="1"/>
    </xf>
    <xf numFmtId="1" fontId="5" fillId="23" borderId="9" xfId="0" applyNumberFormat="1" applyFont="1" applyFill="1" applyBorder="1" applyAlignment="1">
      <alignment horizontal="center" vertical="center" wrapText="1"/>
    </xf>
    <xf numFmtId="1" fontId="2" fillId="23" borderId="10" xfId="0" applyNumberFormat="1" applyFont="1" applyFill="1" applyBorder="1" applyAlignment="1">
      <alignment horizontal="center" vertical="center" wrapText="1"/>
    </xf>
    <xf numFmtId="1" fontId="2" fillId="23" borderId="8" xfId="0" applyNumberFormat="1" applyFont="1" applyFill="1" applyBorder="1" applyAlignment="1">
      <alignment horizontal="center" vertical="center" wrapText="1"/>
    </xf>
    <xf numFmtId="1" fontId="5" fillId="12" borderId="9" xfId="0" applyNumberFormat="1" applyFont="1" applyFill="1" applyBorder="1" applyAlignment="1">
      <alignment horizontal="center" vertical="center" wrapText="1"/>
    </xf>
    <xf numFmtId="1" fontId="2" fillId="12" borderId="10" xfId="0" applyNumberFormat="1" applyFont="1" applyFill="1" applyBorder="1" applyAlignment="1">
      <alignment horizontal="center" vertical="center" wrapText="1"/>
    </xf>
    <xf numFmtId="1" fontId="2" fillId="12" borderId="8" xfId="0" applyNumberFormat="1" applyFont="1" applyFill="1" applyBorder="1" applyAlignment="1">
      <alignment horizontal="center" vertical="center" wrapText="1"/>
    </xf>
    <xf numFmtId="1" fontId="5" fillId="13" borderId="9" xfId="0" applyNumberFormat="1" applyFont="1" applyFill="1" applyBorder="1" applyAlignment="1">
      <alignment horizontal="center" vertical="center" wrapText="1"/>
    </xf>
    <xf numFmtId="1" fontId="2" fillId="13" borderId="10" xfId="0" applyNumberFormat="1" applyFont="1" applyFill="1" applyBorder="1" applyAlignment="1">
      <alignment horizontal="center" vertical="center" wrapText="1"/>
    </xf>
    <xf numFmtId="1" fontId="2" fillId="13" borderId="8" xfId="0" applyNumberFormat="1" applyFont="1" applyFill="1" applyBorder="1" applyAlignment="1">
      <alignment horizontal="center" vertical="center" wrapText="1"/>
    </xf>
    <xf numFmtId="1" fontId="5" fillId="14" borderId="9" xfId="0" applyNumberFormat="1" applyFont="1" applyFill="1" applyBorder="1" applyAlignment="1">
      <alignment horizontal="center" vertical="center" wrapText="1"/>
    </xf>
    <xf numFmtId="1" fontId="2" fillId="14" borderId="10" xfId="0" applyNumberFormat="1" applyFont="1" applyFill="1" applyBorder="1" applyAlignment="1">
      <alignment horizontal="center" vertical="center" wrapText="1"/>
    </xf>
    <xf numFmtId="1" fontId="2" fillId="14" borderId="8" xfId="0" applyNumberFormat="1" applyFont="1" applyFill="1" applyBorder="1" applyAlignment="1">
      <alignment horizontal="center" vertical="center" wrapText="1"/>
    </xf>
    <xf numFmtId="1" fontId="5" fillId="24" borderId="9" xfId="0" applyNumberFormat="1" applyFont="1" applyFill="1" applyBorder="1" applyAlignment="1">
      <alignment horizontal="center" vertical="center" wrapText="1"/>
    </xf>
    <xf numFmtId="1" fontId="2" fillId="24" borderId="10" xfId="0" applyNumberFormat="1" applyFont="1" applyFill="1" applyBorder="1" applyAlignment="1">
      <alignment horizontal="center" vertical="center" wrapText="1"/>
    </xf>
    <xf numFmtId="1" fontId="2" fillId="24" borderId="8" xfId="0" applyNumberFormat="1" applyFont="1" applyFill="1" applyBorder="1" applyAlignment="1">
      <alignment horizontal="center" vertical="center" wrapText="1"/>
    </xf>
    <xf numFmtId="1" fontId="5" fillId="8" borderId="9" xfId="0" applyNumberFormat="1" applyFont="1" applyFill="1" applyBorder="1" applyAlignment="1">
      <alignment horizontal="center" vertical="center" wrapText="1"/>
    </xf>
    <xf numFmtId="1" fontId="2" fillId="8" borderId="10" xfId="0" applyNumberFormat="1" applyFont="1" applyFill="1" applyBorder="1" applyAlignment="1">
      <alignment horizontal="center" vertical="center" wrapText="1"/>
    </xf>
    <xf numFmtId="1" fontId="2" fillId="8" borderId="8" xfId="0" applyNumberFormat="1" applyFont="1" applyFill="1" applyBorder="1" applyAlignment="1">
      <alignment horizontal="center" vertical="center" wrapText="1"/>
    </xf>
    <xf numFmtId="1" fontId="5" fillId="9" borderId="9" xfId="0" applyNumberFormat="1" applyFont="1" applyFill="1" applyBorder="1" applyAlignment="1">
      <alignment horizontal="center" vertical="center" wrapText="1"/>
    </xf>
    <xf numFmtId="1" fontId="2" fillId="9" borderId="10" xfId="0" applyNumberFormat="1" applyFont="1" applyFill="1" applyBorder="1" applyAlignment="1">
      <alignment horizontal="center" vertical="center" wrapText="1"/>
    </xf>
    <xf numFmtId="1" fontId="2" fillId="9" borderId="8" xfId="0" applyNumberFormat="1" applyFont="1" applyFill="1" applyBorder="1" applyAlignment="1">
      <alignment horizontal="center" vertical="center" wrapText="1"/>
    </xf>
    <xf numFmtId="1" fontId="5" fillId="4" borderId="9" xfId="0" applyNumberFormat="1" applyFont="1" applyFill="1" applyBorder="1" applyAlignment="1">
      <alignment horizontal="center" vertical="center" wrapText="1"/>
    </xf>
    <xf numFmtId="1" fontId="2" fillId="4" borderId="10" xfId="0" applyNumberFormat="1" applyFont="1" applyFill="1" applyBorder="1" applyAlignment="1">
      <alignment horizontal="center" vertical="center" wrapText="1"/>
    </xf>
    <xf numFmtId="1" fontId="2" fillId="4" borderId="8" xfId="0" applyNumberFormat="1" applyFont="1" applyFill="1" applyBorder="1" applyAlignment="1">
      <alignment horizontal="center" vertical="center" wrapText="1"/>
    </xf>
    <xf numFmtId="1" fontId="5" fillId="10" borderId="9" xfId="0" applyNumberFormat="1" applyFont="1" applyFill="1" applyBorder="1" applyAlignment="1">
      <alignment horizontal="center" vertical="center" wrapText="1"/>
    </xf>
    <xf numFmtId="1" fontId="2" fillId="10" borderId="10" xfId="0" applyNumberFormat="1" applyFont="1" applyFill="1" applyBorder="1" applyAlignment="1">
      <alignment horizontal="center" vertical="center" wrapText="1"/>
    </xf>
    <xf numFmtId="1" fontId="2" fillId="10" borderId="8" xfId="0" applyNumberFormat="1" applyFont="1" applyFill="1" applyBorder="1" applyAlignment="1">
      <alignment horizontal="center" vertical="center" wrapText="1"/>
    </xf>
    <xf numFmtId="1" fontId="5" fillId="11" borderId="9" xfId="0" applyNumberFormat="1" applyFont="1" applyFill="1" applyBorder="1" applyAlignment="1">
      <alignment horizontal="center" vertical="center" wrapText="1"/>
    </xf>
    <xf numFmtId="1" fontId="2" fillId="11" borderId="10" xfId="0" applyNumberFormat="1" applyFont="1" applyFill="1" applyBorder="1" applyAlignment="1">
      <alignment horizontal="center" vertical="center" wrapText="1"/>
    </xf>
    <xf numFmtId="1" fontId="2" fillId="11" borderId="8" xfId="0" applyNumberFormat="1" applyFont="1" applyFill="1" applyBorder="1" applyAlignment="1">
      <alignment horizontal="center" vertical="center" wrapText="1"/>
    </xf>
    <xf numFmtId="0" fontId="4" fillId="7" borderId="0" xfId="0" applyFont="1" applyFill="1" applyAlignment="1">
      <alignment horizontal="center" vertical="center"/>
    </xf>
    <xf numFmtId="0" fontId="17" fillId="7" borderId="0" xfId="0" applyFont="1" applyFill="1" applyAlignment="1">
      <alignment horizontal="center" vertical="center"/>
    </xf>
    <xf numFmtId="0" fontId="4" fillId="0" borderId="33" xfId="0" applyFont="1" applyBorder="1" applyAlignment="1">
      <alignment horizontal="center" vertical="center"/>
    </xf>
    <xf numFmtId="0" fontId="4" fillId="0" borderId="22" xfId="0" applyFont="1" applyBorder="1" applyAlignment="1">
      <alignment horizontal="center" vertical="center"/>
    </xf>
    <xf numFmtId="0" fontId="4" fillId="0" borderId="34" xfId="0" applyFont="1" applyBorder="1" applyAlignment="1">
      <alignment horizontal="center" vertical="center"/>
    </xf>
    <xf numFmtId="0" fontId="4" fillId="0" borderId="30" xfId="0" applyFont="1" applyBorder="1" applyAlignment="1">
      <alignment horizontal="center" vertical="center"/>
    </xf>
    <xf numFmtId="0" fontId="0" fillId="0" borderId="18"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3" fillId="0" borderId="19" xfId="1" applyBorder="1" applyAlignment="1">
      <alignment horizontal="center" vertical="center"/>
    </xf>
    <xf numFmtId="0" fontId="3" fillId="0" borderId="26" xfId="1" applyBorder="1" applyAlignment="1">
      <alignment horizontal="center" vertical="center"/>
    </xf>
    <xf numFmtId="0" fontId="3" fillId="0" borderId="0" xfId="1" applyAlignment="1">
      <alignment horizontal="center" vertical="center"/>
    </xf>
    <xf numFmtId="0" fontId="15" fillId="7" borderId="31" xfId="0" applyFont="1" applyFill="1" applyBorder="1" applyAlignment="1">
      <alignment horizontal="center" vertical="center"/>
    </xf>
    <xf numFmtId="0" fontId="15" fillId="7" borderId="11" xfId="0" applyFont="1" applyFill="1" applyBorder="1" applyAlignment="1">
      <alignment horizontal="center" vertical="center"/>
    </xf>
    <xf numFmtId="0" fontId="15" fillId="7" borderId="32" xfId="0" applyFont="1" applyFill="1" applyBorder="1" applyAlignment="1">
      <alignment horizontal="center" vertical="center"/>
    </xf>
    <xf numFmtId="0" fontId="17" fillId="29" borderId="5" xfId="0" applyFont="1" applyFill="1" applyBorder="1" applyAlignment="1">
      <alignment horizontal="center" vertical="center"/>
    </xf>
    <xf numFmtId="0" fontId="17" fillId="29" borderId="17" xfId="0" applyFont="1" applyFill="1" applyBorder="1" applyAlignment="1">
      <alignment horizontal="center" vertical="center"/>
    </xf>
    <xf numFmtId="0" fontId="17" fillId="29" borderId="6" xfId="0" applyFont="1" applyFill="1" applyBorder="1" applyAlignment="1">
      <alignment horizontal="center" vertical="center"/>
    </xf>
    <xf numFmtId="0" fontId="17" fillId="34" borderId="5" xfId="0" applyFont="1" applyFill="1" applyBorder="1" applyAlignment="1">
      <alignment horizontal="center" vertical="center"/>
    </xf>
    <xf numFmtId="0" fontId="17" fillId="34" borderId="17" xfId="0" applyFont="1" applyFill="1" applyBorder="1" applyAlignment="1">
      <alignment horizontal="center" vertical="center"/>
    </xf>
    <xf numFmtId="0" fontId="17" fillId="34" borderId="6" xfId="0" applyFont="1" applyFill="1" applyBorder="1" applyAlignment="1">
      <alignment horizontal="center" vertical="center"/>
    </xf>
    <xf numFmtId="0" fontId="17" fillId="35" borderId="5" xfId="0" applyFont="1" applyFill="1" applyBorder="1" applyAlignment="1">
      <alignment horizontal="center" vertical="center"/>
    </xf>
    <xf numFmtId="0" fontId="17" fillId="35" borderId="17" xfId="0" applyFont="1" applyFill="1" applyBorder="1" applyAlignment="1">
      <alignment horizontal="center" vertical="center"/>
    </xf>
    <xf numFmtId="0" fontId="17" fillId="35" borderId="6" xfId="0" applyFont="1" applyFill="1" applyBorder="1" applyAlignment="1">
      <alignment horizontal="center" vertical="center"/>
    </xf>
    <xf numFmtId="0" fontId="0" fillId="29" borderId="5" xfId="0" applyFill="1" applyBorder="1" applyAlignment="1">
      <alignment horizontal="left" vertical="center" wrapText="1"/>
    </xf>
    <xf numFmtId="0" fontId="0" fillId="29" borderId="17" xfId="0" applyFill="1" applyBorder="1" applyAlignment="1">
      <alignment horizontal="left" vertical="center" wrapText="1"/>
    </xf>
    <xf numFmtId="0" fontId="0" fillId="29" borderId="6" xfId="0" applyFill="1" applyBorder="1" applyAlignment="1">
      <alignment horizontal="left" vertical="center" wrapText="1"/>
    </xf>
    <xf numFmtId="0" fontId="0" fillId="34" borderId="5" xfId="0" applyFill="1" applyBorder="1" applyAlignment="1">
      <alignment horizontal="left" vertical="center" wrapText="1"/>
    </xf>
    <xf numFmtId="0" fontId="0" fillId="34" borderId="17" xfId="0" applyFill="1" applyBorder="1" applyAlignment="1">
      <alignment horizontal="left" vertical="center" wrapText="1"/>
    </xf>
    <xf numFmtId="0" fontId="0" fillId="34" borderId="6" xfId="0" applyFill="1" applyBorder="1" applyAlignment="1">
      <alignment horizontal="left" vertical="center" wrapText="1"/>
    </xf>
    <xf numFmtId="0" fontId="0" fillId="35" borderId="5" xfId="0" applyFill="1" applyBorder="1" applyAlignment="1">
      <alignment horizontal="left" vertical="center" wrapText="1"/>
    </xf>
    <xf numFmtId="0" fontId="0" fillId="35" borderId="17" xfId="0" applyFill="1" applyBorder="1" applyAlignment="1">
      <alignment horizontal="left" vertical="center" wrapText="1"/>
    </xf>
    <xf numFmtId="0" fontId="0" fillId="35" borderId="6" xfId="0" applyFill="1" applyBorder="1" applyAlignment="1">
      <alignment horizontal="left" vertical="center" wrapText="1"/>
    </xf>
    <xf numFmtId="0" fontId="18" fillId="0" borderId="0" xfId="1" applyFont="1" applyBorder="1" applyAlignment="1">
      <alignment horizontal="center" vertical="center"/>
    </xf>
    <xf numFmtId="0" fontId="18" fillId="0" borderId="25" xfId="1" applyFont="1" applyBorder="1" applyAlignment="1">
      <alignment horizontal="center" vertical="center"/>
    </xf>
    <xf numFmtId="0" fontId="15" fillId="54" borderId="1" xfId="0" applyFont="1" applyFill="1" applyBorder="1" applyAlignment="1">
      <alignment horizontal="center" vertical="center"/>
    </xf>
    <xf numFmtId="0" fontId="38" fillId="54" borderId="1" xfId="0" applyFont="1" applyFill="1" applyBorder="1" applyAlignment="1">
      <alignment horizontal="center" vertical="center"/>
    </xf>
    <xf numFmtId="0" fontId="15" fillId="53" borderId="1" xfId="0" applyFont="1" applyFill="1" applyBorder="1" applyAlignment="1">
      <alignment horizontal="center" vertical="center" wrapText="1"/>
    </xf>
    <xf numFmtId="0" fontId="38" fillId="53" borderId="1" xfId="0" applyFont="1" applyFill="1" applyBorder="1" applyAlignment="1">
      <alignment horizontal="center" vertical="center"/>
    </xf>
    <xf numFmtId="0" fontId="15" fillId="52" borderId="1" xfId="0" applyFont="1" applyFill="1" applyBorder="1" applyAlignment="1">
      <alignment horizontal="center" vertical="center" wrapText="1"/>
    </xf>
    <xf numFmtId="0" fontId="39" fillId="52" borderId="1" xfId="0" applyFont="1" applyFill="1" applyBorder="1" applyAlignment="1">
      <alignment horizontal="center" vertical="center"/>
    </xf>
    <xf numFmtId="0" fontId="15" fillId="61" borderId="1" xfId="0" applyFont="1" applyFill="1" applyBorder="1" applyAlignment="1">
      <alignment horizontal="center" vertical="center"/>
    </xf>
    <xf numFmtId="0" fontId="15" fillId="60" borderId="1" xfId="0" applyFont="1" applyFill="1" applyBorder="1" applyAlignment="1">
      <alignment horizontal="center" vertical="center"/>
    </xf>
    <xf numFmtId="0" fontId="39" fillId="60" borderId="1" xfId="0" applyFont="1" applyFill="1" applyBorder="1" applyAlignment="1">
      <alignment horizontal="center" vertical="center"/>
    </xf>
    <xf numFmtId="0" fontId="15" fillId="59" borderId="1" xfId="0" applyFont="1" applyFill="1" applyBorder="1" applyAlignment="1">
      <alignment horizontal="center" vertical="center"/>
    </xf>
    <xf numFmtId="0" fontId="15" fillId="58" borderId="1" xfId="0" applyFont="1" applyFill="1" applyBorder="1" applyAlignment="1">
      <alignment horizontal="center" vertical="center"/>
    </xf>
    <xf numFmtId="0" fontId="38" fillId="58" borderId="1" xfId="0" applyFont="1" applyFill="1" applyBorder="1" applyAlignment="1">
      <alignment horizontal="center" vertical="center"/>
    </xf>
    <xf numFmtId="0" fontId="15" fillId="57" borderId="1" xfId="0" applyFont="1" applyFill="1" applyBorder="1" applyAlignment="1">
      <alignment horizontal="center" vertical="center"/>
    </xf>
    <xf numFmtId="0" fontId="38" fillId="57" borderId="1" xfId="0" applyFont="1" applyFill="1" applyBorder="1" applyAlignment="1">
      <alignment horizontal="center" vertical="center"/>
    </xf>
    <xf numFmtId="0" fontId="15" fillId="56" borderId="1" xfId="0" applyFont="1" applyFill="1" applyBorder="1" applyAlignment="1">
      <alignment horizontal="center" vertical="center"/>
    </xf>
    <xf numFmtId="0" fontId="39" fillId="56" borderId="1" xfId="0" applyFont="1" applyFill="1" applyBorder="1" applyAlignment="1">
      <alignment horizontal="center" vertical="center"/>
    </xf>
    <xf numFmtId="0" fontId="15" fillId="55" borderId="1" xfId="0" applyFont="1" applyFill="1" applyBorder="1" applyAlignment="1">
      <alignment horizontal="center" vertical="center"/>
    </xf>
    <xf numFmtId="0" fontId="38" fillId="55" borderId="1" xfId="0" applyFont="1" applyFill="1" applyBorder="1" applyAlignment="1">
      <alignment horizontal="center" vertical="center"/>
    </xf>
    <xf numFmtId="0" fontId="15" fillId="63" borderId="1" xfId="0" applyFont="1" applyFill="1" applyBorder="1" applyAlignment="1">
      <alignment horizontal="center" vertical="center"/>
    </xf>
    <xf numFmtId="0" fontId="0" fillId="0" borderId="1" xfId="0" applyBorder="1" applyAlignment="1">
      <alignment horizontal="center" vertical="center"/>
    </xf>
    <xf numFmtId="0" fontId="43" fillId="7" borderId="0" xfId="0" applyFont="1" applyFill="1" applyAlignment="1">
      <alignment horizontal="center"/>
    </xf>
    <xf numFmtId="0" fontId="34" fillId="7" borderId="0" xfId="0" applyFont="1" applyFill="1" applyAlignment="1">
      <alignment horizontal="center"/>
    </xf>
    <xf numFmtId="0" fontId="22" fillId="0" borderId="0" xfId="0" applyFont="1" applyAlignment="1">
      <alignment horizontal="left" indent="21"/>
    </xf>
    <xf numFmtId="0" fontId="22" fillId="0" borderId="0" xfId="0" applyFont="1" applyAlignment="1">
      <alignment horizontal="center"/>
    </xf>
    <xf numFmtId="0" fontId="0" fillId="43" borderId="1" xfId="0" applyFill="1" applyBorder="1" applyAlignment="1">
      <alignment horizontal="center"/>
    </xf>
    <xf numFmtId="0" fontId="17" fillId="43" borderId="0" xfId="0" applyFont="1" applyFill="1" applyAlignment="1">
      <alignment horizontal="center" vertical="center"/>
    </xf>
    <xf numFmtId="0" fontId="17" fillId="43" borderId="19" xfId="0" applyFont="1" applyFill="1" applyBorder="1" applyAlignment="1">
      <alignment horizontal="center" vertical="center"/>
    </xf>
    <xf numFmtId="0" fontId="17" fillId="43" borderId="11" xfId="0" applyFont="1" applyFill="1" applyBorder="1" applyAlignment="1">
      <alignment horizontal="center" vertical="center"/>
    </xf>
    <xf numFmtId="0" fontId="17" fillId="43" borderId="32" xfId="0" applyFont="1" applyFill="1" applyBorder="1" applyAlignment="1">
      <alignment horizontal="center" vertical="center"/>
    </xf>
    <xf numFmtId="0" fontId="0" fillId="43" borderId="38" xfId="0" applyFill="1" applyBorder="1" applyAlignment="1">
      <alignment horizontal="center"/>
    </xf>
    <xf numFmtId="0" fontId="0" fillId="43" borderId="18" xfId="0" applyFill="1" applyBorder="1" applyAlignment="1">
      <alignment horizontal="center"/>
    </xf>
    <xf numFmtId="0" fontId="0" fillId="43" borderId="37" xfId="0" applyFill="1" applyBorder="1" applyAlignment="1">
      <alignment horizontal="center"/>
    </xf>
    <xf numFmtId="0" fontId="0" fillId="43" borderId="5" xfId="0" applyFill="1" applyBorder="1" applyAlignment="1">
      <alignment horizontal="center"/>
    </xf>
    <xf numFmtId="0" fontId="0" fillId="43" borderId="17" xfId="0" applyFill="1" applyBorder="1" applyAlignment="1">
      <alignment horizontal="center"/>
    </xf>
    <xf numFmtId="0" fontId="0" fillId="43" borderId="6" xfId="0" applyFill="1" applyBorder="1" applyAlignment="1">
      <alignment horizontal="center"/>
    </xf>
    <xf numFmtId="0" fontId="0" fillId="0" borderId="1" xfId="0" applyBorder="1" applyAlignment="1">
      <alignment horizontal="center"/>
    </xf>
    <xf numFmtId="0" fontId="0" fillId="0" borderId="38" xfId="0" applyBorder="1" applyAlignment="1">
      <alignment horizontal="left" vertical="center"/>
    </xf>
    <xf numFmtId="0" fontId="0" fillId="0" borderId="18" xfId="0" applyBorder="1" applyAlignment="1">
      <alignment horizontal="left" vertical="center"/>
    </xf>
    <xf numFmtId="0" fontId="0" fillId="0" borderId="37" xfId="0" applyBorder="1" applyAlignment="1">
      <alignment horizontal="left" vertical="center"/>
    </xf>
    <xf numFmtId="0" fontId="0" fillId="0" borderId="31" xfId="0" applyBorder="1" applyAlignment="1">
      <alignment horizontal="left" vertical="center"/>
    </xf>
    <xf numFmtId="0" fontId="0" fillId="0" borderId="11" xfId="0" applyBorder="1" applyAlignment="1">
      <alignment horizontal="left" vertical="center"/>
    </xf>
    <xf numFmtId="0" fontId="0" fillId="0" borderId="32" xfId="0" applyBorder="1" applyAlignment="1">
      <alignment horizontal="left" vertical="center"/>
    </xf>
    <xf numFmtId="0" fontId="27" fillId="2" borderId="18" xfId="0" applyFont="1" applyFill="1" applyBorder="1" applyAlignment="1">
      <alignment horizontal="left" vertical="center"/>
    </xf>
    <xf numFmtId="0" fontId="27" fillId="2" borderId="37" xfId="0" applyFont="1" applyFill="1" applyBorder="1" applyAlignment="1">
      <alignment horizontal="left" vertical="center"/>
    </xf>
    <xf numFmtId="0" fontId="27" fillId="2" borderId="11" xfId="0" applyFont="1" applyFill="1" applyBorder="1" applyAlignment="1">
      <alignment horizontal="left" vertical="center"/>
    </xf>
    <xf numFmtId="0" fontId="27" fillId="2" borderId="32" xfId="0" applyFont="1" applyFill="1" applyBorder="1" applyAlignment="1">
      <alignment horizontal="left" vertical="center"/>
    </xf>
    <xf numFmtId="0" fontId="23" fillId="0" borderId="0" xfId="0" applyFont="1" applyAlignment="1">
      <alignment horizontal="left" vertical="center" wrapText="1"/>
    </xf>
    <xf numFmtId="0" fontId="23" fillId="0" borderId="0" xfId="0" quotePrefix="1" applyFont="1" applyAlignment="1">
      <alignment horizontal="left" vertical="top" wrapText="1"/>
    </xf>
    <xf numFmtId="0" fontId="23" fillId="0" borderId="0" xfId="0" applyFont="1" applyAlignment="1">
      <alignment horizontal="left" vertical="top" wrapText="1"/>
    </xf>
    <xf numFmtId="0" fontId="23" fillId="0" borderId="0" xfId="0" quotePrefix="1" applyFont="1" applyAlignment="1">
      <alignment horizontal="left" vertical="center" wrapText="1"/>
    </xf>
    <xf numFmtId="9" fontId="32" fillId="7" borderId="1" xfId="0" applyNumberFormat="1" applyFont="1" applyFill="1" applyBorder="1" applyAlignment="1">
      <alignment horizontal="center" vertical="center" wrapText="1"/>
    </xf>
    <xf numFmtId="9" fontId="29" fillId="7" borderId="1" xfId="0" applyNumberFormat="1" applyFont="1" applyFill="1" applyBorder="1" applyAlignment="1">
      <alignment horizontal="center" vertical="center" wrapText="1"/>
    </xf>
    <xf numFmtId="9" fontId="31" fillId="7" borderId="1" xfId="0" applyNumberFormat="1" applyFont="1" applyFill="1" applyBorder="1" applyAlignment="1">
      <alignment horizontal="center" vertical="center" wrapText="1"/>
    </xf>
    <xf numFmtId="0" fontId="3" fillId="0" borderId="0" xfId="1" applyAlignment="1">
      <alignment horizontal="center" vertical="center" wrapText="1"/>
    </xf>
    <xf numFmtId="0" fontId="22" fillId="6" borderId="31" xfId="0" applyFont="1" applyFill="1" applyBorder="1" applyAlignment="1">
      <alignment horizontal="center" vertical="center"/>
    </xf>
    <xf numFmtId="0" fontId="22" fillId="30" borderId="5" xfId="0" applyFont="1" applyFill="1" applyBorder="1" applyAlignment="1">
      <alignment horizontal="center" vertical="center"/>
    </xf>
    <xf numFmtId="0" fontId="22" fillId="20" borderId="5" xfId="0" applyFont="1" applyFill="1" applyBorder="1" applyAlignment="1">
      <alignment horizontal="center" vertical="center"/>
    </xf>
    <xf numFmtId="0" fontId="22" fillId="9" borderId="5" xfId="0" applyFont="1" applyFill="1" applyBorder="1" applyAlignment="1">
      <alignment horizontal="center" vertical="center"/>
    </xf>
    <xf numFmtId="0" fontId="22" fillId="65" borderId="5" xfId="0" applyFont="1" applyFill="1" applyBorder="1" applyAlignment="1">
      <alignment horizontal="center" vertical="center"/>
    </xf>
    <xf numFmtId="0" fontId="22" fillId="32" borderId="38" xfId="0" applyFont="1" applyFill="1" applyBorder="1" applyAlignment="1">
      <alignment horizontal="center" vertical="center"/>
    </xf>
    <xf numFmtId="0" fontId="19" fillId="43"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9" fontId="5" fillId="66" borderId="1" xfId="0" applyNumberFormat="1" applyFont="1" applyFill="1" applyBorder="1" applyAlignment="1">
      <alignment horizontal="center" vertical="center" wrapText="1"/>
    </xf>
  </cellXfs>
  <cellStyles count="2">
    <cellStyle name="Lien hypertexte" xfId="1" builtinId="8"/>
    <cellStyle name="Normal" xfId="0" builtinId="0"/>
  </cellStyles>
  <dxfs count="79">
    <dxf>
      <fill>
        <patternFill>
          <bgColor rgb="FFFF0000"/>
        </patternFill>
      </fill>
    </dxf>
    <dxf>
      <fill>
        <patternFill>
          <bgColor rgb="FFE67E22"/>
        </patternFill>
      </fill>
    </dxf>
    <dxf>
      <fill>
        <patternFill>
          <bgColor rgb="FFF39C12"/>
        </patternFill>
      </fill>
    </dxf>
    <dxf>
      <fill>
        <patternFill>
          <bgColor rgb="FFF1C40F"/>
        </patternFill>
      </fill>
    </dxf>
    <dxf>
      <fill>
        <patternFill>
          <bgColor rgb="FF27AE60"/>
        </patternFill>
      </fill>
    </dxf>
    <dxf>
      <fill>
        <patternFill>
          <bgColor rgb="FFD0CECE"/>
        </patternFill>
      </fill>
    </dxf>
    <dxf>
      <fill>
        <patternFill>
          <bgColor theme="9" tint="-0.24994659260841701"/>
        </patternFill>
      </fill>
    </dxf>
    <dxf>
      <fill>
        <patternFill>
          <bgColor theme="5" tint="0.39994506668294322"/>
        </patternFill>
      </fill>
    </dxf>
    <dxf>
      <fill>
        <patternFill>
          <bgColor theme="0" tint="-0.34998626667073579"/>
        </patternFill>
      </fill>
    </dxf>
    <dxf>
      <fill>
        <patternFill>
          <bgColor theme="5" tint="-0.499984740745262"/>
        </patternFill>
      </fill>
    </dxf>
    <dxf>
      <fill>
        <patternFill>
          <bgColor theme="9" tint="-0.24994659260841701"/>
        </patternFill>
      </fill>
    </dxf>
    <dxf>
      <fill>
        <patternFill>
          <bgColor theme="5" tint="-0.499984740745262"/>
        </patternFill>
      </fill>
    </dxf>
    <dxf>
      <fill>
        <patternFill>
          <bgColor theme="5" tint="-0.24994659260841701"/>
        </patternFill>
      </fill>
    </dxf>
    <dxf>
      <fill>
        <patternFill>
          <bgColor theme="5" tint="0.59996337778862885"/>
        </patternFill>
      </fill>
    </dxf>
    <dxf>
      <fill>
        <patternFill>
          <bgColor theme="0" tint="-0.34998626667073579"/>
        </patternFill>
      </fill>
    </dxf>
    <dxf>
      <fill>
        <patternFill>
          <bgColor rgb="FFFF0000"/>
        </patternFill>
      </fill>
    </dxf>
    <dxf>
      <fill>
        <patternFill>
          <bgColor theme="5" tint="0.39994506668294322"/>
        </patternFill>
      </fill>
    </dxf>
    <dxf>
      <fill>
        <patternFill>
          <bgColor theme="9" tint="-0.24994659260841701"/>
        </patternFill>
      </fill>
    </dxf>
    <dxf>
      <fill>
        <patternFill>
          <bgColor rgb="FFFF0000"/>
        </patternFill>
      </fill>
    </dxf>
    <dxf>
      <fill>
        <patternFill>
          <bgColor rgb="FFFF6161"/>
        </patternFill>
      </fill>
    </dxf>
    <dxf>
      <fill>
        <patternFill>
          <bgColor rgb="FFFF0000"/>
        </patternFill>
      </fill>
    </dxf>
    <dxf>
      <fill>
        <patternFill>
          <bgColor rgb="FFE5F60A"/>
        </patternFill>
      </fill>
    </dxf>
    <dxf>
      <fill>
        <patternFill>
          <bgColor rgb="FF92D050"/>
        </patternFill>
      </fill>
    </dxf>
    <dxf>
      <fill>
        <patternFill>
          <bgColor rgb="FF4B9600"/>
        </patternFill>
      </fill>
    </dxf>
    <dxf>
      <fill>
        <patternFill>
          <bgColor rgb="FFA6A6A6"/>
        </patternFill>
      </fill>
    </dxf>
    <dxf>
      <fill>
        <patternFill>
          <bgColor theme="5"/>
        </patternFill>
      </fill>
    </dxf>
    <dxf>
      <fill>
        <patternFill>
          <bgColor rgb="FFFF0000"/>
        </patternFill>
      </fill>
    </dxf>
    <dxf>
      <fill>
        <patternFill>
          <bgColor rgb="FFE67E22"/>
        </patternFill>
      </fill>
    </dxf>
    <dxf>
      <fill>
        <patternFill>
          <bgColor rgb="FFF39C12"/>
        </patternFill>
      </fill>
    </dxf>
    <dxf>
      <fill>
        <patternFill>
          <bgColor rgb="FFF1C40F"/>
        </patternFill>
      </fill>
    </dxf>
    <dxf>
      <fill>
        <patternFill>
          <bgColor rgb="FF27AE60"/>
        </patternFill>
      </fill>
    </dxf>
    <dxf>
      <fill>
        <patternFill>
          <bgColor rgb="FFD0CECE"/>
        </patternFill>
      </fill>
    </dxf>
    <dxf>
      <fill>
        <patternFill>
          <bgColor rgb="FFFF0000"/>
        </patternFill>
      </fill>
    </dxf>
    <dxf>
      <font>
        <b/>
        <i val="0"/>
      </font>
      <fill>
        <patternFill>
          <bgColor rgb="FFFF0000"/>
        </patternFill>
      </fill>
    </dxf>
    <dxf>
      <font>
        <b val="0"/>
        <i val="0"/>
      </font>
      <fill>
        <patternFill>
          <bgColor rgb="FFFF0000"/>
        </patternFill>
      </fill>
    </dxf>
    <dxf>
      <font>
        <b/>
        <i val="0"/>
      </font>
      <fill>
        <patternFill>
          <bgColor rgb="FFFFC000"/>
        </patternFill>
      </fill>
    </dxf>
    <dxf>
      <font>
        <b val="0"/>
        <i val="0"/>
      </font>
      <fill>
        <patternFill>
          <bgColor rgb="FFE5F60A"/>
        </patternFill>
      </fill>
    </dxf>
    <dxf>
      <font>
        <b/>
        <i val="0"/>
      </font>
      <fill>
        <patternFill>
          <bgColor rgb="FF00B0F0"/>
        </patternFill>
      </fill>
    </dxf>
    <dxf>
      <fill>
        <patternFill>
          <bgColor rgb="FF0070C0"/>
        </patternFill>
      </fill>
    </dxf>
    <dxf>
      <font>
        <b val="0"/>
        <i val="0"/>
      </font>
      <fill>
        <patternFill>
          <bgColor rgb="FF4B9600"/>
        </patternFill>
      </fill>
    </dxf>
    <dxf>
      <fill>
        <patternFill>
          <bgColor theme="0" tint="-0.34998626667073579"/>
        </patternFill>
      </fill>
    </dxf>
    <dxf>
      <font>
        <b/>
        <i val="0"/>
      </font>
      <fill>
        <patternFill>
          <bgColor rgb="FF3CD85A"/>
        </patternFill>
      </fill>
    </dxf>
    <dxf>
      <fill>
        <patternFill>
          <bgColor rgb="FFFF6161"/>
        </patternFill>
      </fill>
    </dxf>
    <dxf>
      <fill>
        <patternFill>
          <bgColor rgb="FFFF0000"/>
        </patternFill>
      </fill>
    </dxf>
    <dxf>
      <fill>
        <patternFill>
          <bgColor rgb="FFFF6161"/>
        </patternFill>
      </fill>
    </dxf>
    <dxf>
      <fill>
        <patternFill>
          <bgColor rgb="FFE5F60A"/>
        </patternFill>
      </fill>
    </dxf>
    <dxf>
      <fill>
        <patternFill>
          <bgColor rgb="FFE5F60A"/>
        </patternFill>
      </fill>
    </dxf>
    <dxf>
      <fill>
        <patternFill>
          <bgColor rgb="FF92D050"/>
        </patternFill>
      </fill>
    </dxf>
    <dxf>
      <fill>
        <patternFill>
          <bgColor rgb="FF92D050"/>
        </patternFill>
      </fill>
    </dxf>
    <dxf>
      <fill>
        <patternFill>
          <bgColor rgb="FF4B9600"/>
        </patternFill>
      </fill>
    </dxf>
    <dxf>
      <fill>
        <patternFill>
          <bgColor theme="0" tint="-0.34998626667073579"/>
        </patternFill>
      </fill>
    </dxf>
    <dxf>
      <fill>
        <patternFill>
          <bgColor theme="0" tint="-0.34998626667073579"/>
        </patternFill>
      </fill>
    </dxf>
    <dxf>
      <fill>
        <patternFill>
          <bgColor rgb="FF4B9600"/>
        </patternFill>
      </fill>
    </dxf>
    <dxf>
      <fill>
        <patternFill>
          <bgColor rgb="FFFF0000"/>
        </patternFill>
      </fill>
    </dxf>
    <dxf>
      <fill>
        <patternFill>
          <bgColor rgb="FFFF6161"/>
        </patternFill>
      </fill>
    </dxf>
    <dxf>
      <fill>
        <patternFill>
          <bgColor rgb="FF92D050"/>
        </patternFill>
      </fill>
    </dxf>
    <dxf>
      <numFmt numFmtId="13" formatCode="0%"/>
    </dxf>
    <dxf>
      <numFmt numFmtId="13" formatCode="0%"/>
    </dxf>
    <dxf>
      <font>
        <b/>
      </font>
      <alignment horizontal="center" vertical="bottom" textRotation="0" wrapText="0" indent="0" justifyLastLine="0" shrinkToFit="0" readingOrder="0"/>
      <border diagonalUp="0" diagonalDown="0" outline="0">
        <left/>
        <right/>
        <top style="thin">
          <color indexed="64"/>
        </top>
        <bottom style="thin">
          <color indexed="64"/>
        </bottom>
      </border>
    </dxf>
    <dxf>
      <font>
        <b/>
      </font>
      <alignment horizontal="general" vertical="center" textRotation="0" wrapText="1" indent="0" justifyLastLine="0" shrinkToFit="0" readingOrder="0"/>
      <border diagonalUp="0" diagonalDown="0" outline="0">
        <left style="thin">
          <color auto="1"/>
        </left>
        <right/>
        <top style="thin">
          <color indexed="64"/>
        </top>
        <bottom style="thin">
          <color indexed="64"/>
        </bottom>
      </border>
    </dxf>
    <dxf>
      <font>
        <b/>
      </font>
      <alignment horizontal="center" vertical="center" textRotation="0" wrapText="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ill>
        <patternFill patternType="solid">
          <fgColor indexed="64"/>
          <bgColor theme="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fill>
        <patternFill patternType="none">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scheme val="none"/>
      </font>
      <fill>
        <patternFill patternType="none">
          <fgColor indexed="64"/>
          <bgColor theme="0"/>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theme="0"/>
        </patternFill>
      </fill>
      <alignment horizontal="general" vertical="top"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rial"/>
        <scheme val="none"/>
      </font>
      <fill>
        <patternFill patternType="solid">
          <fgColor indexed="64"/>
          <bgColor theme="3" tint="-0.499984740745262"/>
        </patternFill>
      </fill>
      <alignment horizontal="center" vertical="top" textRotation="0" wrapText="1" indent="0" justifyLastLine="0" shrinkToFit="0" readingOrder="0"/>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4472C4"/>
      <color rgb="FFFF6161"/>
      <color rgb="FFA7A6D0"/>
      <color rgb="FF4B9600"/>
      <color rgb="FFA5A5A5"/>
      <color rgb="FFABB4CB"/>
      <color rgb="FF92D050"/>
      <color rgb="FFCEAAC4"/>
      <color rgb="FF5B9BD5"/>
      <color rgb="FFED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activeX/activeX2.xml><?xml version="1.0" encoding="utf-8"?>
<ax:ocx xmlns:ax="http://schemas.microsoft.com/office/2006/activeX" xmlns:r="http://schemas.openxmlformats.org/officeDocument/2006/relationships" ax:classid="{8BD21D10-EC42-11CE-9E0D-00AA006002F3}" ax:persistence="persistStreamInit" r:id="rId1"/>
</file>

<file path=xl/activeX/activeX3.xml><?xml version="1.0" encoding="utf-8"?>
<ax:ocx xmlns:ax="http://schemas.microsoft.com/office/2006/activeX" xmlns:r="http://schemas.openxmlformats.org/officeDocument/2006/relationships" ax:classid="{8BD21D10-EC42-11CE-9E0D-00AA006002F3}" ax:persistence="persistStreamInit" r:id="rId1"/>
</file>

<file path=xl/activeX/activeX4.xml><?xml version="1.0" encoding="utf-8"?>
<ax:ocx xmlns:ax="http://schemas.microsoft.com/office/2006/activeX" xmlns:r="http://schemas.openxmlformats.org/officeDocument/2006/relationships" ax:classid="{8BD21D1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8BD21D10-EC42-11CE-9E0D-00AA006002F3}" ax:persistence="persistStreamInit" r:id="rId1"/>
</file>

<file path=xl/activeX/activeX8.xml><?xml version="1.0" encoding="utf-8"?>
<ax:ocx xmlns:ax="http://schemas.microsoft.com/office/2006/activeX" xmlns:r="http://schemas.openxmlformats.org/officeDocument/2006/relationships" ax:classid="{8BD21D10-EC42-11CE-9E0D-00AA006002F3}" ax:persistence="persistStreamInit" r:id="rId1"/>
</file>

<file path=xl/activeX/activeX9.xml><?xml version="1.0" encoding="utf-8"?>
<ax:ocx xmlns:ax="http://schemas.microsoft.com/office/2006/activeX" xmlns:r="http://schemas.openxmlformats.org/officeDocument/2006/relationships" ax:classid="{8BD21D10-EC42-11CE-9E0D-00AA006002F3}" ax:persistence="persistStreamInit" r:id="rId1"/>
</file>

<file path=xl/activeX/activeX10.xml><?xml version="1.0" encoding="utf-8"?>
<ax:ocx xmlns:ax="http://schemas.microsoft.com/office/2006/activeX" xmlns:r="http://schemas.openxmlformats.org/officeDocument/2006/relationships" ax:classid="{8BD21D10-EC42-11CE-9E0D-00AA006002F3}" ax:persistence="persistStreamInit" r:id="rId1"/>
</file>

<file path=xl/activeX/activeX11.xml><?xml version="1.0" encoding="utf-8"?>
<ax:ocx xmlns:ax="http://schemas.microsoft.com/office/2006/activeX" xmlns:r="http://schemas.openxmlformats.org/officeDocument/2006/relationships" ax:classid="{8BD21D10-EC42-11CE-9E0D-00AA006002F3}" ax:persistence="persistStreamInit" r:id="rId1"/>
</file>

<file path=xl/activeX/activeX12.xml><?xml version="1.0" encoding="utf-8"?>
<ax:ocx xmlns:ax="http://schemas.microsoft.com/office/2006/activeX" xmlns:r="http://schemas.openxmlformats.org/officeDocument/2006/relationships" ax:classid="{8BD21D10-EC42-11CE-9E0D-00AA006002F3}" ax:persistence="persistStreamInit" r:id="rId1"/>
</file>

<file path=xl/activeX/activeX13.xml><?xml version="1.0" encoding="utf-8"?>
<ax:ocx xmlns:ax="http://schemas.microsoft.com/office/2006/activeX" xmlns:r="http://schemas.openxmlformats.org/officeDocument/2006/relationships" ax:classid="{8BD21D10-EC42-11CE-9E0D-00AA006002F3}" ax:persistence="persistStreamInit" r:id="rId1"/>
</file>

<file path=xl/activeX/activeX14.xml><?xml version="1.0" encoding="utf-8"?>
<ax:ocx xmlns:ax="http://schemas.microsoft.com/office/2006/activeX" xmlns:r="http://schemas.openxmlformats.org/officeDocument/2006/relationships" ax:classid="{8BD21D10-EC42-11CE-9E0D-00AA006002F3}" ax:persistence="persistStreamInit" r:id="rId1"/>
</file>

<file path=xl/activeX/activeX15.xml><?xml version="1.0" encoding="utf-8"?>
<ax:ocx xmlns:ax="http://schemas.microsoft.com/office/2006/activeX" xmlns:r="http://schemas.openxmlformats.org/officeDocument/2006/relationships" ax:classid="{8BD21D10-EC42-11CE-9E0D-00AA006002F3}" ax:persistence="persistStreamInit" r:id="rId1"/>
</file>

<file path=xl/activeX/activeX16.xml><?xml version="1.0" encoding="utf-8"?>
<ax:ocx xmlns:ax="http://schemas.microsoft.com/office/2006/activeX" xmlns:r="http://schemas.openxmlformats.org/officeDocument/2006/relationships" ax:classid="{8BD21D10-EC42-11CE-9E0D-00AA006002F3}" ax:persistence="persistStreamInit" r:id="rId1"/>
</file>

<file path=xl/activeX/activeX17.xml><?xml version="1.0" encoding="utf-8"?>
<ax:ocx xmlns:ax="http://schemas.microsoft.com/office/2006/activeX" xmlns:r="http://schemas.openxmlformats.org/officeDocument/2006/relationships" ax:classid="{8BD21D10-EC42-11CE-9E0D-00AA006002F3}" ax:persistence="persistStreamInit" r:id="rId1"/>
</file>

<file path=xl/activeX/activeX18.xml><?xml version="1.0" encoding="utf-8"?>
<ax:ocx xmlns:ax="http://schemas.microsoft.com/office/2006/activeX" xmlns:r="http://schemas.openxmlformats.org/officeDocument/2006/relationships" ax:classid="{8BD21D10-EC42-11CE-9E0D-00AA006002F3}" ax:persistence="persistStreamInit" r:id="rId1"/>
</file>

<file path=xl/activeX/activeX19.xml><?xml version="1.0" encoding="utf-8"?>
<ax:ocx xmlns:ax="http://schemas.microsoft.com/office/2006/activeX" xmlns:r="http://schemas.openxmlformats.org/officeDocument/2006/relationships" ax:classid="{8BD21D10-EC42-11CE-9E0D-00AA006002F3}" ax:persistence="persistStreamInit" r:id="rId1"/>
</file>

<file path=xl/activeX/activeX20.xml><?xml version="1.0" encoding="utf-8"?>
<ax:ocx xmlns:ax="http://schemas.microsoft.com/office/2006/activeX" xmlns:r="http://schemas.openxmlformats.org/officeDocument/2006/relationships" ax:classid="{8BD21D10-EC42-11CE-9E0D-00AA006002F3}" ax:persistence="persistStreamInit" r:id="rId1"/>
</file>

<file path=xl/activeX/activeX21.xml><?xml version="1.0" encoding="utf-8"?>
<ax:ocx xmlns:ax="http://schemas.microsoft.com/office/2006/activeX" xmlns:r="http://schemas.openxmlformats.org/officeDocument/2006/relationships" ax:classid="{8BD21D10-EC42-11CE-9E0D-00AA006002F3}" ax:persistence="persistStreamInit" r:id="rId1"/>
</file>

<file path=xl/activeX/activeX22.xml><?xml version="1.0" encoding="utf-8"?>
<ax:ocx xmlns:ax="http://schemas.microsoft.com/office/2006/activeX" xmlns:r="http://schemas.openxmlformats.org/officeDocument/2006/relationships" ax:classid="{8BD21D10-EC42-11CE-9E0D-00AA006002F3}" ax:persistence="persistStreamInit" r:id="rId1"/>
</file>

<file path=xl/activeX/activeX23.xml><?xml version="1.0" encoding="utf-8"?>
<ax:ocx xmlns:ax="http://schemas.microsoft.com/office/2006/activeX" xmlns:r="http://schemas.openxmlformats.org/officeDocument/2006/relationships" ax:classid="{8BD21D10-EC42-11CE-9E0D-00AA006002F3}" ax:persistence="persistStreamInit" r:id="rId1"/>
</file>

<file path=xl/activeX/activeX24.xml><?xml version="1.0" encoding="utf-8"?>
<ax:ocx xmlns:ax="http://schemas.microsoft.com/office/2006/activeX" xmlns:r="http://schemas.openxmlformats.org/officeDocument/2006/relationships" ax:classid="{8BD21D10-EC42-11CE-9E0D-00AA006002F3}" ax:persistence="persistStreamInit" r:id="rId1"/>
</file>

<file path=xl/activeX/activeX25.xml><?xml version="1.0" encoding="utf-8"?>
<ax:ocx xmlns:ax="http://schemas.microsoft.com/office/2006/activeX" xmlns:r="http://schemas.openxmlformats.org/officeDocument/2006/relationships" ax:classid="{8BD21D10-EC42-11CE-9E0D-00AA006002F3}" ax:persistence="persistStreamInit" r:id="rId1"/>
</file>

<file path=xl/activeX/activeX26.xml><?xml version="1.0" encoding="utf-8"?>
<ax:ocx xmlns:ax="http://schemas.microsoft.com/office/2006/activeX" xmlns:r="http://schemas.openxmlformats.org/officeDocument/2006/relationships" ax:classid="{8BD21D10-EC42-11CE-9E0D-00AA006002F3}" ax:persistence="persistStreamInit" r:id="rId1"/>
</file>

<file path=xl/activeX/activeX27.xml><?xml version="1.0" encoding="utf-8"?>
<ax:ocx xmlns:ax="http://schemas.microsoft.com/office/2006/activeX" xmlns:r="http://schemas.openxmlformats.org/officeDocument/2006/relationships" ax:classid="{8BD21D10-EC42-11CE-9E0D-00AA006002F3}" ax:persistence="persistStreamInit" r:id="rId1"/>
</file>

<file path=xl/activeX/activeX28.xml><?xml version="1.0" encoding="utf-8"?>
<ax:ocx xmlns:ax="http://schemas.microsoft.com/office/2006/activeX" xmlns:r="http://schemas.openxmlformats.org/officeDocument/2006/relationships" ax:classid="{8BD21D10-EC42-11CE-9E0D-00AA006002F3}" ax:persistence="persistStreamInit" r:id="rId1"/>
</file>

<file path=xl/activeX/activeX29.xml><?xml version="1.0" encoding="utf-8"?>
<ax:ocx xmlns:ax="http://schemas.microsoft.com/office/2006/activeX" xmlns:r="http://schemas.openxmlformats.org/officeDocument/2006/relationships" ax:classid="{8BD21D10-EC42-11CE-9E0D-00AA006002F3}" ax:persistence="persistStreamInit" r:id="rId1"/>
</file>

<file path=xl/activeX/activeX30.xml><?xml version="1.0" encoding="utf-8"?>
<ax:ocx xmlns:ax="http://schemas.microsoft.com/office/2006/activeX" xmlns:r="http://schemas.openxmlformats.org/officeDocument/2006/relationships" ax:classid="{8BD21D10-EC42-11CE-9E0D-00AA006002F3}" ax:persistence="persistStreamInit" r:id="rId1"/>
</file>

<file path=xl/activeX/activeX31.xml><?xml version="1.0" encoding="utf-8"?>
<ax:ocx xmlns:ax="http://schemas.microsoft.com/office/2006/activeX" xmlns:r="http://schemas.openxmlformats.org/officeDocument/2006/relationships" ax:classid="{8BD21D10-EC42-11CE-9E0D-00AA006002F3}" ax:persistence="persistStreamInit" r:id="rId1"/>
</file>

<file path=xl/activeX/activeX32.xml><?xml version="1.0" encoding="utf-8"?>
<ax:ocx xmlns:ax="http://schemas.microsoft.com/office/2006/activeX" xmlns:r="http://schemas.openxmlformats.org/officeDocument/2006/relationships" ax:classid="{8BD21D10-EC42-11CE-9E0D-00AA006002F3}" ax:persistence="persistStreamInit" r:id="rId1"/>
</file>

<file path=xl/activeX/activeX33.xml><?xml version="1.0" encoding="utf-8"?>
<ax:ocx xmlns:ax="http://schemas.microsoft.com/office/2006/activeX" xmlns:r="http://schemas.openxmlformats.org/officeDocument/2006/relationships" ax:classid="{8BD21D10-EC42-11CE-9E0D-00AA006002F3}" ax:persistence="persistStreamInit" r:id="rId1"/>
</file>

<file path=xl/activeX/activeX34.xml><?xml version="1.0" encoding="utf-8"?>
<ax:ocx xmlns:ax="http://schemas.microsoft.com/office/2006/activeX" xmlns:r="http://schemas.openxmlformats.org/officeDocument/2006/relationships" ax:classid="{8BD21D10-EC42-11CE-9E0D-00AA006002F3}" ax:persistence="persistStreamInit" r:id="rId1"/>
</file>

<file path=xl/activeX/activeX35.xml><?xml version="1.0" encoding="utf-8"?>
<ax:ocx xmlns:ax="http://schemas.microsoft.com/office/2006/activeX" xmlns:r="http://schemas.openxmlformats.org/officeDocument/2006/relationships" ax:classid="{8BD21D10-EC42-11CE-9E0D-00AA006002F3}" ax:persistence="persistStreamInit" r:id="rId1"/>
</file>

<file path=xl/activeX/activeX36.xml><?xml version="1.0" encoding="utf-8"?>
<ax:ocx xmlns:ax="http://schemas.microsoft.com/office/2006/activeX" xmlns:r="http://schemas.openxmlformats.org/officeDocument/2006/relationships" ax:classid="{8BD21D10-EC42-11CE-9E0D-00AA006002F3}" ax:persistence="persistStreamInit" r:id="rId1"/>
</file>

<file path=xl/activeX/activeX37.xml><?xml version="1.0" encoding="utf-8"?>
<ax:ocx xmlns:ax="http://schemas.microsoft.com/office/2006/activeX" xmlns:r="http://schemas.openxmlformats.org/officeDocument/2006/relationships" ax:classid="{8BD21D10-EC42-11CE-9E0D-00AA006002F3}" ax:persistence="persistStreamInit" r:id="rId1"/>
</file>

<file path=xl/activeX/activeX38.xml><?xml version="1.0" encoding="utf-8"?>
<ax:ocx xmlns:ax="http://schemas.microsoft.com/office/2006/activeX" xmlns:r="http://schemas.openxmlformats.org/officeDocument/2006/relationships" ax:classid="{8BD21D10-EC42-11CE-9E0D-00AA006002F3}" ax:persistence="persistStreamInit" r:id="rId1"/>
</file>

<file path=xl/activeX/activeX39.xml><?xml version="1.0" encoding="utf-8"?>
<ax:ocx xmlns:ax="http://schemas.microsoft.com/office/2006/activeX" xmlns:r="http://schemas.openxmlformats.org/officeDocument/2006/relationships" ax:classid="{8BD21D10-EC42-11CE-9E0D-00AA006002F3}" ax:persistence="persistStreamInit" r:id="rId1"/>
</file>

<file path=xl/activeX/activeX40.xml><?xml version="1.0" encoding="utf-8"?>
<ax:ocx xmlns:ax="http://schemas.microsoft.com/office/2006/activeX" xmlns:r="http://schemas.openxmlformats.org/officeDocument/2006/relationships" ax:classid="{8BD21D10-EC42-11CE-9E0D-00AA006002F3}" ax:persistence="persistStreamInit" r:id="rId1"/>
</file>

<file path=xl/activeX/activeX41.xml><?xml version="1.0" encoding="utf-8"?>
<ax:ocx xmlns:ax="http://schemas.microsoft.com/office/2006/activeX" xmlns:r="http://schemas.openxmlformats.org/officeDocument/2006/relationships" ax:classid="{8BD21D10-EC42-11CE-9E0D-00AA006002F3}" ax:persistence="persistStreamInit" r:id="rId1"/>
</file>

<file path=xl/activeX/activeX42.xml><?xml version="1.0" encoding="utf-8"?>
<ax:ocx xmlns:ax="http://schemas.microsoft.com/office/2006/activeX" xmlns:r="http://schemas.openxmlformats.org/officeDocument/2006/relationships" ax:classid="{8BD21D10-EC42-11CE-9E0D-00AA006002F3}" ax:persistence="persistStreamInit" r:id="rId1"/>
</file>

<file path=xl/activeX/activeX43.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[Outil_Evaluation_maturite.xlsx]Dashboard_ANSSI!Tableau croisé dynamique11</c:name>
    <c:fmtId val="26"/>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fr-FR" sz="1600" b="1" i="0" u="none" strike="noStrike" baseline="0">
                <a:solidFill>
                  <a:schemeClr val="tx1"/>
                </a:solidFill>
              </a:rPr>
              <a:t>Répartition des règles du guide ANSSI selon leur niveau de maturité (sous secteur)</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rgbClr val="FFC000"/>
          </a:solidFill>
          <a:ln w="19050">
            <a:solidFill>
              <a:schemeClr val="lt1"/>
            </a:solidFill>
          </a:ln>
          <a:effectLst/>
        </c:spPr>
        <c:dLbl>
          <c:idx val="0"/>
          <c:layout>
            <c:manualLayout>
              <c:x val="-9.6416102008475571E-2"/>
              <c:y val="3.6036036036035959E-2"/>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rgbClr val="FFFF2F"/>
          </a:solidFill>
          <a:ln w="19050">
            <a:solidFill>
              <a:schemeClr val="lt1"/>
            </a:solidFill>
          </a:ln>
          <a:effectLst/>
        </c:spPr>
        <c:dLbl>
          <c:idx val="0"/>
          <c:layout>
            <c:manualLayout>
              <c:x val="-8.3729772796834134E-2"/>
              <c:y val="-0.17617617617617617"/>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rgbClr val="0070C0"/>
          </a:solidFill>
          <a:ln w="19050">
            <a:solidFill>
              <a:schemeClr val="lt1"/>
            </a:solidFill>
          </a:ln>
          <a:effectLst/>
        </c:spPr>
        <c:dLbl>
          <c:idx val="0"/>
          <c:layout>
            <c:manualLayout>
              <c:x val="0.10910243122011716"/>
              <c:y val="-0.11611611611611612"/>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rgbClr val="3CD85A"/>
          </a:solidFill>
          <a:ln w="19050">
            <a:solidFill>
              <a:schemeClr val="lt1"/>
            </a:solidFill>
          </a:ln>
          <a:effectLst/>
        </c:spPr>
        <c:dLbl>
          <c:idx val="0"/>
          <c:layout>
            <c:manualLayout>
              <c:x val="9.6416102008475668E-2"/>
              <c:y val="7.2072072072072002E-2"/>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A6A6A6"/>
          </a:solidFill>
          <a:ln w="19050">
            <a:solidFill>
              <a:schemeClr val="lt1"/>
            </a:solidFill>
          </a:ln>
          <a:effectLst/>
        </c:spPr>
        <c:dLbl>
          <c:idx val="0"/>
          <c:layout>
            <c:manualLayout>
              <c:x val="4.5670785161909526E-2"/>
              <c:y val="0.15615615615615611"/>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rgbClr val="FA0000"/>
          </a:solidFill>
          <a:ln w="19050">
            <a:solidFill>
              <a:schemeClr val="lt1"/>
            </a:solidFill>
          </a:ln>
          <a:effectLst/>
        </c:spPr>
        <c:dLbl>
          <c:idx val="0"/>
          <c:layout>
            <c:manualLayout>
              <c:x val="-5.5819848531222752E-2"/>
              <c:y val="0.16816816816816818"/>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spPr>
          <a:solidFill>
            <a:srgbClr val="FA0000"/>
          </a:solidFill>
          <a:ln w="19050">
            <a:solidFill>
              <a:schemeClr val="lt1"/>
            </a:solidFill>
          </a:ln>
          <a:effectLst/>
        </c:spPr>
        <c:dLbl>
          <c:idx val="0"/>
          <c:layout>
            <c:manualLayout>
              <c:x val="-5.5819848531222752E-2"/>
              <c:y val="0.16816816816816818"/>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9"/>
        <c:spPr>
          <a:solidFill>
            <a:srgbClr val="FFC000"/>
          </a:solidFill>
          <a:ln w="19050">
            <a:solidFill>
              <a:schemeClr val="lt1"/>
            </a:solidFill>
          </a:ln>
          <a:effectLst/>
        </c:spPr>
        <c:dLbl>
          <c:idx val="0"/>
          <c:layout>
            <c:manualLayout>
              <c:x val="-9.6416102008475571E-2"/>
              <c:y val="3.6036036036035959E-2"/>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0"/>
        <c:spPr>
          <a:solidFill>
            <a:srgbClr val="FFFF2F"/>
          </a:solidFill>
          <a:ln w="19050">
            <a:solidFill>
              <a:schemeClr val="lt1"/>
            </a:solidFill>
          </a:ln>
          <a:effectLst/>
        </c:spPr>
        <c:dLbl>
          <c:idx val="0"/>
          <c:layout>
            <c:manualLayout>
              <c:x val="-8.3729772796834134E-2"/>
              <c:y val="-0.17617617617617617"/>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1"/>
        <c:spPr>
          <a:solidFill>
            <a:srgbClr val="0070C0"/>
          </a:solidFill>
          <a:ln w="19050">
            <a:solidFill>
              <a:schemeClr val="lt1"/>
            </a:solidFill>
          </a:ln>
          <a:effectLst/>
        </c:spPr>
        <c:dLbl>
          <c:idx val="0"/>
          <c:layout>
            <c:manualLayout>
              <c:x val="0.10910243122011716"/>
              <c:y val="-0.11611611611611612"/>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2"/>
        <c:spPr>
          <a:solidFill>
            <a:srgbClr val="3CD85A"/>
          </a:solidFill>
          <a:ln w="19050">
            <a:solidFill>
              <a:schemeClr val="lt1"/>
            </a:solidFill>
          </a:ln>
          <a:effectLst/>
        </c:spPr>
        <c:dLbl>
          <c:idx val="0"/>
          <c:layout>
            <c:manualLayout>
              <c:x val="9.6416102008475668E-2"/>
              <c:y val="7.2072072072072002E-2"/>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3"/>
        <c:spPr>
          <a:solidFill>
            <a:srgbClr val="A6A6A6"/>
          </a:solidFill>
          <a:ln w="19050">
            <a:solidFill>
              <a:schemeClr val="lt1"/>
            </a:solidFill>
          </a:ln>
          <a:effectLst/>
        </c:spPr>
        <c:dLbl>
          <c:idx val="0"/>
          <c:layout>
            <c:manualLayout>
              <c:x val="4.5670785161909526E-2"/>
              <c:y val="0.15615615615615611"/>
            </c:manualLayout>
          </c:layout>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pieChart>
        <c:varyColors val="1"/>
        <c:ser>
          <c:idx val="0"/>
          <c:order val="0"/>
          <c:tx>
            <c:strRef>
              <c:f>Dashboard_ANSSI!$S$5</c:f>
              <c:strCache>
                <c:ptCount val="1"/>
                <c:pt idx="0">
                  <c:v>Total</c:v>
                </c:pt>
              </c:strCache>
            </c:strRef>
          </c:tx>
          <c:dPt>
            <c:idx val="0"/>
            <c:bubble3D val="0"/>
            <c:spPr>
              <a:solidFill>
                <a:srgbClr val="FA0000"/>
              </a:solidFill>
              <a:ln w="19050">
                <a:solidFill>
                  <a:schemeClr val="lt1"/>
                </a:solidFill>
              </a:ln>
              <a:effectLst/>
            </c:spPr>
            <c:extLst>
              <c:ext xmlns:c16="http://schemas.microsoft.com/office/drawing/2014/chart" uri="{C3380CC4-5D6E-409C-BE32-E72D297353CC}">
                <c16:uniqueId val="{00000001-C74C-4A69-A903-CB964794F1F4}"/>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C74C-4A69-A903-CB964794F1F4}"/>
              </c:ext>
            </c:extLst>
          </c:dPt>
          <c:dPt>
            <c:idx val="2"/>
            <c:bubble3D val="0"/>
            <c:spPr>
              <a:solidFill>
                <a:srgbClr val="FFFF2F"/>
              </a:solidFill>
              <a:ln w="19050">
                <a:solidFill>
                  <a:schemeClr val="lt1"/>
                </a:solidFill>
              </a:ln>
              <a:effectLst/>
            </c:spPr>
            <c:extLst>
              <c:ext xmlns:c16="http://schemas.microsoft.com/office/drawing/2014/chart" uri="{C3380CC4-5D6E-409C-BE32-E72D297353CC}">
                <c16:uniqueId val="{00000005-C74C-4A69-A903-CB964794F1F4}"/>
              </c:ext>
            </c:extLst>
          </c:dPt>
          <c:dPt>
            <c:idx val="3"/>
            <c:bubble3D val="0"/>
            <c:spPr>
              <a:solidFill>
                <a:srgbClr val="0070C0"/>
              </a:solidFill>
              <a:ln w="19050">
                <a:solidFill>
                  <a:schemeClr val="lt1"/>
                </a:solidFill>
              </a:ln>
              <a:effectLst/>
            </c:spPr>
            <c:extLst>
              <c:ext xmlns:c16="http://schemas.microsoft.com/office/drawing/2014/chart" uri="{C3380CC4-5D6E-409C-BE32-E72D297353CC}">
                <c16:uniqueId val="{00000007-C74C-4A69-A903-CB964794F1F4}"/>
              </c:ext>
            </c:extLst>
          </c:dPt>
          <c:dPt>
            <c:idx val="4"/>
            <c:bubble3D val="0"/>
            <c:spPr>
              <a:solidFill>
                <a:srgbClr val="3CD85A"/>
              </a:solidFill>
              <a:ln w="19050">
                <a:solidFill>
                  <a:schemeClr val="lt1"/>
                </a:solidFill>
              </a:ln>
              <a:effectLst/>
            </c:spPr>
            <c:extLst>
              <c:ext xmlns:c16="http://schemas.microsoft.com/office/drawing/2014/chart" uri="{C3380CC4-5D6E-409C-BE32-E72D297353CC}">
                <c16:uniqueId val="{00000009-C74C-4A69-A903-CB964794F1F4}"/>
              </c:ext>
            </c:extLst>
          </c:dPt>
          <c:dPt>
            <c:idx val="5"/>
            <c:bubble3D val="0"/>
            <c:spPr>
              <a:solidFill>
                <a:srgbClr val="A6A6A6"/>
              </a:solidFill>
              <a:ln w="19050">
                <a:solidFill>
                  <a:schemeClr val="lt1"/>
                </a:solidFill>
              </a:ln>
              <a:effectLst/>
            </c:spPr>
            <c:extLst>
              <c:ext xmlns:c16="http://schemas.microsoft.com/office/drawing/2014/chart" uri="{C3380CC4-5D6E-409C-BE32-E72D297353CC}">
                <c16:uniqueId val="{0000000B-C74C-4A69-A903-CB964794F1F4}"/>
              </c:ext>
            </c:extLst>
          </c:dPt>
          <c:dLbls>
            <c:dLbl>
              <c:idx val="0"/>
              <c:layout>
                <c:manualLayout>
                  <c:x val="-5.5819848531222752E-2"/>
                  <c:y val="0.16816816816816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4C-4A69-A903-CB964794F1F4}"/>
                </c:ext>
              </c:extLst>
            </c:dLbl>
            <c:dLbl>
              <c:idx val="1"/>
              <c:layout>
                <c:manualLayout>
                  <c:x val="-9.6416102008475571E-2"/>
                  <c:y val="3.603603603603595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4C-4A69-A903-CB964794F1F4}"/>
                </c:ext>
              </c:extLst>
            </c:dLbl>
            <c:dLbl>
              <c:idx val="2"/>
              <c:layout>
                <c:manualLayout>
                  <c:x val="-8.3729772796834134E-2"/>
                  <c:y val="-0.176176176176176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74C-4A69-A903-CB964794F1F4}"/>
                </c:ext>
              </c:extLst>
            </c:dLbl>
            <c:dLbl>
              <c:idx val="3"/>
              <c:layout>
                <c:manualLayout>
                  <c:x val="0.10910243122011716"/>
                  <c:y val="-0.1161161161161161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74C-4A69-A903-CB964794F1F4}"/>
                </c:ext>
              </c:extLst>
            </c:dLbl>
            <c:dLbl>
              <c:idx val="4"/>
              <c:layout>
                <c:manualLayout>
                  <c:x val="9.6416102008475668E-2"/>
                  <c:y val="7.207207207207200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C74C-4A69-A903-CB964794F1F4}"/>
                </c:ext>
              </c:extLst>
            </c:dLbl>
            <c:dLbl>
              <c:idx val="5"/>
              <c:layout>
                <c:manualLayout>
                  <c:x val="4.5670785161909526E-2"/>
                  <c:y val="0.156156156156156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C74C-4A69-A903-CB964794F1F4}"/>
                </c:ext>
              </c:extLst>
            </c:dLbl>
            <c:spPr>
              <a:solidFill>
                <a:schemeClr val="tx1"/>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ext>
            </c:extLst>
          </c:dLbls>
          <c:cat>
            <c:strRef>
              <c:f>Dashboard_ANSSI!$R$6:$R$11</c:f>
              <c:strCache>
                <c:ptCount val="6"/>
                <c:pt idx="0">
                  <c:v>1</c:v>
                </c:pt>
                <c:pt idx="1">
                  <c:v>2</c:v>
                </c:pt>
                <c:pt idx="2">
                  <c:v>3</c:v>
                </c:pt>
                <c:pt idx="3">
                  <c:v>4</c:v>
                </c:pt>
                <c:pt idx="4">
                  <c:v>5</c:v>
                </c:pt>
                <c:pt idx="5">
                  <c:v>NA</c:v>
                </c:pt>
              </c:strCache>
            </c:strRef>
          </c:cat>
          <c:val>
            <c:numRef>
              <c:f>Dashboard_ANSSI!$S$6:$S$11</c:f>
              <c:numCache>
                <c:formatCode>General</c:formatCode>
                <c:ptCount val="6"/>
                <c:pt idx="0">
                  <c:v>5</c:v>
                </c:pt>
                <c:pt idx="1">
                  <c:v>8</c:v>
                </c:pt>
                <c:pt idx="2">
                  <c:v>9</c:v>
                </c:pt>
                <c:pt idx="3">
                  <c:v>9</c:v>
                </c:pt>
                <c:pt idx="4">
                  <c:v>7</c:v>
                </c:pt>
                <c:pt idx="5">
                  <c:v>4</c:v>
                </c:pt>
              </c:numCache>
            </c:numRef>
          </c:val>
          <c:extLst>
            <c:ext xmlns:c16="http://schemas.microsoft.com/office/drawing/2014/chart" uri="{C3380CC4-5D6E-409C-BE32-E72D297353CC}">
              <c16:uniqueId val="{0000000C-C74C-4A69-A903-CB964794F1F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7337385233672193"/>
          <c:y val="0.34952811078795332"/>
          <c:w val="0.1114025526093082"/>
          <c:h val="0.4054082428885578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gradFill>
      <a:gsLst>
        <a:gs pos="0">
          <a:schemeClr val="accent1">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[Outil_Evaluation_maturite.xlsx]Dashboard_ANSSI!Tableau croisé dynamique11</c:name>
    <c:fmtId val="27"/>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fr-FR" sz="1600" b="1">
                <a:solidFill>
                  <a:schemeClr val="tx1"/>
                </a:solidFill>
              </a:rPr>
              <a:t>Répartition des règles du guide ANSSI selon leur niveau de maturité (sous radar)</a:t>
            </a:r>
            <a:endParaRPr lang="en-US" sz="1600" b="1">
              <a:solidFill>
                <a:schemeClr val="tx1"/>
              </a:solidFill>
            </a:endParaRPr>
          </a:p>
        </c:rich>
      </c:tx>
      <c:layout>
        <c:manualLayout>
          <c:xMode val="edge"/>
          <c:yMode val="edge"/>
          <c:x val="0.15577548047729589"/>
          <c:y val="2.768030942662745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Dashboard_ANSSI!$S$5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Dashboard_ANSSI!$R$6:$R$11</c:f>
              <c:strCache>
                <c:ptCount val="6"/>
                <c:pt idx="0">
                  <c:v>1</c:v>
                </c:pt>
                <c:pt idx="1">
                  <c:v>2</c:v>
                </c:pt>
                <c:pt idx="2">
                  <c:v>3</c:v>
                </c:pt>
                <c:pt idx="3">
                  <c:v>4</c:v>
                </c:pt>
                <c:pt idx="4">
                  <c:v>5</c:v>
                </c:pt>
                <c:pt idx="5">
                  <c:v>NA</c:v>
                </c:pt>
              </c:strCache>
            </c:strRef>
          </c:cat>
          <c:val>
            <c:numRef>
              <c:f>Dashboard_ANSSI!$S$6:$S$11</c:f>
              <c:numCache>
                <c:formatCode>General</c:formatCode>
                <c:ptCount val="6"/>
                <c:pt idx="0">
                  <c:v>5</c:v>
                </c:pt>
                <c:pt idx="1">
                  <c:v>8</c:v>
                </c:pt>
                <c:pt idx="2">
                  <c:v>9</c:v>
                </c:pt>
                <c:pt idx="3">
                  <c:v>9</c:v>
                </c:pt>
                <c:pt idx="4">
                  <c:v>7</c:v>
                </c:pt>
                <c:pt idx="5">
                  <c:v>4</c:v>
                </c:pt>
              </c:numCache>
            </c:numRef>
          </c:val>
          <c:extLst>
            <c:ext xmlns:c16="http://schemas.microsoft.com/office/drawing/2014/chart" uri="{C3380CC4-5D6E-409C-BE32-E72D297353CC}">
              <c16:uniqueId val="{00000000-C99D-491F-B4B5-0FC1CB1CFCEF}"/>
            </c:ext>
          </c:extLst>
        </c:ser>
        <c:dLbls>
          <c:showLegendKey val="0"/>
          <c:showVal val="0"/>
          <c:showCatName val="0"/>
          <c:showSerName val="0"/>
          <c:showPercent val="0"/>
          <c:showBubbleSize val="0"/>
        </c:dLbls>
        <c:axId val="388660344"/>
        <c:axId val="388668576"/>
      </c:radarChart>
      <c:catAx>
        <c:axId val="388660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fr-FR"/>
          </a:p>
        </c:txPr>
        <c:crossAx val="388668576"/>
        <c:crosses val="autoZero"/>
        <c:auto val="1"/>
        <c:lblAlgn val="ctr"/>
        <c:lblOffset val="100"/>
        <c:noMultiLvlLbl val="0"/>
      </c:catAx>
      <c:valAx>
        <c:axId val="3886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fr-FR"/>
          </a:p>
        </c:txPr>
        <c:crossAx val="388660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gradFill>
      <a:gsLst>
        <a:gs pos="0">
          <a:schemeClr val="accent1">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sz="1600"/>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[Outil_Evaluation_maturite.xlsx]Dashboard_ANSSI!Tableau croisé dynamique11</c:name>
    <c:fmtId val="28"/>
  </c:pivotSource>
  <c:chart>
    <c:title>
      <c:tx>
        <c:rich>
          <a:bodyPr rot="0" spcFirstLastPara="1" vertOverflow="ellipsis" vert="horz" wrap="square" anchor="ctr" anchorCtr="1"/>
          <a:lstStyle/>
          <a:p>
            <a:pPr algn="ctr">
              <a:defRPr sz="1600" b="1" i="0" u="none" strike="noStrike" kern="1200" spc="0" baseline="0">
                <a:solidFill>
                  <a:schemeClr val="tx1"/>
                </a:solidFill>
                <a:latin typeface="+mn-lt"/>
                <a:ea typeface="+mn-ea"/>
                <a:cs typeface="+mn-cs"/>
              </a:defRPr>
            </a:pPr>
            <a:r>
              <a:rPr lang="fr-FR" sz="1600">
                <a:solidFill>
                  <a:schemeClr val="tx1"/>
                </a:solidFill>
              </a:rPr>
              <a:t>Répartition des règles du guide ANSSI selon leur niveau de maturité (Histogramme)</a:t>
            </a:r>
            <a:endParaRPr lang="en-US" sz="1600">
              <a:solidFill>
                <a:schemeClr val="tx1"/>
              </a:solidFill>
            </a:endParaRPr>
          </a:p>
        </c:rich>
      </c:tx>
      <c:layout>
        <c:manualLayout>
          <c:xMode val="edge"/>
          <c:yMode val="edge"/>
          <c:x val="0.33672961962356773"/>
          <c:y val="3.5548930254631815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FA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FFFF2F"/>
          </a:solidFill>
          <a:ln>
            <a:noFill/>
          </a:ln>
          <a:effectLst/>
        </c:spPr>
      </c:pivotFmt>
      <c:pivotFmt>
        <c:idx val="3"/>
        <c:spPr>
          <a:solidFill>
            <a:srgbClr val="0070C0"/>
          </a:solidFill>
          <a:ln>
            <a:noFill/>
          </a:ln>
          <a:effectLst/>
        </c:spPr>
      </c:pivotFmt>
      <c:pivotFmt>
        <c:idx val="4"/>
        <c:spPr>
          <a:solidFill>
            <a:srgbClr val="3CD85A"/>
          </a:solidFill>
          <a:ln>
            <a:noFill/>
          </a:ln>
          <a:effectLst/>
        </c:spPr>
      </c:pivotFmt>
      <c:pivotFmt>
        <c:idx val="5"/>
        <c:spPr>
          <a:solidFill>
            <a:srgbClr val="A6A6A6"/>
          </a:solidFill>
          <a:ln>
            <a:noFill/>
          </a:ln>
          <a:effectLst/>
        </c:spPr>
      </c:pivotFmt>
      <c:pivotFmt>
        <c:idx val="6"/>
        <c:spPr>
          <a:solidFill>
            <a:srgbClr val="FA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a:noFill/>
          </a:ln>
          <a:effectLst/>
        </c:spPr>
      </c:pivotFmt>
      <c:pivotFmt>
        <c:idx val="8"/>
        <c:spPr>
          <a:solidFill>
            <a:srgbClr val="FFFF2F"/>
          </a:solidFill>
          <a:ln>
            <a:noFill/>
          </a:ln>
          <a:effectLst/>
        </c:spPr>
      </c:pivotFmt>
      <c:pivotFmt>
        <c:idx val="9"/>
        <c:spPr>
          <a:solidFill>
            <a:srgbClr val="0070C0"/>
          </a:solidFill>
          <a:ln>
            <a:noFill/>
          </a:ln>
          <a:effectLst/>
        </c:spPr>
      </c:pivotFmt>
      <c:pivotFmt>
        <c:idx val="10"/>
        <c:spPr>
          <a:solidFill>
            <a:srgbClr val="3CD85A"/>
          </a:solidFill>
          <a:ln>
            <a:noFill/>
          </a:ln>
          <a:effectLst/>
        </c:spPr>
      </c:pivotFmt>
      <c:pivotFmt>
        <c:idx val="11"/>
        <c:spPr>
          <a:solidFill>
            <a:srgbClr val="A6A6A6"/>
          </a:solidFill>
          <a:ln>
            <a:noFill/>
          </a:ln>
          <a:effectLst/>
        </c:spPr>
      </c:pivotFmt>
    </c:pivotFmts>
    <c:plotArea>
      <c:layout/>
      <c:barChart>
        <c:barDir val="col"/>
        <c:grouping val="clustered"/>
        <c:varyColors val="0"/>
        <c:ser>
          <c:idx val="0"/>
          <c:order val="0"/>
          <c:tx>
            <c:strRef>
              <c:f>Dashboard_ANSSI!$S$5</c:f>
              <c:strCache>
                <c:ptCount val="1"/>
                <c:pt idx="0">
                  <c:v>Total</c:v>
                </c:pt>
              </c:strCache>
            </c:strRef>
          </c:tx>
          <c:spPr>
            <a:solidFill>
              <a:srgbClr val="FA0000"/>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1-971B-4789-8C64-193ABD6437D6}"/>
              </c:ext>
            </c:extLst>
          </c:dPt>
          <c:dPt>
            <c:idx val="2"/>
            <c:invertIfNegative val="0"/>
            <c:bubble3D val="0"/>
            <c:spPr>
              <a:solidFill>
                <a:srgbClr val="FFFF2F"/>
              </a:solidFill>
              <a:ln>
                <a:noFill/>
              </a:ln>
              <a:effectLst/>
            </c:spPr>
            <c:extLst>
              <c:ext xmlns:c16="http://schemas.microsoft.com/office/drawing/2014/chart" uri="{C3380CC4-5D6E-409C-BE32-E72D297353CC}">
                <c16:uniqueId val="{00000003-971B-4789-8C64-193ABD6437D6}"/>
              </c:ext>
            </c:extLst>
          </c:dPt>
          <c:dPt>
            <c:idx val="3"/>
            <c:invertIfNegative val="0"/>
            <c:bubble3D val="0"/>
            <c:spPr>
              <a:solidFill>
                <a:srgbClr val="0070C0"/>
              </a:solidFill>
              <a:ln>
                <a:noFill/>
              </a:ln>
              <a:effectLst/>
            </c:spPr>
            <c:extLst>
              <c:ext xmlns:c16="http://schemas.microsoft.com/office/drawing/2014/chart" uri="{C3380CC4-5D6E-409C-BE32-E72D297353CC}">
                <c16:uniqueId val="{00000005-971B-4789-8C64-193ABD6437D6}"/>
              </c:ext>
            </c:extLst>
          </c:dPt>
          <c:dPt>
            <c:idx val="4"/>
            <c:invertIfNegative val="0"/>
            <c:bubble3D val="0"/>
            <c:spPr>
              <a:solidFill>
                <a:srgbClr val="3CD85A"/>
              </a:solidFill>
              <a:ln>
                <a:noFill/>
              </a:ln>
              <a:effectLst/>
            </c:spPr>
            <c:extLst>
              <c:ext xmlns:c16="http://schemas.microsoft.com/office/drawing/2014/chart" uri="{C3380CC4-5D6E-409C-BE32-E72D297353CC}">
                <c16:uniqueId val="{00000007-971B-4789-8C64-193ABD6437D6}"/>
              </c:ext>
            </c:extLst>
          </c:dPt>
          <c:dPt>
            <c:idx val="5"/>
            <c:invertIfNegative val="0"/>
            <c:bubble3D val="0"/>
            <c:spPr>
              <a:solidFill>
                <a:srgbClr val="A6A6A6"/>
              </a:solidFill>
              <a:ln>
                <a:noFill/>
              </a:ln>
              <a:effectLst/>
            </c:spPr>
            <c:extLst>
              <c:ext xmlns:c16="http://schemas.microsoft.com/office/drawing/2014/chart" uri="{C3380CC4-5D6E-409C-BE32-E72D297353CC}">
                <c16:uniqueId val="{00000009-971B-4789-8C64-193ABD6437D6}"/>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Dashboard_ANSSI!$R$6:$R$11</c:f>
              <c:strCache>
                <c:ptCount val="6"/>
                <c:pt idx="0">
                  <c:v>1</c:v>
                </c:pt>
                <c:pt idx="1">
                  <c:v>2</c:v>
                </c:pt>
                <c:pt idx="2">
                  <c:v>3</c:v>
                </c:pt>
                <c:pt idx="3">
                  <c:v>4</c:v>
                </c:pt>
                <c:pt idx="4">
                  <c:v>5</c:v>
                </c:pt>
                <c:pt idx="5">
                  <c:v>NA</c:v>
                </c:pt>
              </c:strCache>
            </c:strRef>
          </c:cat>
          <c:val>
            <c:numRef>
              <c:f>Dashboard_ANSSI!$S$6:$S$11</c:f>
              <c:numCache>
                <c:formatCode>General</c:formatCode>
                <c:ptCount val="6"/>
                <c:pt idx="0">
                  <c:v>5</c:v>
                </c:pt>
                <c:pt idx="1">
                  <c:v>8</c:v>
                </c:pt>
                <c:pt idx="2">
                  <c:v>9</c:v>
                </c:pt>
                <c:pt idx="3">
                  <c:v>9</c:v>
                </c:pt>
                <c:pt idx="4">
                  <c:v>7</c:v>
                </c:pt>
                <c:pt idx="5">
                  <c:v>4</c:v>
                </c:pt>
              </c:numCache>
            </c:numRef>
          </c:val>
          <c:extLst>
            <c:ext xmlns:c16="http://schemas.microsoft.com/office/drawing/2014/chart" uri="{C3380CC4-5D6E-409C-BE32-E72D297353CC}">
              <c16:uniqueId val="{0000000A-971B-4789-8C64-193ABD6437D6}"/>
            </c:ext>
          </c:extLst>
        </c:ser>
        <c:dLbls>
          <c:dLblPos val="outEnd"/>
          <c:showLegendKey val="0"/>
          <c:showVal val="1"/>
          <c:showCatName val="0"/>
          <c:showSerName val="0"/>
          <c:showPercent val="0"/>
          <c:showBubbleSize val="0"/>
        </c:dLbls>
        <c:gapWidth val="219"/>
        <c:overlap val="-27"/>
        <c:axId val="469112072"/>
        <c:axId val="469117952"/>
      </c:barChart>
      <c:catAx>
        <c:axId val="46911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fr-FR"/>
          </a:p>
        </c:txPr>
        <c:crossAx val="469117952"/>
        <c:crosses val="autoZero"/>
        <c:auto val="1"/>
        <c:lblAlgn val="ctr"/>
        <c:lblOffset val="100"/>
        <c:noMultiLvlLbl val="0"/>
      </c:catAx>
      <c:valAx>
        <c:axId val="469117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fr-FR"/>
          </a:p>
        </c:txPr>
        <c:crossAx val="469112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gradFill>
      <a:gsLst>
        <a:gs pos="0">
          <a:schemeClr val="accent1">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sz="1100" b="1"/>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dLbls>
          <c:showLegendKey val="0"/>
          <c:showVal val="0"/>
          <c:showCatName val="0"/>
          <c:showSerName val="0"/>
          <c:showPercent val="0"/>
          <c:showBubbleSize val="0"/>
        </c:dLbls>
        <c:gapWidth val="219"/>
        <c:overlap val="-27"/>
        <c:axId val="871989768"/>
        <c:axId val="871991816"/>
      </c:barChart>
      <c:catAx>
        <c:axId val="87198976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991816"/>
        <c:crosses val="autoZero"/>
        <c:auto val="1"/>
        <c:lblAlgn val="ctr"/>
        <c:lblOffset val="100"/>
        <c:noMultiLvlLbl val="0"/>
      </c:catAx>
      <c:valAx>
        <c:axId val="871991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989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[Outil_Evaluation_maturite.xlsx]Dashboard_CIS!Tableau croisé dynamique1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600" b="1" i="0" u="none" strike="noStrike" baseline="0">
                <a:solidFill>
                  <a:schemeClr val="tx1"/>
                </a:solidFill>
              </a:rPr>
              <a:t>Répartition des sous-contrôles par niveau de maturité (Secteur)</a:t>
            </a:r>
            <a:endParaRPr lang="fr-FR" sz="1600" b="1">
              <a:solidFill>
                <a:schemeClr val="tx1"/>
              </a:solidFill>
            </a:endParaRPr>
          </a:p>
        </c:rich>
      </c:tx>
      <c:layout>
        <c:manualLayout>
          <c:xMode val="edge"/>
          <c:yMode val="edge"/>
          <c:x val="0.19354475942489308"/>
          <c:y val="8.16591448119154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FF0000"/>
          </a:solidFill>
          <a:ln w="19050">
            <a:solidFill>
              <a:schemeClr val="lt1"/>
            </a:solidFill>
          </a:ln>
          <a:effectLst/>
        </c:spPr>
      </c:pivotFmt>
      <c:pivotFmt>
        <c:idx val="2"/>
        <c:spPr>
          <a:solidFill>
            <a:srgbClr val="FF6161"/>
          </a:solidFill>
          <a:ln w="19050">
            <a:solidFill>
              <a:schemeClr val="lt1"/>
            </a:solidFill>
          </a:ln>
          <a:effectLst/>
        </c:spPr>
      </c:pivotFmt>
      <c:pivotFmt>
        <c:idx val="3"/>
        <c:spPr>
          <a:solidFill>
            <a:srgbClr val="FFFF00"/>
          </a:solidFill>
          <a:ln w="19050">
            <a:solidFill>
              <a:schemeClr val="lt1"/>
            </a:solidFill>
          </a:ln>
          <a:effectLst/>
        </c:spPr>
      </c:pivotFmt>
      <c:pivotFmt>
        <c:idx val="4"/>
        <c:spPr>
          <a:solidFill>
            <a:srgbClr val="4B9600"/>
          </a:solidFill>
          <a:ln w="19050">
            <a:solidFill>
              <a:schemeClr val="lt1"/>
            </a:solidFill>
          </a:ln>
          <a:effectLst/>
        </c:spPr>
      </c:pivotFmt>
      <c:pivotFmt>
        <c:idx val="5"/>
        <c:spPr>
          <a:solidFill>
            <a:srgbClr val="A6A6A6"/>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F0000"/>
          </a:solidFill>
          <a:ln w="19050">
            <a:solidFill>
              <a:schemeClr val="lt1"/>
            </a:solidFill>
          </a:ln>
          <a:effectLst/>
        </c:spPr>
      </c:pivotFmt>
      <c:pivotFmt>
        <c:idx val="9"/>
        <c:spPr>
          <a:solidFill>
            <a:srgbClr val="FF6161"/>
          </a:solidFill>
          <a:ln w="19050">
            <a:solidFill>
              <a:schemeClr val="lt1"/>
            </a:solidFill>
          </a:ln>
          <a:effectLst/>
        </c:spPr>
      </c:pivotFmt>
      <c:pivotFmt>
        <c:idx val="10"/>
        <c:spPr>
          <a:solidFill>
            <a:srgbClr val="FFFF00"/>
          </a:solidFill>
          <a:ln w="19050">
            <a:solidFill>
              <a:schemeClr val="lt1"/>
            </a:solidFill>
          </a:ln>
          <a:effectLst/>
        </c:spPr>
      </c:pivotFmt>
      <c:pivotFmt>
        <c:idx val="11"/>
        <c:spPr>
          <a:solidFill>
            <a:srgbClr val="92D050"/>
          </a:solidFill>
          <a:ln w="19050">
            <a:solidFill>
              <a:schemeClr val="lt1"/>
            </a:solidFill>
          </a:ln>
          <a:effectLst/>
        </c:spPr>
      </c:pivotFmt>
      <c:pivotFmt>
        <c:idx val="12"/>
        <c:spPr>
          <a:solidFill>
            <a:srgbClr val="4B9600"/>
          </a:solidFill>
          <a:ln w="19050">
            <a:solidFill>
              <a:schemeClr val="lt1"/>
            </a:solidFill>
          </a:ln>
          <a:effectLst/>
        </c:spPr>
      </c:pivotFmt>
      <c:pivotFmt>
        <c:idx val="13"/>
        <c:spPr>
          <a:solidFill>
            <a:schemeClr val="bg2">
              <a:lumMod val="50000"/>
            </a:schemeClr>
          </a:solidFill>
          <a:ln w="19050">
            <a:solidFill>
              <a:schemeClr val="lt1"/>
            </a:solidFill>
          </a:ln>
          <a:effectLst/>
        </c:spPr>
      </c:pivotFmt>
    </c:pivotFmts>
    <c:plotArea>
      <c:layout/>
      <c:pieChart>
        <c:varyColors val="1"/>
        <c:ser>
          <c:idx val="0"/>
          <c:order val="0"/>
          <c:tx>
            <c:strRef>
              <c:f>Dashboard_CIS!$G$15</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2-5AEC-4ADC-B160-38F4A83CE717}"/>
              </c:ext>
            </c:extLst>
          </c:dPt>
          <c:dPt>
            <c:idx val="1"/>
            <c:bubble3D val="0"/>
            <c:spPr>
              <a:solidFill>
                <a:srgbClr val="FF6161"/>
              </a:solidFill>
              <a:ln w="19050">
                <a:solidFill>
                  <a:schemeClr val="lt1"/>
                </a:solidFill>
              </a:ln>
              <a:effectLst/>
            </c:spPr>
            <c:extLst>
              <c:ext xmlns:c16="http://schemas.microsoft.com/office/drawing/2014/chart" uri="{C3380CC4-5D6E-409C-BE32-E72D297353CC}">
                <c16:uniqueId val="{00000003-5AEC-4ADC-B160-38F4A83CE717}"/>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4-5AEC-4ADC-B160-38F4A83CE717}"/>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5-5AEC-4ADC-B160-38F4A83CE717}"/>
              </c:ext>
            </c:extLst>
          </c:dPt>
          <c:dPt>
            <c:idx val="4"/>
            <c:bubble3D val="0"/>
            <c:spPr>
              <a:solidFill>
                <a:srgbClr val="4B9600"/>
              </a:solidFill>
              <a:ln w="19050">
                <a:solidFill>
                  <a:schemeClr val="lt1"/>
                </a:solidFill>
              </a:ln>
              <a:effectLst/>
            </c:spPr>
            <c:extLst>
              <c:ext xmlns:c16="http://schemas.microsoft.com/office/drawing/2014/chart" uri="{C3380CC4-5D6E-409C-BE32-E72D297353CC}">
                <c16:uniqueId val="{00000006-5AEC-4ADC-B160-38F4A83CE717}"/>
              </c:ext>
            </c:extLst>
          </c:dPt>
          <c:dPt>
            <c:idx val="5"/>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B-C0C2-451E-A8DF-FC2B851A890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Dashboard_CIS!$F$16:$F$22</c:f>
              <c:strCache>
                <c:ptCount val="6"/>
                <c:pt idx="0">
                  <c:v>1</c:v>
                </c:pt>
                <c:pt idx="1">
                  <c:v>2</c:v>
                </c:pt>
                <c:pt idx="2">
                  <c:v>3</c:v>
                </c:pt>
                <c:pt idx="3">
                  <c:v>4</c:v>
                </c:pt>
                <c:pt idx="4">
                  <c:v>5</c:v>
                </c:pt>
                <c:pt idx="5">
                  <c:v>NA</c:v>
                </c:pt>
              </c:strCache>
            </c:strRef>
          </c:cat>
          <c:val>
            <c:numRef>
              <c:f>Dashboard_CIS!$G$16:$G$22</c:f>
              <c:numCache>
                <c:formatCode>General</c:formatCode>
                <c:ptCount val="6"/>
                <c:pt idx="0">
                  <c:v>48</c:v>
                </c:pt>
                <c:pt idx="1">
                  <c:v>19</c:v>
                </c:pt>
                <c:pt idx="2">
                  <c:v>21</c:v>
                </c:pt>
                <c:pt idx="3">
                  <c:v>31</c:v>
                </c:pt>
                <c:pt idx="4">
                  <c:v>26</c:v>
                </c:pt>
                <c:pt idx="5">
                  <c:v>8</c:v>
                </c:pt>
              </c:numCache>
            </c:numRef>
          </c:val>
          <c:extLst>
            <c:ext xmlns:c16="http://schemas.microsoft.com/office/drawing/2014/chart" uri="{C3380CC4-5D6E-409C-BE32-E72D297353CC}">
              <c16:uniqueId val="{00000000-5AEC-4ADC-B160-38F4A83CE717}"/>
            </c:ext>
          </c:extLst>
        </c:ser>
        <c:dLbls>
          <c:dLblPos val="outEnd"/>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78095514480362338"/>
          <c:y val="0.33895699244975025"/>
          <c:w val="0.14845243475966263"/>
          <c:h val="0.4995874652348302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0"/>
            <a:lumOff val="100000"/>
          </a:schemeClr>
        </a:gs>
        <a:gs pos="37000">
          <a:schemeClr val="accent1">
            <a:lumMod val="0"/>
            <a:lumOff val="100000"/>
          </a:schemeClr>
        </a:gs>
        <a:gs pos="100000">
          <a:schemeClr val="accent1">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[Outil_Evaluation_maturite.xlsx]Dashboard_CIS!Tableau croisé dynamique1</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fr-FR" sz="1600" b="1" i="0" u="none" strike="noStrike" baseline="0">
                <a:solidFill>
                  <a:schemeClr val="tx1"/>
                </a:solidFill>
              </a:rPr>
              <a:t>Répartition des sous-contrôles par niveau de maturité (Radar)</a:t>
            </a:r>
            <a:endParaRPr lang="en-US" sz="1600" b="1">
              <a:solidFill>
                <a:schemeClr val="tx1"/>
              </a:solidFill>
            </a:endParaRPr>
          </a:p>
        </c:rich>
      </c:tx>
      <c:layout>
        <c:manualLayout>
          <c:xMode val="edge"/>
          <c:yMode val="edge"/>
          <c:x val="0.19631613665887931"/>
          <c:y val="8.453554454179354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0" tIns="19050" rIns="38100" bIns="19050" anchor="t" anchorCtr="0">
              <a:spAutoFit/>
            </a:bodyPr>
            <a:lstStyle/>
            <a:p>
              <a:pPr>
                <a:defRPr sz="900" b="1" i="0" u="none" strike="noStrike" kern="1200" baseline="0">
                  <a:solidFill>
                    <a:schemeClr val="tx1"/>
                  </a:solidFill>
                  <a:latin typeface="+mn-lt"/>
                  <a:ea typeface="+mn-ea"/>
                  <a:cs typeface="+mn-cs"/>
                </a:defRPr>
              </a:pPr>
              <a:endParaRPr lang="fr-FR"/>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0" tIns="19050" rIns="38100" bIns="19050" anchor="t" anchorCtr="0">
              <a:spAutoFit/>
            </a:bodyPr>
            <a:lstStyle/>
            <a:p>
              <a:pPr>
                <a:defRPr sz="900" b="1" i="0" u="none" strike="noStrike" kern="1200" baseline="0">
                  <a:solidFill>
                    <a:schemeClr val="tx1"/>
                  </a:solidFill>
                  <a:latin typeface="+mn-lt"/>
                  <a:ea typeface="+mn-ea"/>
                  <a:cs typeface="+mn-cs"/>
                </a:defRPr>
              </a:pPr>
              <a:endParaRPr lang="fr-FR"/>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0" tIns="19050" rIns="38100" bIns="19050" anchor="t" anchorCtr="0">
              <a:spAutoFit/>
            </a:bodyPr>
            <a:lstStyle/>
            <a:p>
              <a:pPr>
                <a:defRPr sz="900" b="1" i="0" u="none" strike="noStrike" kern="1200" baseline="0">
                  <a:solidFill>
                    <a:schemeClr val="tx1"/>
                  </a:solidFill>
                  <a:latin typeface="+mn-lt"/>
                  <a:ea typeface="+mn-ea"/>
                  <a:cs typeface="+mn-cs"/>
                </a:defRPr>
              </a:pPr>
              <a:endParaRPr lang="fr-FR"/>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4742232346820497"/>
          <c:y val="0.28523907664049342"/>
          <c:w val="0.31643514824194569"/>
          <c:h val="0.65903075320090343"/>
        </c:manualLayout>
      </c:layout>
      <c:radarChart>
        <c:radarStyle val="marker"/>
        <c:varyColors val="0"/>
        <c:ser>
          <c:idx val="0"/>
          <c:order val="0"/>
          <c:tx>
            <c:strRef>
              <c:f>Dashboard_CIS!$G$15</c:f>
              <c:strCache>
                <c:ptCount val="1"/>
                <c:pt idx="0">
                  <c:v>Total</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0" tIns="19050" rIns="38100" bIns="19050" anchor="t" anchorCtr="0">
                <a:spAutoFit/>
              </a:bodyPr>
              <a:lstStyle/>
              <a:p>
                <a:pPr>
                  <a:defRPr sz="900" b="1" i="0" u="none" strike="noStrike" kern="1200" baseline="0">
                    <a:solidFill>
                      <a:schemeClr val="tx1"/>
                    </a:solidFill>
                    <a:latin typeface="+mn-lt"/>
                    <a:ea typeface="+mn-ea"/>
                    <a:cs typeface="+mn-cs"/>
                  </a:defRPr>
                </a:pPr>
                <a:endParaRPr lang="fr-FR"/>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Dashboard_CIS!$F$16:$F$22</c:f>
              <c:strCache>
                <c:ptCount val="6"/>
                <c:pt idx="0">
                  <c:v>1</c:v>
                </c:pt>
                <c:pt idx="1">
                  <c:v>2</c:v>
                </c:pt>
                <c:pt idx="2">
                  <c:v>3</c:v>
                </c:pt>
                <c:pt idx="3">
                  <c:v>4</c:v>
                </c:pt>
                <c:pt idx="4">
                  <c:v>5</c:v>
                </c:pt>
                <c:pt idx="5">
                  <c:v>NA</c:v>
                </c:pt>
              </c:strCache>
            </c:strRef>
          </c:cat>
          <c:val>
            <c:numRef>
              <c:f>Dashboard_CIS!$G$16:$G$22</c:f>
              <c:numCache>
                <c:formatCode>General</c:formatCode>
                <c:ptCount val="6"/>
                <c:pt idx="0">
                  <c:v>48</c:v>
                </c:pt>
                <c:pt idx="1">
                  <c:v>19</c:v>
                </c:pt>
                <c:pt idx="2">
                  <c:v>21</c:v>
                </c:pt>
                <c:pt idx="3">
                  <c:v>31</c:v>
                </c:pt>
                <c:pt idx="4">
                  <c:v>26</c:v>
                </c:pt>
                <c:pt idx="5">
                  <c:v>8</c:v>
                </c:pt>
              </c:numCache>
            </c:numRef>
          </c:val>
          <c:extLst>
            <c:ext xmlns:c16="http://schemas.microsoft.com/office/drawing/2014/chart" uri="{C3380CC4-5D6E-409C-BE32-E72D297353CC}">
              <c16:uniqueId val="{00000000-C28A-4E29-94AE-76893365430F}"/>
            </c:ext>
          </c:extLst>
        </c:ser>
        <c:dLbls>
          <c:showLegendKey val="0"/>
          <c:showVal val="0"/>
          <c:showCatName val="0"/>
          <c:showSerName val="0"/>
          <c:showPercent val="0"/>
          <c:showBubbleSize val="0"/>
        </c:dLbls>
        <c:axId val="179167951"/>
        <c:axId val="179174671"/>
      </c:radarChart>
      <c:catAx>
        <c:axId val="17916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crossAx val="179174671"/>
        <c:crosses val="autoZero"/>
        <c:auto val="1"/>
        <c:lblAlgn val="ctr"/>
        <c:lblOffset val="100"/>
        <c:noMultiLvlLbl val="0"/>
      </c:catAx>
      <c:valAx>
        <c:axId val="17917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17916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0"/>
            <a:lumOff val="100000"/>
          </a:schemeClr>
        </a:gs>
        <a:gs pos="37000">
          <a:schemeClr val="accent1">
            <a:lumMod val="0"/>
            <a:lumOff val="100000"/>
          </a:schemeClr>
        </a:gs>
        <a:gs pos="100000">
          <a:schemeClr val="accent1">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[Outil_Evaluation_maturite.xlsx]Dashboard_CIS!Tableau croisé dynamique9</c:name>
    <c:fmtId val="2"/>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fr-FR" sz="1600" b="1" i="0" u="none" strike="noStrike" baseline="0">
                <a:solidFill>
                  <a:schemeClr val="tx1"/>
                </a:solidFill>
              </a:rPr>
              <a:t>Répartition des types d’actifs selon le niveau de maturité sélectionné</a:t>
            </a:r>
            <a:endParaRPr lang="en-US" sz="1600" b="1">
              <a:solidFill>
                <a:schemeClr val="tx1"/>
              </a:solidFill>
            </a:endParaRPr>
          </a:p>
        </c:rich>
      </c:tx>
      <c:layout>
        <c:manualLayout>
          <c:xMode val="edge"/>
          <c:yMode val="edge"/>
          <c:x val="0.28858287340054362"/>
          <c:y val="6.166446910953734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36315122033425629"/>
          <c:y val="0.1811657088092116"/>
          <c:w val="0.22074765489641882"/>
          <c:h val="0.72700556137025174"/>
        </c:manualLayout>
      </c:layout>
      <c:pieChart>
        <c:varyColors val="1"/>
        <c:ser>
          <c:idx val="0"/>
          <c:order val="0"/>
          <c:tx>
            <c:strRef>
              <c:f>Dashboard_CIS!$F$33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CE-4566-B148-6E8F5706A8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63-49EF-A61A-27709A7009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63-49EF-A61A-27709A7009C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63-49EF-A61A-27709A7009C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063-49EF-A61A-27709A7009C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063-49EF-A61A-27709A7009C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FR"/>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Dashboard_CIS!$E$34:$E$40</c:f>
              <c:strCache>
                <c:ptCount val="6"/>
                <c:pt idx="0">
                  <c:v>Applications</c:v>
                </c:pt>
                <c:pt idx="1">
                  <c:v>Données</c:v>
                </c:pt>
                <c:pt idx="2">
                  <c:v>Équipements</c:v>
                </c:pt>
                <c:pt idx="3">
                  <c:v>N/A</c:v>
                </c:pt>
                <c:pt idx="4">
                  <c:v>Réseau</c:v>
                </c:pt>
                <c:pt idx="5">
                  <c:v>Utilisateurs</c:v>
                </c:pt>
              </c:strCache>
            </c:strRef>
          </c:cat>
          <c:val>
            <c:numRef>
              <c:f>Dashboard_CIS!$F$34:$F$40</c:f>
              <c:numCache>
                <c:formatCode>General</c:formatCode>
                <c:ptCount val="6"/>
                <c:pt idx="0">
                  <c:v>14</c:v>
                </c:pt>
                <c:pt idx="1">
                  <c:v>20</c:v>
                </c:pt>
                <c:pt idx="2">
                  <c:v>22</c:v>
                </c:pt>
                <c:pt idx="3">
                  <c:v>14</c:v>
                </c:pt>
                <c:pt idx="4">
                  <c:v>31</c:v>
                </c:pt>
                <c:pt idx="5">
                  <c:v>15</c:v>
                </c:pt>
              </c:numCache>
            </c:numRef>
          </c:val>
          <c:extLst>
            <c:ext xmlns:c16="http://schemas.microsoft.com/office/drawing/2014/chart" uri="{C3380CC4-5D6E-409C-BE32-E72D297353CC}">
              <c16:uniqueId val="{00000000-63E1-4104-A261-8A4DE8779EB1}"/>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66014138158110158"/>
          <c:y val="0.33788294093847016"/>
          <c:w val="7.4176941631891258E-2"/>
          <c:h val="0.49069353444042274"/>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0"/>
            <a:lumOff val="100000"/>
          </a:schemeClr>
        </a:gs>
        <a:gs pos="37000">
          <a:schemeClr val="accent1">
            <a:lumMod val="0"/>
            <a:lumOff val="100000"/>
          </a:schemeClr>
        </a:gs>
        <a:gs pos="100000">
          <a:schemeClr val="accent1">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[Outil_Evaluation_maturite.xlsx]Dashboard_CIS!Tableau croisé dynamique11</c:name>
    <c:fmtId val="0"/>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fr-FR" sz="1600" b="1" i="0" u="none" strike="noStrike" baseline="0">
                <a:solidFill>
                  <a:schemeClr val="tx1"/>
                </a:solidFill>
              </a:rPr>
              <a:t>Analyse du niveau de maturité par groupe IG</a:t>
            </a:r>
            <a:endParaRPr lang="fr-FR"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fr-FR"/>
        </a:p>
      </c:txPr>
    </c:title>
    <c:autoTitleDeleted val="0"/>
    <c:pivotFmts>
      <c:pivotFmt>
        <c:idx val="0"/>
        <c:spPr>
          <a:solidFill>
            <a:srgbClr val="CEAA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C7F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3FA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Dashboard_CIS!$C$43:$C$44</c:f>
              <c:strCache>
                <c:ptCount val="1"/>
                <c:pt idx="0">
                  <c:v>IG1</c:v>
                </c:pt>
              </c:strCache>
            </c:strRef>
          </c:tx>
          <c:spPr>
            <a:solidFill>
              <a:srgbClr val="CEAAC4"/>
            </a:solidFill>
            <a:ln>
              <a:noFill/>
            </a:ln>
            <a:effectLst/>
          </c:spPr>
          <c:invertIfNegative val="0"/>
          <c:cat>
            <c:strRef>
              <c:f>Dashboard_CIS!$B$45:$B$51</c:f>
              <c:strCache>
                <c:ptCount val="6"/>
                <c:pt idx="0">
                  <c:v>1</c:v>
                </c:pt>
                <c:pt idx="1">
                  <c:v>2</c:v>
                </c:pt>
                <c:pt idx="2">
                  <c:v>3</c:v>
                </c:pt>
                <c:pt idx="3">
                  <c:v>4</c:v>
                </c:pt>
                <c:pt idx="4">
                  <c:v>5</c:v>
                </c:pt>
                <c:pt idx="5">
                  <c:v>NA</c:v>
                </c:pt>
              </c:strCache>
            </c:strRef>
          </c:cat>
          <c:val>
            <c:numRef>
              <c:f>Dashboard_CIS!$C$45:$C$51</c:f>
              <c:numCache>
                <c:formatCode>General</c:formatCode>
                <c:ptCount val="6"/>
                <c:pt idx="0">
                  <c:v>16</c:v>
                </c:pt>
                <c:pt idx="1">
                  <c:v>5</c:v>
                </c:pt>
                <c:pt idx="2">
                  <c:v>8</c:v>
                </c:pt>
                <c:pt idx="3">
                  <c:v>14</c:v>
                </c:pt>
                <c:pt idx="4">
                  <c:v>10</c:v>
                </c:pt>
                <c:pt idx="5">
                  <c:v>3</c:v>
                </c:pt>
              </c:numCache>
            </c:numRef>
          </c:val>
          <c:extLst>
            <c:ext xmlns:c16="http://schemas.microsoft.com/office/drawing/2014/chart" uri="{C3380CC4-5D6E-409C-BE32-E72D297353CC}">
              <c16:uniqueId val="{00000000-3029-4A12-BDE4-FDC60EB543BE}"/>
            </c:ext>
          </c:extLst>
        </c:ser>
        <c:ser>
          <c:idx val="1"/>
          <c:order val="1"/>
          <c:tx>
            <c:strRef>
              <c:f>Dashboard_CIS!$D$43:$D$44</c:f>
              <c:strCache>
                <c:ptCount val="1"/>
                <c:pt idx="0">
                  <c:v>IG2</c:v>
                </c:pt>
              </c:strCache>
            </c:strRef>
          </c:tx>
          <c:spPr>
            <a:solidFill>
              <a:srgbClr val="8C7FF5"/>
            </a:solidFill>
            <a:ln>
              <a:noFill/>
            </a:ln>
            <a:effectLst/>
          </c:spPr>
          <c:invertIfNegative val="0"/>
          <c:cat>
            <c:strRef>
              <c:f>Dashboard_CIS!$B$45:$B$51</c:f>
              <c:strCache>
                <c:ptCount val="6"/>
                <c:pt idx="0">
                  <c:v>1</c:v>
                </c:pt>
                <c:pt idx="1">
                  <c:v>2</c:v>
                </c:pt>
                <c:pt idx="2">
                  <c:v>3</c:v>
                </c:pt>
                <c:pt idx="3">
                  <c:v>4</c:v>
                </c:pt>
                <c:pt idx="4">
                  <c:v>5</c:v>
                </c:pt>
                <c:pt idx="5">
                  <c:v>NA</c:v>
                </c:pt>
              </c:strCache>
            </c:strRef>
          </c:cat>
          <c:val>
            <c:numRef>
              <c:f>Dashboard_CIS!$D$45:$D$51</c:f>
              <c:numCache>
                <c:formatCode>General</c:formatCode>
                <c:ptCount val="6"/>
                <c:pt idx="0">
                  <c:v>24</c:v>
                </c:pt>
                <c:pt idx="1">
                  <c:v>12</c:v>
                </c:pt>
                <c:pt idx="2">
                  <c:v>10</c:v>
                </c:pt>
                <c:pt idx="3">
                  <c:v>12</c:v>
                </c:pt>
                <c:pt idx="4">
                  <c:v>13</c:v>
                </c:pt>
                <c:pt idx="5">
                  <c:v>3</c:v>
                </c:pt>
              </c:numCache>
            </c:numRef>
          </c:val>
          <c:extLst>
            <c:ext xmlns:c16="http://schemas.microsoft.com/office/drawing/2014/chart" uri="{C3380CC4-5D6E-409C-BE32-E72D297353CC}">
              <c16:uniqueId val="{00000001-3029-4A12-BDE4-FDC60EB543BE}"/>
            </c:ext>
          </c:extLst>
        </c:ser>
        <c:ser>
          <c:idx val="2"/>
          <c:order val="2"/>
          <c:tx>
            <c:strRef>
              <c:f>Dashboard_CIS!$E$43:$E$44</c:f>
              <c:strCache>
                <c:ptCount val="1"/>
                <c:pt idx="0">
                  <c:v>IG3</c:v>
                </c:pt>
              </c:strCache>
            </c:strRef>
          </c:tx>
          <c:spPr>
            <a:solidFill>
              <a:srgbClr val="D3FAD0"/>
            </a:solidFill>
            <a:ln>
              <a:noFill/>
            </a:ln>
            <a:effectLst/>
          </c:spPr>
          <c:invertIfNegative val="0"/>
          <c:cat>
            <c:strRef>
              <c:f>Dashboard_CIS!$B$45:$B$51</c:f>
              <c:strCache>
                <c:ptCount val="6"/>
                <c:pt idx="0">
                  <c:v>1</c:v>
                </c:pt>
                <c:pt idx="1">
                  <c:v>2</c:v>
                </c:pt>
                <c:pt idx="2">
                  <c:v>3</c:v>
                </c:pt>
                <c:pt idx="3">
                  <c:v>4</c:v>
                </c:pt>
                <c:pt idx="4">
                  <c:v>5</c:v>
                </c:pt>
                <c:pt idx="5">
                  <c:v>NA</c:v>
                </c:pt>
              </c:strCache>
            </c:strRef>
          </c:cat>
          <c:val>
            <c:numRef>
              <c:f>Dashboard_CIS!$E$45:$E$51</c:f>
              <c:numCache>
                <c:formatCode>General</c:formatCode>
                <c:ptCount val="6"/>
                <c:pt idx="0">
                  <c:v>8</c:v>
                </c:pt>
                <c:pt idx="1">
                  <c:v>2</c:v>
                </c:pt>
                <c:pt idx="2">
                  <c:v>3</c:v>
                </c:pt>
                <c:pt idx="3">
                  <c:v>5</c:v>
                </c:pt>
                <c:pt idx="4">
                  <c:v>3</c:v>
                </c:pt>
                <c:pt idx="5">
                  <c:v>2</c:v>
                </c:pt>
              </c:numCache>
            </c:numRef>
          </c:val>
          <c:extLst>
            <c:ext xmlns:c16="http://schemas.microsoft.com/office/drawing/2014/chart" uri="{C3380CC4-5D6E-409C-BE32-E72D297353CC}">
              <c16:uniqueId val="{00000002-3029-4A12-BDE4-FDC60EB543BE}"/>
            </c:ext>
          </c:extLst>
        </c:ser>
        <c:dLbls>
          <c:showLegendKey val="0"/>
          <c:showVal val="0"/>
          <c:showCatName val="0"/>
          <c:showSerName val="0"/>
          <c:showPercent val="0"/>
          <c:showBubbleSize val="0"/>
        </c:dLbls>
        <c:gapWidth val="219"/>
        <c:overlap val="-27"/>
        <c:axId val="414034511"/>
        <c:axId val="414054671"/>
      </c:barChart>
      <c:catAx>
        <c:axId val="41403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fr-FR"/>
          </a:p>
        </c:txPr>
        <c:crossAx val="414054671"/>
        <c:crosses val="autoZero"/>
        <c:auto val="1"/>
        <c:lblAlgn val="ctr"/>
        <c:lblOffset val="100"/>
        <c:noMultiLvlLbl val="0"/>
      </c:catAx>
      <c:valAx>
        <c:axId val="41405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fr-FR"/>
          </a:p>
        </c:txPr>
        <c:crossAx val="414034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0"/>
            <a:lumOff val="100000"/>
          </a:schemeClr>
        </a:gs>
        <a:gs pos="37000">
          <a:schemeClr val="accent1">
            <a:lumMod val="0"/>
            <a:lumOff val="100000"/>
          </a:schemeClr>
        </a:gs>
        <a:gs pos="100000">
          <a:schemeClr val="accent1">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[Outil_Evaluation_maturite.xlsx]Dashboard_CIS!Tableau croisé dynamique12</c:name>
    <c:fmtId val="2"/>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fr-FR" sz="1600" b="1" i="0" u="none" strike="noStrike" baseline="0">
                <a:solidFill>
                  <a:schemeClr val="tx1"/>
                </a:solidFill>
              </a:rPr>
              <a:t>Niveaux de maturité des sous-contrôles par groupe IG</a:t>
            </a:r>
            <a:endParaRPr lang="fr-FR" sz="1600" b="1">
              <a:solidFill>
                <a:schemeClr val="tx1"/>
              </a:solidFill>
            </a:endParaRPr>
          </a:p>
        </c:rich>
      </c:tx>
      <c:layout>
        <c:manualLayout>
          <c:xMode val="edge"/>
          <c:yMode val="edge"/>
          <c:x val="0.34104093830069648"/>
          <c:y val="6.291352937991044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fr-FR"/>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616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B9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6A6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Dashboard_CIS!$C$57:$C$58</c:f>
              <c:strCache>
                <c:ptCount val="1"/>
                <c:pt idx="0">
                  <c:v>1</c:v>
                </c:pt>
              </c:strCache>
            </c:strRef>
          </c:tx>
          <c:spPr>
            <a:solidFill>
              <a:srgbClr val="FF0000"/>
            </a:solidFill>
            <a:ln>
              <a:noFill/>
            </a:ln>
            <a:effectLst/>
          </c:spPr>
          <c:invertIfNegative val="0"/>
          <c:cat>
            <c:strRef>
              <c:f>Dashboard_CIS!$B$59:$B$62</c:f>
              <c:strCache>
                <c:ptCount val="3"/>
                <c:pt idx="0">
                  <c:v>IG1</c:v>
                </c:pt>
                <c:pt idx="1">
                  <c:v>IG2</c:v>
                </c:pt>
                <c:pt idx="2">
                  <c:v>IG3</c:v>
                </c:pt>
              </c:strCache>
            </c:strRef>
          </c:cat>
          <c:val>
            <c:numRef>
              <c:f>Dashboard_CIS!$C$59:$C$62</c:f>
              <c:numCache>
                <c:formatCode>General</c:formatCode>
                <c:ptCount val="3"/>
                <c:pt idx="0">
                  <c:v>16</c:v>
                </c:pt>
                <c:pt idx="1">
                  <c:v>24</c:v>
                </c:pt>
                <c:pt idx="2">
                  <c:v>8</c:v>
                </c:pt>
              </c:numCache>
            </c:numRef>
          </c:val>
          <c:extLst>
            <c:ext xmlns:c16="http://schemas.microsoft.com/office/drawing/2014/chart" uri="{C3380CC4-5D6E-409C-BE32-E72D297353CC}">
              <c16:uniqueId val="{00000000-FC72-4F5D-B178-1B37C9A32092}"/>
            </c:ext>
          </c:extLst>
        </c:ser>
        <c:ser>
          <c:idx val="1"/>
          <c:order val="1"/>
          <c:tx>
            <c:strRef>
              <c:f>Dashboard_CIS!$D$57:$D$58</c:f>
              <c:strCache>
                <c:ptCount val="1"/>
                <c:pt idx="0">
                  <c:v>2</c:v>
                </c:pt>
              </c:strCache>
            </c:strRef>
          </c:tx>
          <c:spPr>
            <a:solidFill>
              <a:srgbClr val="FF6161"/>
            </a:solidFill>
            <a:ln>
              <a:noFill/>
            </a:ln>
            <a:effectLst/>
          </c:spPr>
          <c:invertIfNegative val="0"/>
          <c:cat>
            <c:strRef>
              <c:f>Dashboard_CIS!$B$59:$B$62</c:f>
              <c:strCache>
                <c:ptCount val="3"/>
                <c:pt idx="0">
                  <c:v>IG1</c:v>
                </c:pt>
                <c:pt idx="1">
                  <c:v>IG2</c:v>
                </c:pt>
                <c:pt idx="2">
                  <c:v>IG3</c:v>
                </c:pt>
              </c:strCache>
            </c:strRef>
          </c:cat>
          <c:val>
            <c:numRef>
              <c:f>Dashboard_CIS!$D$59:$D$62</c:f>
              <c:numCache>
                <c:formatCode>General</c:formatCode>
                <c:ptCount val="3"/>
                <c:pt idx="0">
                  <c:v>5</c:v>
                </c:pt>
                <c:pt idx="1">
                  <c:v>12</c:v>
                </c:pt>
                <c:pt idx="2">
                  <c:v>2</c:v>
                </c:pt>
              </c:numCache>
            </c:numRef>
          </c:val>
          <c:extLst>
            <c:ext xmlns:c16="http://schemas.microsoft.com/office/drawing/2014/chart" uri="{C3380CC4-5D6E-409C-BE32-E72D297353CC}">
              <c16:uniqueId val="{00000001-99F6-48D9-95BF-F17B98C61A1B}"/>
            </c:ext>
          </c:extLst>
        </c:ser>
        <c:ser>
          <c:idx val="2"/>
          <c:order val="2"/>
          <c:tx>
            <c:strRef>
              <c:f>Dashboard_CIS!$E$57:$E$58</c:f>
              <c:strCache>
                <c:ptCount val="1"/>
                <c:pt idx="0">
                  <c:v>3</c:v>
                </c:pt>
              </c:strCache>
            </c:strRef>
          </c:tx>
          <c:spPr>
            <a:solidFill>
              <a:srgbClr val="FFFF00"/>
            </a:solidFill>
            <a:ln>
              <a:noFill/>
            </a:ln>
            <a:effectLst/>
          </c:spPr>
          <c:invertIfNegative val="0"/>
          <c:cat>
            <c:strRef>
              <c:f>Dashboard_CIS!$B$59:$B$62</c:f>
              <c:strCache>
                <c:ptCount val="3"/>
                <c:pt idx="0">
                  <c:v>IG1</c:v>
                </c:pt>
                <c:pt idx="1">
                  <c:v>IG2</c:v>
                </c:pt>
                <c:pt idx="2">
                  <c:v>IG3</c:v>
                </c:pt>
              </c:strCache>
            </c:strRef>
          </c:cat>
          <c:val>
            <c:numRef>
              <c:f>Dashboard_CIS!$E$59:$E$62</c:f>
              <c:numCache>
                <c:formatCode>General</c:formatCode>
                <c:ptCount val="3"/>
                <c:pt idx="0">
                  <c:v>8</c:v>
                </c:pt>
                <c:pt idx="1">
                  <c:v>10</c:v>
                </c:pt>
                <c:pt idx="2">
                  <c:v>3</c:v>
                </c:pt>
              </c:numCache>
            </c:numRef>
          </c:val>
          <c:extLst>
            <c:ext xmlns:c16="http://schemas.microsoft.com/office/drawing/2014/chart" uri="{C3380CC4-5D6E-409C-BE32-E72D297353CC}">
              <c16:uniqueId val="{00000002-99F6-48D9-95BF-F17B98C61A1B}"/>
            </c:ext>
          </c:extLst>
        </c:ser>
        <c:ser>
          <c:idx val="3"/>
          <c:order val="3"/>
          <c:tx>
            <c:strRef>
              <c:f>Dashboard_CIS!$F$57:$F$58</c:f>
              <c:strCache>
                <c:ptCount val="1"/>
                <c:pt idx="0">
                  <c:v>4</c:v>
                </c:pt>
              </c:strCache>
            </c:strRef>
          </c:tx>
          <c:spPr>
            <a:solidFill>
              <a:srgbClr val="92D050"/>
            </a:solidFill>
            <a:ln>
              <a:noFill/>
            </a:ln>
            <a:effectLst/>
          </c:spPr>
          <c:invertIfNegative val="0"/>
          <c:cat>
            <c:strRef>
              <c:f>Dashboard_CIS!$B$59:$B$62</c:f>
              <c:strCache>
                <c:ptCount val="3"/>
                <c:pt idx="0">
                  <c:v>IG1</c:v>
                </c:pt>
                <c:pt idx="1">
                  <c:v>IG2</c:v>
                </c:pt>
                <c:pt idx="2">
                  <c:v>IG3</c:v>
                </c:pt>
              </c:strCache>
            </c:strRef>
          </c:cat>
          <c:val>
            <c:numRef>
              <c:f>Dashboard_CIS!$F$59:$F$62</c:f>
              <c:numCache>
                <c:formatCode>General</c:formatCode>
                <c:ptCount val="3"/>
                <c:pt idx="0">
                  <c:v>14</c:v>
                </c:pt>
                <c:pt idx="1">
                  <c:v>12</c:v>
                </c:pt>
                <c:pt idx="2">
                  <c:v>5</c:v>
                </c:pt>
              </c:numCache>
            </c:numRef>
          </c:val>
          <c:extLst>
            <c:ext xmlns:c16="http://schemas.microsoft.com/office/drawing/2014/chart" uri="{C3380CC4-5D6E-409C-BE32-E72D297353CC}">
              <c16:uniqueId val="{00000003-99F6-48D9-95BF-F17B98C61A1B}"/>
            </c:ext>
          </c:extLst>
        </c:ser>
        <c:ser>
          <c:idx val="4"/>
          <c:order val="4"/>
          <c:tx>
            <c:strRef>
              <c:f>Dashboard_CIS!$G$57:$G$58</c:f>
              <c:strCache>
                <c:ptCount val="1"/>
                <c:pt idx="0">
                  <c:v>5</c:v>
                </c:pt>
              </c:strCache>
            </c:strRef>
          </c:tx>
          <c:spPr>
            <a:solidFill>
              <a:srgbClr val="4B9600"/>
            </a:solidFill>
            <a:ln>
              <a:noFill/>
            </a:ln>
            <a:effectLst/>
          </c:spPr>
          <c:invertIfNegative val="0"/>
          <c:cat>
            <c:strRef>
              <c:f>Dashboard_CIS!$B$59:$B$62</c:f>
              <c:strCache>
                <c:ptCount val="3"/>
                <c:pt idx="0">
                  <c:v>IG1</c:v>
                </c:pt>
                <c:pt idx="1">
                  <c:v>IG2</c:v>
                </c:pt>
                <c:pt idx="2">
                  <c:v>IG3</c:v>
                </c:pt>
              </c:strCache>
            </c:strRef>
          </c:cat>
          <c:val>
            <c:numRef>
              <c:f>Dashboard_CIS!$G$59:$G$62</c:f>
              <c:numCache>
                <c:formatCode>General</c:formatCode>
                <c:ptCount val="3"/>
                <c:pt idx="0">
                  <c:v>10</c:v>
                </c:pt>
                <c:pt idx="1">
                  <c:v>13</c:v>
                </c:pt>
                <c:pt idx="2">
                  <c:v>3</c:v>
                </c:pt>
              </c:numCache>
            </c:numRef>
          </c:val>
          <c:extLst>
            <c:ext xmlns:c16="http://schemas.microsoft.com/office/drawing/2014/chart" uri="{C3380CC4-5D6E-409C-BE32-E72D297353CC}">
              <c16:uniqueId val="{00000004-99F6-48D9-95BF-F17B98C61A1B}"/>
            </c:ext>
          </c:extLst>
        </c:ser>
        <c:ser>
          <c:idx val="5"/>
          <c:order val="5"/>
          <c:tx>
            <c:strRef>
              <c:f>Dashboard_CIS!$H$57:$H$58</c:f>
              <c:strCache>
                <c:ptCount val="1"/>
                <c:pt idx="0">
                  <c:v>NA</c:v>
                </c:pt>
              </c:strCache>
            </c:strRef>
          </c:tx>
          <c:spPr>
            <a:solidFill>
              <a:srgbClr val="A6A6A6"/>
            </a:solidFill>
            <a:ln>
              <a:noFill/>
            </a:ln>
            <a:effectLst/>
          </c:spPr>
          <c:invertIfNegative val="0"/>
          <c:cat>
            <c:strRef>
              <c:f>Dashboard_CIS!$B$59:$B$62</c:f>
              <c:strCache>
                <c:ptCount val="3"/>
                <c:pt idx="0">
                  <c:v>IG1</c:v>
                </c:pt>
                <c:pt idx="1">
                  <c:v>IG2</c:v>
                </c:pt>
                <c:pt idx="2">
                  <c:v>IG3</c:v>
                </c:pt>
              </c:strCache>
            </c:strRef>
          </c:cat>
          <c:val>
            <c:numRef>
              <c:f>Dashboard_CIS!$H$59:$H$62</c:f>
              <c:numCache>
                <c:formatCode>General</c:formatCode>
                <c:ptCount val="3"/>
                <c:pt idx="0">
                  <c:v>3</c:v>
                </c:pt>
                <c:pt idx="1">
                  <c:v>3</c:v>
                </c:pt>
                <c:pt idx="2">
                  <c:v>2</c:v>
                </c:pt>
              </c:numCache>
            </c:numRef>
          </c:val>
          <c:extLst>
            <c:ext xmlns:c16="http://schemas.microsoft.com/office/drawing/2014/chart" uri="{C3380CC4-5D6E-409C-BE32-E72D297353CC}">
              <c16:uniqueId val="{00000005-99F6-48D9-95BF-F17B98C61A1B}"/>
            </c:ext>
          </c:extLst>
        </c:ser>
        <c:dLbls>
          <c:showLegendKey val="0"/>
          <c:showVal val="0"/>
          <c:showCatName val="0"/>
          <c:showSerName val="0"/>
          <c:showPercent val="0"/>
          <c:showBubbleSize val="0"/>
        </c:dLbls>
        <c:gapWidth val="219"/>
        <c:overlap val="-27"/>
        <c:axId val="403437263"/>
        <c:axId val="403439183"/>
      </c:barChart>
      <c:catAx>
        <c:axId val="40343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fr-FR"/>
          </a:p>
        </c:txPr>
        <c:crossAx val="403439183"/>
        <c:crosses val="autoZero"/>
        <c:auto val="1"/>
        <c:lblAlgn val="ctr"/>
        <c:lblOffset val="100"/>
        <c:noMultiLvlLbl val="0"/>
      </c:catAx>
      <c:valAx>
        <c:axId val="40343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fr-FR"/>
          </a:p>
        </c:txPr>
        <c:crossAx val="403437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0"/>
            <a:lumOff val="100000"/>
          </a:schemeClr>
        </a:gs>
        <a:gs pos="37000">
          <a:schemeClr val="accent1">
            <a:lumMod val="0"/>
            <a:lumOff val="100000"/>
          </a:schemeClr>
        </a:gs>
        <a:gs pos="100000">
          <a:schemeClr val="accent1">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fr-FR" sz="1600" b="1">
                <a:solidFill>
                  <a:schemeClr val="tx1"/>
                </a:solidFill>
              </a:rPr>
              <a:t>Niveau moyen de maturité par Contrôle</a:t>
            </a:r>
          </a:p>
        </c:rich>
      </c:tx>
      <c:layout>
        <c:manualLayout>
          <c:xMode val="edge"/>
          <c:yMode val="edge"/>
          <c:x val="0.32428597569813672"/>
          <c:y val="4.8724064426773836E-3"/>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fr-FR"/>
        </a:p>
      </c:txPr>
    </c:title>
    <c:autoTitleDeleted val="0"/>
    <c:plotArea>
      <c:layout>
        <c:manualLayout>
          <c:layoutTarget val="inner"/>
          <c:xMode val="edge"/>
          <c:yMode val="edge"/>
          <c:x val="5.8283468753078785E-2"/>
          <c:y val="7.5810113458899764E-2"/>
          <c:w val="0.83231266234776924"/>
          <c:h val="0.718798525058579"/>
        </c:manualLayout>
      </c:layout>
      <c:barChart>
        <c:barDir val="col"/>
        <c:grouping val="clustered"/>
        <c:varyColors val="0"/>
        <c:ser>
          <c:idx val="0"/>
          <c:order val="0"/>
          <c:tx>
            <c:strRef>
              <c:f>Dashboard_CIS!$C$73</c:f>
              <c:strCache>
                <c:ptCount val="1"/>
                <c:pt idx="0">
                  <c:v>Moyenne niveau de maturité</c:v>
                </c:pt>
              </c:strCache>
            </c:strRef>
          </c:tx>
          <c:spPr>
            <a:solidFill>
              <a:schemeClr val="accent1"/>
            </a:solidFill>
            <a:ln>
              <a:noFill/>
            </a:ln>
            <a:effectLst/>
          </c:spPr>
          <c:invertIfNegative val="0"/>
          <c:cat>
            <c:numRef>
              <c:f>Dashboard_CIS!$B$74:$B$91</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cat>
          <c:val>
            <c:numRef>
              <c:f>Dashboard_CIS!$C$74:$C$91</c:f>
              <c:numCache>
                <c:formatCode>General</c:formatCode>
                <c:ptCount val="18"/>
                <c:pt idx="0">
                  <c:v>3</c:v>
                </c:pt>
                <c:pt idx="1">
                  <c:v>1.3333333333333333</c:v>
                </c:pt>
                <c:pt idx="2">
                  <c:v>3</c:v>
                </c:pt>
                <c:pt idx="3">
                  <c:v>3.3636363636363638</c:v>
                </c:pt>
                <c:pt idx="4">
                  <c:v>3.1666666666666665</c:v>
                </c:pt>
                <c:pt idx="5">
                  <c:v>2.5</c:v>
                </c:pt>
                <c:pt idx="6">
                  <c:v>3.1666666666666665</c:v>
                </c:pt>
                <c:pt idx="7">
                  <c:v>2.8333333333333335</c:v>
                </c:pt>
                <c:pt idx="8">
                  <c:v>2.7142857142857144</c:v>
                </c:pt>
                <c:pt idx="9">
                  <c:v>2.2857142857142856</c:v>
                </c:pt>
                <c:pt idx="10">
                  <c:v>2.4</c:v>
                </c:pt>
                <c:pt idx="11">
                  <c:v>2.625</c:v>
                </c:pt>
                <c:pt idx="12">
                  <c:v>2.5</c:v>
                </c:pt>
                <c:pt idx="13">
                  <c:v>3</c:v>
                </c:pt>
                <c:pt idx="14">
                  <c:v>3</c:v>
                </c:pt>
                <c:pt idx="15">
                  <c:v>2.4285714285714284</c:v>
                </c:pt>
                <c:pt idx="16">
                  <c:v>3</c:v>
                </c:pt>
                <c:pt idx="17">
                  <c:v>2</c:v>
                </c:pt>
              </c:numCache>
            </c:numRef>
          </c:val>
          <c:extLst>
            <c:ext xmlns:c16="http://schemas.microsoft.com/office/drawing/2014/chart" uri="{C3380CC4-5D6E-409C-BE32-E72D297353CC}">
              <c16:uniqueId val="{00000000-634B-4F09-927B-16D414A27BA7}"/>
            </c:ext>
          </c:extLst>
        </c:ser>
        <c:dLbls>
          <c:showLegendKey val="0"/>
          <c:showVal val="0"/>
          <c:showCatName val="0"/>
          <c:showSerName val="0"/>
          <c:showPercent val="0"/>
          <c:showBubbleSize val="0"/>
        </c:dLbls>
        <c:gapWidth val="219"/>
        <c:overlap val="-27"/>
        <c:axId val="1661515247"/>
        <c:axId val="403354703"/>
      </c:barChart>
      <c:catAx>
        <c:axId val="166151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fr-FR"/>
          </a:p>
        </c:txPr>
        <c:crossAx val="403354703"/>
        <c:crosses val="autoZero"/>
        <c:auto val="1"/>
        <c:lblAlgn val="ctr"/>
        <c:lblOffset val="100"/>
        <c:noMultiLvlLbl val="0"/>
      </c:catAx>
      <c:valAx>
        <c:axId val="403354703"/>
        <c:scaling>
          <c:orientation val="minMax"/>
          <c:max val="5"/>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fr-FR"/>
          </a:p>
        </c:txPr>
        <c:crossAx val="1661515247"/>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0"/>
            <a:lumOff val="100000"/>
          </a:schemeClr>
        </a:gs>
        <a:gs pos="37000">
          <a:schemeClr val="accent1">
            <a:lumMod val="0"/>
            <a:lumOff val="100000"/>
          </a:schemeClr>
        </a:gs>
        <a:gs pos="100000">
          <a:schemeClr val="accent1">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sz="1100"/>
      </a:pPr>
      <a:endParaRPr lang="fr-F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C3-4D58-83FB-F19DA24CBD3B}"/>
              </c:ext>
            </c:extLst>
          </c:dPt>
          <c:cat>
            <c:strRef>
              <c:f>DORA!$I:$I</c:f>
              <c:strCache>
                <c:ptCount val="212"/>
                <c:pt idx="0">
                  <c:v>Conformite</c:v>
                </c:pt>
                <c:pt idx="1">
                  <c:v>Partiellement conforme</c:v>
                </c:pt>
                <c:pt idx="2">
                  <c:v>Entièrement conforme</c:v>
                </c:pt>
                <c:pt idx="3">
                  <c:v>Partiellement conforme</c:v>
                </c:pt>
                <c:pt idx="4">
                  <c:v>Partiellement conforme</c:v>
                </c:pt>
                <c:pt idx="5">
                  <c:v>Partiellement conforme</c:v>
                </c:pt>
                <c:pt idx="6">
                  <c:v>Non applicable</c:v>
                </c:pt>
                <c:pt idx="7">
                  <c:v>Partiellement conforme</c:v>
                </c:pt>
                <c:pt idx="8">
                  <c:v>Entièrement conforme</c:v>
                </c:pt>
                <c:pt idx="9">
                  <c:v>Partiellement conforme</c:v>
                </c:pt>
                <c:pt idx="10">
                  <c:v>Partiellement conforme</c:v>
                </c:pt>
                <c:pt idx="11">
                  <c:v>Non applicable</c:v>
                </c:pt>
                <c:pt idx="12">
                  <c:v>Partiellement conforme</c:v>
                </c:pt>
                <c:pt idx="13">
                  <c:v>Non conforme</c:v>
                </c:pt>
                <c:pt idx="14">
                  <c:v>Non conforme</c:v>
                </c:pt>
                <c:pt idx="15">
                  <c:v>Entièrement conforme</c:v>
                </c:pt>
                <c:pt idx="16">
                  <c:v>Partiellement conforme</c:v>
                </c:pt>
                <c:pt idx="17">
                  <c:v>Non conforme</c:v>
                </c:pt>
                <c:pt idx="18">
                  <c:v>Partiellement conforme</c:v>
                </c:pt>
                <c:pt idx="19">
                  <c:v>Partiellement conforme</c:v>
                </c:pt>
                <c:pt idx="20">
                  <c:v>Partiellement conforme</c:v>
                </c:pt>
                <c:pt idx="21">
                  <c:v>Non conforme</c:v>
                </c:pt>
                <c:pt idx="22">
                  <c:v>Partiellement conforme</c:v>
                </c:pt>
                <c:pt idx="23">
                  <c:v>Non conforme</c:v>
                </c:pt>
                <c:pt idx="24">
                  <c:v>Non conforme</c:v>
                </c:pt>
                <c:pt idx="25">
                  <c:v>Non conforme</c:v>
                </c:pt>
                <c:pt idx="26">
                  <c:v>Non conforme</c:v>
                </c:pt>
                <c:pt idx="27">
                  <c:v>Partiellement conforme</c:v>
                </c:pt>
                <c:pt idx="28">
                  <c:v>Non conforme</c:v>
                </c:pt>
                <c:pt idx="29">
                  <c:v>Non conforme</c:v>
                </c:pt>
                <c:pt idx="30">
                  <c:v>Partiellement conforme</c:v>
                </c:pt>
                <c:pt idx="31">
                  <c:v>Non conforme</c:v>
                </c:pt>
                <c:pt idx="32">
                  <c:v>Non conforme</c:v>
                </c:pt>
                <c:pt idx="33">
                  <c:v>Non conforme</c:v>
                </c:pt>
                <c:pt idx="34">
                  <c:v>Non conforme</c:v>
                </c:pt>
                <c:pt idx="35">
                  <c:v>Non conforme</c:v>
                </c:pt>
                <c:pt idx="36">
                  <c:v>Non conforme</c:v>
                </c:pt>
                <c:pt idx="37">
                  <c:v>Non conforme</c:v>
                </c:pt>
                <c:pt idx="38">
                  <c:v>Non conforme</c:v>
                </c:pt>
                <c:pt idx="39">
                  <c:v>Non conforme</c:v>
                </c:pt>
                <c:pt idx="40">
                  <c:v>Non conforme</c:v>
                </c:pt>
                <c:pt idx="41">
                  <c:v>Partiellement conforme</c:v>
                </c:pt>
                <c:pt idx="42">
                  <c:v>Non conforme</c:v>
                </c:pt>
                <c:pt idx="43">
                  <c:v>Partiellement conforme</c:v>
                </c:pt>
                <c:pt idx="44">
                  <c:v>Non conforme</c:v>
                </c:pt>
                <c:pt idx="45">
                  <c:v>Non conforme</c:v>
                </c:pt>
                <c:pt idx="46">
                  <c:v>Non conforme</c:v>
                </c:pt>
                <c:pt idx="47">
                  <c:v>Non conforme</c:v>
                </c:pt>
                <c:pt idx="48">
                  <c:v>Non conforme</c:v>
                </c:pt>
                <c:pt idx="49">
                  <c:v>Non conforme</c:v>
                </c:pt>
                <c:pt idx="50">
                  <c:v>Non applicable</c:v>
                </c:pt>
                <c:pt idx="51">
                  <c:v>Non conforme</c:v>
                </c:pt>
                <c:pt idx="52">
                  <c:v>Non conforme</c:v>
                </c:pt>
                <c:pt idx="53">
                  <c:v>Partiellement conforme</c:v>
                </c:pt>
                <c:pt idx="54">
                  <c:v>Non conforme</c:v>
                </c:pt>
                <c:pt idx="55">
                  <c:v>Non conforme</c:v>
                </c:pt>
                <c:pt idx="56">
                  <c:v>Partiellement conforme</c:v>
                </c:pt>
                <c:pt idx="57">
                  <c:v>Non conforme</c:v>
                </c:pt>
                <c:pt idx="58">
                  <c:v>Non applicable</c:v>
                </c:pt>
                <c:pt idx="59">
                  <c:v>Partiellement conforme</c:v>
                </c:pt>
                <c:pt idx="60">
                  <c:v>Partiellement conforme</c:v>
                </c:pt>
                <c:pt idx="61">
                  <c:v>Partiellement conforme</c:v>
                </c:pt>
                <c:pt idx="62">
                  <c:v>Non conforme</c:v>
                </c:pt>
                <c:pt idx="63">
                  <c:v>Non conforme</c:v>
                </c:pt>
                <c:pt idx="64">
                  <c:v>Non conforme</c:v>
                </c:pt>
                <c:pt idx="65">
                  <c:v>Non conforme</c:v>
                </c:pt>
                <c:pt idx="66">
                  <c:v>Non conforme</c:v>
                </c:pt>
                <c:pt idx="67">
                  <c:v>Partiellement conforme</c:v>
                </c:pt>
                <c:pt idx="68">
                  <c:v>Non conforme</c:v>
                </c:pt>
                <c:pt idx="69">
                  <c:v>Non conforme</c:v>
                </c:pt>
                <c:pt idx="70">
                  <c:v>Non conforme</c:v>
                </c:pt>
                <c:pt idx="71">
                  <c:v>Non conforme</c:v>
                </c:pt>
                <c:pt idx="72">
                  <c:v>Non conforme</c:v>
                </c:pt>
                <c:pt idx="73">
                  <c:v>Non conforme</c:v>
                </c:pt>
                <c:pt idx="74">
                  <c:v>Non conforme</c:v>
                </c:pt>
                <c:pt idx="75">
                  <c:v>Non conforme</c:v>
                </c:pt>
                <c:pt idx="76">
                  <c:v>Non conforme</c:v>
                </c:pt>
                <c:pt idx="77">
                  <c:v>Non conforme</c:v>
                </c:pt>
                <c:pt idx="78">
                  <c:v>Non conforme</c:v>
                </c:pt>
                <c:pt idx="79">
                  <c:v>Non conforme</c:v>
                </c:pt>
                <c:pt idx="80">
                  <c:v>Entièrement conforme</c:v>
                </c:pt>
                <c:pt idx="81">
                  <c:v>Non conforme</c:v>
                </c:pt>
                <c:pt idx="82">
                  <c:v>Entièrement conforme</c:v>
                </c:pt>
                <c:pt idx="83">
                  <c:v>Non conforme</c:v>
                </c:pt>
                <c:pt idx="84">
                  <c:v>Non conforme</c:v>
                </c:pt>
                <c:pt idx="85">
                  <c:v>Non conforme</c:v>
                </c:pt>
                <c:pt idx="86">
                  <c:v>Non conforme</c:v>
                </c:pt>
                <c:pt idx="87">
                  <c:v>Non conforme</c:v>
                </c:pt>
                <c:pt idx="88">
                  <c:v>Partiellement conforme</c:v>
                </c:pt>
                <c:pt idx="89">
                  <c:v>Non conforme</c:v>
                </c:pt>
                <c:pt idx="90">
                  <c:v>Non conforme</c:v>
                </c:pt>
                <c:pt idx="91">
                  <c:v>Non conforme</c:v>
                </c:pt>
                <c:pt idx="92">
                  <c:v>Non conforme</c:v>
                </c:pt>
                <c:pt idx="93">
                  <c:v>Non conforme</c:v>
                </c:pt>
                <c:pt idx="94">
                  <c:v>Non conforme</c:v>
                </c:pt>
                <c:pt idx="95">
                  <c:v>Non conforme</c:v>
                </c:pt>
                <c:pt idx="96">
                  <c:v>Partiellement conforme</c:v>
                </c:pt>
                <c:pt idx="97">
                  <c:v>Non conforme</c:v>
                </c:pt>
                <c:pt idx="98">
                  <c:v>Non conforme</c:v>
                </c:pt>
                <c:pt idx="99">
                  <c:v>Non conforme</c:v>
                </c:pt>
                <c:pt idx="100">
                  <c:v>Non conforme</c:v>
                </c:pt>
                <c:pt idx="101">
                  <c:v>Non conforme</c:v>
                </c:pt>
                <c:pt idx="102">
                  <c:v>Entièrement conforme</c:v>
                </c:pt>
                <c:pt idx="103">
                  <c:v>Non conforme</c:v>
                </c:pt>
                <c:pt idx="104">
                  <c:v>Non conforme</c:v>
                </c:pt>
                <c:pt idx="105">
                  <c:v>Non conforme</c:v>
                </c:pt>
                <c:pt idx="106">
                  <c:v>Non conforme</c:v>
                </c:pt>
                <c:pt idx="107">
                  <c:v>Non conforme</c:v>
                </c:pt>
                <c:pt idx="108">
                  <c:v>Non conforme</c:v>
                </c:pt>
                <c:pt idx="109">
                  <c:v>Non conforme</c:v>
                </c:pt>
                <c:pt idx="110">
                  <c:v>Non conforme</c:v>
                </c:pt>
                <c:pt idx="111">
                  <c:v>Entièrement conforme</c:v>
                </c:pt>
                <c:pt idx="112">
                  <c:v>Non conforme</c:v>
                </c:pt>
                <c:pt idx="113">
                  <c:v>Non conforme</c:v>
                </c:pt>
                <c:pt idx="114">
                  <c:v>Non conforme</c:v>
                </c:pt>
                <c:pt idx="115">
                  <c:v>Non conforme</c:v>
                </c:pt>
                <c:pt idx="116">
                  <c:v>Non conforme</c:v>
                </c:pt>
                <c:pt idx="117">
                  <c:v>Non conforme</c:v>
                </c:pt>
                <c:pt idx="118">
                  <c:v>Non conforme</c:v>
                </c:pt>
                <c:pt idx="119">
                  <c:v>Non conforme</c:v>
                </c:pt>
                <c:pt idx="120">
                  <c:v>Non conforme</c:v>
                </c:pt>
                <c:pt idx="121">
                  <c:v>Non conforme</c:v>
                </c:pt>
                <c:pt idx="122">
                  <c:v>Non conforme</c:v>
                </c:pt>
                <c:pt idx="123">
                  <c:v>Partiellement conforme</c:v>
                </c:pt>
                <c:pt idx="124">
                  <c:v>Non conforme</c:v>
                </c:pt>
                <c:pt idx="125">
                  <c:v>Non conforme</c:v>
                </c:pt>
                <c:pt idx="126">
                  <c:v>Non conforme</c:v>
                </c:pt>
                <c:pt idx="127">
                  <c:v>Non conforme</c:v>
                </c:pt>
                <c:pt idx="128">
                  <c:v>Non conforme</c:v>
                </c:pt>
                <c:pt idx="129">
                  <c:v>Non conforme</c:v>
                </c:pt>
                <c:pt idx="130">
                  <c:v>Non conforme</c:v>
                </c:pt>
                <c:pt idx="131">
                  <c:v>Non conforme</c:v>
                </c:pt>
                <c:pt idx="132">
                  <c:v>Non conforme</c:v>
                </c:pt>
                <c:pt idx="133">
                  <c:v>Partiellement conforme</c:v>
                </c:pt>
                <c:pt idx="134">
                  <c:v>Non conforme</c:v>
                </c:pt>
                <c:pt idx="135">
                  <c:v>Non conforme</c:v>
                </c:pt>
                <c:pt idx="136">
                  <c:v>Non conforme</c:v>
                </c:pt>
                <c:pt idx="137">
                  <c:v>Non conforme</c:v>
                </c:pt>
                <c:pt idx="138">
                  <c:v>Non conforme</c:v>
                </c:pt>
                <c:pt idx="139">
                  <c:v>Non conforme</c:v>
                </c:pt>
                <c:pt idx="140">
                  <c:v>Non conforme</c:v>
                </c:pt>
                <c:pt idx="141">
                  <c:v>Partiellement conforme</c:v>
                </c:pt>
                <c:pt idx="142">
                  <c:v>Non conforme</c:v>
                </c:pt>
                <c:pt idx="143">
                  <c:v>Non conforme</c:v>
                </c:pt>
                <c:pt idx="144">
                  <c:v>Non conforme</c:v>
                </c:pt>
                <c:pt idx="145">
                  <c:v>Non conforme</c:v>
                </c:pt>
                <c:pt idx="146">
                  <c:v>Non conforme</c:v>
                </c:pt>
                <c:pt idx="147">
                  <c:v>Non conforme</c:v>
                </c:pt>
                <c:pt idx="148">
                  <c:v>Non conforme</c:v>
                </c:pt>
                <c:pt idx="149">
                  <c:v>Non conforme</c:v>
                </c:pt>
                <c:pt idx="150">
                  <c:v>Non conforme</c:v>
                </c:pt>
                <c:pt idx="151">
                  <c:v>Partiellement conforme</c:v>
                </c:pt>
                <c:pt idx="152">
                  <c:v>Non conforme</c:v>
                </c:pt>
                <c:pt idx="153">
                  <c:v>Non conforme</c:v>
                </c:pt>
                <c:pt idx="154">
                  <c:v>Non conforme</c:v>
                </c:pt>
                <c:pt idx="155">
                  <c:v>Non conforme</c:v>
                </c:pt>
                <c:pt idx="156">
                  <c:v>Partiellement conforme</c:v>
                </c:pt>
                <c:pt idx="157">
                  <c:v>Non conforme</c:v>
                </c:pt>
                <c:pt idx="158">
                  <c:v>Non conforme</c:v>
                </c:pt>
                <c:pt idx="159">
                  <c:v>Non conforme</c:v>
                </c:pt>
                <c:pt idx="160">
                  <c:v>Non conforme</c:v>
                </c:pt>
                <c:pt idx="161">
                  <c:v>Non conforme</c:v>
                </c:pt>
                <c:pt idx="162">
                  <c:v>Non conforme</c:v>
                </c:pt>
                <c:pt idx="163">
                  <c:v>Non conforme</c:v>
                </c:pt>
                <c:pt idx="164">
                  <c:v>Non conforme</c:v>
                </c:pt>
                <c:pt idx="165">
                  <c:v>Non conforme</c:v>
                </c:pt>
                <c:pt idx="166">
                  <c:v>Partiellement conforme</c:v>
                </c:pt>
                <c:pt idx="167">
                  <c:v>Non conforme</c:v>
                </c:pt>
                <c:pt idx="168">
                  <c:v>Non conforme</c:v>
                </c:pt>
                <c:pt idx="169">
                  <c:v>Partiellement conforme</c:v>
                </c:pt>
                <c:pt idx="170">
                  <c:v>Partiellement conforme</c:v>
                </c:pt>
                <c:pt idx="171">
                  <c:v>Partiellement conforme</c:v>
                </c:pt>
                <c:pt idx="172">
                  <c:v>Partiellement conforme</c:v>
                </c:pt>
                <c:pt idx="173">
                  <c:v>Partiellement conforme</c:v>
                </c:pt>
                <c:pt idx="174">
                  <c:v>Partiellement conforme</c:v>
                </c:pt>
                <c:pt idx="175">
                  <c:v>Partiellement conforme</c:v>
                </c:pt>
                <c:pt idx="176">
                  <c:v>Partiellement conforme</c:v>
                </c:pt>
                <c:pt idx="177">
                  <c:v>Partiellement conforme</c:v>
                </c:pt>
                <c:pt idx="178">
                  <c:v>Partiellement conforme</c:v>
                </c:pt>
                <c:pt idx="179">
                  <c:v>Partiellement conforme</c:v>
                </c:pt>
                <c:pt idx="180">
                  <c:v>Partiellement conforme</c:v>
                </c:pt>
                <c:pt idx="181">
                  <c:v>Partiellement conforme</c:v>
                </c:pt>
                <c:pt idx="182">
                  <c:v>Partiellement conforme</c:v>
                </c:pt>
                <c:pt idx="183">
                  <c:v>Partiellement conforme</c:v>
                </c:pt>
                <c:pt idx="184">
                  <c:v>Partiellement conforme</c:v>
                </c:pt>
                <c:pt idx="185">
                  <c:v>Partiellement conforme</c:v>
                </c:pt>
                <c:pt idx="186">
                  <c:v>Partiellement conforme</c:v>
                </c:pt>
                <c:pt idx="187">
                  <c:v>Partiellement conforme</c:v>
                </c:pt>
                <c:pt idx="188">
                  <c:v>Partiellement conforme</c:v>
                </c:pt>
                <c:pt idx="189">
                  <c:v>Partiellement conforme</c:v>
                </c:pt>
                <c:pt idx="190">
                  <c:v>Non conforme</c:v>
                </c:pt>
                <c:pt idx="191">
                  <c:v>Partiellement conforme</c:v>
                </c:pt>
                <c:pt idx="192">
                  <c:v>Partiellement conforme</c:v>
                </c:pt>
                <c:pt idx="193">
                  <c:v>Partiellement conforme</c:v>
                </c:pt>
                <c:pt idx="194">
                  <c:v>Partiellement conforme</c:v>
                </c:pt>
                <c:pt idx="195">
                  <c:v>Partiellement conforme</c:v>
                </c:pt>
                <c:pt idx="196">
                  <c:v>Partiellement conforme</c:v>
                </c:pt>
                <c:pt idx="197">
                  <c:v>Partiellement conforme</c:v>
                </c:pt>
                <c:pt idx="198">
                  <c:v>Partiellement conforme</c:v>
                </c:pt>
                <c:pt idx="199">
                  <c:v>Partiellement conforme</c:v>
                </c:pt>
                <c:pt idx="200">
                  <c:v>Non conforme</c:v>
                </c:pt>
                <c:pt idx="201">
                  <c:v>Partiellement conforme</c:v>
                </c:pt>
                <c:pt idx="202">
                  <c:v>Partiellement conforme</c:v>
                </c:pt>
                <c:pt idx="203">
                  <c:v>Partiellement conforme</c:v>
                </c:pt>
                <c:pt idx="204">
                  <c:v>Partiellement conforme</c:v>
                </c:pt>
                <c:pt idx="205">
                  <c:v>Partiellement conforme</c:v>
                </c:pt>
                <c:pt idx="206">
                  <c:v>Non conforme</c:v>
                </c:pt>
                <c:pt idx="207">
                  <c:v>Partiellement conforme</c:v>
                </c:pt>
                <c:pt idx="208">
                  <c:v>Entièrement conforme</c:v>
                </c:pt>
                <c:pt idx="209">
                  <c:v>Partiellement conforme</c:v>
                </c:pt>
                <c:pt idx="210">
                  <c:v>Partiellement conforme</c:v>
                </c:pt>
                <c:pt idx="211">
                  <c:v>Partiellement conforme</c:v>
                </c:pt>
              </c:strCache>
            </c:strRef>
          </c:cat>
          <c:val>
            <c:numRef>
              <c:f>DORA!$I$212</c:f>
              <c:numCache>
                <c:formatCode>General</c:formatCode>
                <c:ptCount val="1"/>
                <c:pt idx="0">
                  <c:v>0</c:v>
                </c:pt>
              </c:numCache>
            </c:numRef>
          </c:val>
          <c:extLst>
            <c:ext xmlns:c16="http://schemas.microsoft.com/office/drawing/2014/chart" uri="{C3380CC4-5D6E-409C-BE32-E72D297353CC}">
              <c16:uniqueId val="{00000002-ACC3-4D58-83FB-F19DA24CBD3B}"/>
            </c:ext>
          </c:extLst>
        </c:ser>
        <c:ser>
          <c:idx val="1"/>
          <c:order val="1"/>
          <c:tx>
            <c:strRef>
              <c:f>DORA!$A:$A</c:f>
              <c:strCache>
                <c:ptCount val="1"/>
                <c:pt idx="0">
                  <c:v>Chapitre Chapitre II : Gestion des risques liés aux TIC Chapitre II : Gestion des risques liés aux TIC Chapitre II : Gestion des risques liés aux TIC Chapitre II : Gestion des risques liés aux TIC Chapitre II : Gestion des risques liés aux TIC Chapitre II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ACC3-4D58-83FB-F19DA24CBD3B}"/>
              </c:ext>
            </c:extLst>
          </c:dPt>
          <c:val>
            <c:numLit>
              <c:formatCode>General</c:formatCode>
              <c:ptCount val="1"/>
              <c:pt idx="0">
                <c:v>1</c:v>
              </c:pt>
            </c:numLit>
          </c:val>
          <c:extLst>
            <c:ext xmlns:c16="http://schemas.microsoft.com/office/drawing/2014/chart" uri="{C3380CC4-5D6E-409C-BE32-E72D297353CC}">
              <c16:uniqueId val="{00000005-ACC3-4D58-83FB-F19DA24CBD3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[Outil_Evaluation_maturite.xlsx]Dashboard_DORA!Tableau croisé dynamique21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400" b="1" i="0" u="none" strike="noStrike" baseline="0">
                <a:solidFill>
                  <a:schemeClr val="tx1"/>
                </a:solidFill>
              </a:rPr>
              <a:t>Répartition des exigences DORA par niveau de conformité</a:t>
            </a:r>
            <a:endParaRPr lang="en-US" b="1">
              <a:solidFill>
                <a:schemeClr val="tx1"/>
              </a:solidFill>
            </a:endParaRPr>
          </a:p>
        </c:rich>
      </c:tx>
      <c:layout>
        <c:manualLayout>
          <c:xMode val="edge"/>
          <c:yMode val="edge"/>
          <c:x val="0.14195788633216966"/>
          <c:y val="7.82572801545207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4823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noFill/>
          </a:ln>
          <a:effectLst/>
        </c:spPr>
      </c:pivotFmt>
      <c:pivotFmt>
        <c:idx val="2"/>
        <c:spPr>
          <a:solidFill>
            <a:srgbClr val="833C0C"/>
          </a:solidFill>
          <a:ln>
            <a:noFill/>
          </a:ln>
          <a:effectLst/>
        </c:spPr>
      </c:pivotFmt>
      <c:pivotFmt>
        <c:idx val="3"/>
        <c:spPr>
          <a:solidFill>
            <a:srgbClr val="F4B084"/>
          </a:solidFill>
          <a:ln>
            <a:noFill/>
          </a:ln>
          <a:effectLst/>
        </c:spPr>
      </c:pivotFmt>
      <c:pivotFmt>
        <c:idx val="4"/>
        <c:spPr>
          <a:solidFill>
            <a:srgbClr val="54823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1">
              <a:lumMod val="50000"/>
              <a:lumOff val="50000"/>
            </a:schemeClr>
          </a:solidFill>
          <a:ln>
            <a:noFill/>
          </a:ln>
          <a:effectLst/>
        </c:spPr>
      </c:pivotFmt>
      <c:pivotFmt>
        <c:idx val="6"/>
        <c:spPr>
          <a:solidFill>
            <a:srgbClr val="833C0C"/>
          </a:solidFill>
          <a:ln>
            <a:noFill/>
          </a:ln>
          <a:effectLst/>
        </c:spPr>
      </c:pivotFmt>
      <c:pivotFmt>
        <c:idx val="7"/>
        <c:spPr>
          <a:solidFill>
            <a:srgbClr val="F4B084"/>
          </a:solidFill>
          <a:ln>
            <a:noFill/>
          </a:ln>
          <a:effectLst/>
        </c:spPr>
      </c:pivotFmt>
      <c:pivotFmt>
        <c:idx val="8"/>
        <c:spPr>
          <a:solidFill>
            <a:srgbClr val="54823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tx1">
              <a:lumMod val="50000"/>
              <a:lumOff val="50000"/>
            </a:schemeClr>
          </a:solidFill>
          <a:ln>
            <a:noFill/>
          </a:ln>
          <a:effectLst/>
        </c:spPr>
      </c:pivotFmt>
      <c:pivotFmt>
        <c:idx val="10"/>
        <c:spPr>
          <a:solidFill>
            <a:srgbClr val="833C0C"/>
          </a:solidFill>
          <a:ln>
            <a:noFill/>
          </a:ln>
          <a:effectLst/>
        </c:spPr>
      </c:pivotFmt>
      <c:pivotFmt>
        <c:idx val="11"/>
        <c:spPr>
          <a:solidFill>
            <a:srgbClr val="F4B084"/>
          </a:solidFill>
          <a:ln>
            <a:noFill/>
          </a:ln>
          <a:effectLst/>
        </c:spPr>
      </c:pivotFmt>
      <c:pivotFmt>
        <c:idx val="12"/>
        <c:spPr>
          <a:solidFill>
            <a:srgbClr val="54823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tx1">
              <a:lumMod val="50000"/>
              <a:lumOff val="50000"/>
            </a:schemeClr>
          </a:solidFill>
          <a:ln>
            <a:noFill/>
          </a:ln>
          <a:effectLst/>
        </c:spPr>
      </c:pivotFmt>
      <c:pivotFmt>
        <c:idx val="14"/>
        <c:spPr>
          <a:solidFill>
            <a:srgbClr val="833C0C"/>
          </a:solidFill>
          <a:ln>
            <a:noFill/>
          </a:ln>
          <a:effectLst/>
        </c:spPr>
      </c:pivotFmt>
      <c:pivotFmt>
        <c:idx val="15"/>
        <c:spPr>
          <a:solidFill>
            <a:srgbClr val="F4B084"/>
          </a:solidFill>
          <a:ln>
            <a:noFill/>
          </a:ln>
          <a:effectLst/>
        </c:spPr>
      </c:pivotFmt>
    </c:pivotFmts>
    <c:plotArea>
      <c:layout/>
      <c:barChart>
        <c:barDir val="col"/>
        <c:grouping val="clustered"/>
        <c:varyColors val="0"/>
        <c:ser>
          <c:idx val="0"/>
          <c:order val="0"/>
          <c:tx>
            <c:strRef>
              <c:f>Dashboard_DORA!$B$1</c:f>
              <c:strCache>
                <c:ptCount val="1"/>
                <c:pt idx="0">
                  <c:v>Total</c:v>
                </c:pt>
              </c:strCache>
            </c:strRef>
          </c:tx>
          <c:spPr>
            <a:solidFill>
              <a:srgbClr val="548235"/>
            </a:solidFill>
            <a:ln>
              <a:noFill/>
            </a:ln>
            <a:effectLst/>
          </c:spPr>
          <c:invertIfNegative val="0"/>
          <c:dPt>
            <c:idx val="1"/>
            <c:invertIfNegative val="0"/>
            <c:bubble3D val="0"/>
            <c:spPr>
              <a:solidFill>
                <a:schemeClr val="tx1">
                  <a:lumMod val="50000"/>
                  <a:lumOff val="50000"/>
                </a:schemeClr>
              </a:solidFill>
              <a:ln>
                <a:noFill/>
              </a:ln>
              <a:effectLst/>
            </c:spPr>
            <c:extLst>
              <c:ext xmlns:c16="http://schemas.microsoft.com/office/drawing/2014/chart" uri="{C3380CC4-5D6E-409C-BE32-E72D297353CC}">
                <c16:uniqueId val="{00000001-6AB8-4B90-96CB-658865D3E17F}"/>
              </c:ext>
            </c:extLst>
          </c:dPt>
          <c:dPt>
            <c:idx val="2"/>
            <c:invertIfNegative val="0"/>
            <c:bubble3D val="0"/>
            <c:spPr>
              <a:solidFill>
                <a:srgbClr val="833C0C"/>
              </a:solidFill>
              <a:ln>
                <a:noFill/>
              </a:ln>
              <a:effectLst/>
            </c:spPr>
            <c:extLst>
              <c:ext xmlns:c16="http://schemas.microsoft.com/office/drawing/2014/chart" uri="{C3380CC4-5D6E-409C-BE32-E72D297353CC}">
                <c16:uniqueId val="{00000003-6AB8-4B90-96CB-658865D3E17F}"/>
              </c:ext>
            </c:extLst>
          </c:dPt>
          <c:dPt>
            <c:idx val="3"/>
            <c:invertIfNegative val="0"/>
            <c:bubble3D val="0"/>
            <c:spPr>
              <a:solidFill>
                <a:srgbClr val="F4B084"/>
              </a:solidFill>
              <a:ln>
                <a:noFill/>
              </a:ln>
              <a:effectLst/>
            </c:spPr>
            <c:extLst>
              <c:ext xmlns:c16="http://schemas.microsoft.com/office/drawing/2014/chart" uri="{C3380CC4-5D6E-409C-BE32-E72D297353CC}">
                <c16:uniqueId val="{00000005-6AB8-4B90-96CB-658865D3E17F}"/>
              </c:ext>
            </c:extLst>
          </c:dPt>
          <c:cat>
            <c:multiLvlStrRef>
              <c:f>Dashboard_DORA!$A$2:$A$7</c:f>
              <c:multiLvlStrCache>
                <c:ptCount val="4"/>
                <c:lvl>
                  <c:pt idx="0">
                    <c:v>Entièrement conforme</c:v>
                  </c:pt>
                  <c:pt idx="1">
                    <c:v>Non applicable</c:v>
                  </c:pt>
                  <c:pt idx="2">
                    <c:v>Non conforme</c:v>
                  </c:pt>
                  <c:pt idx="3">
                    <c:v>Partiellement conforme</c:v>
                  </c:pt>
                </c:lvl>
                <c:lvl>
                  <c:pt idx="0">
                    <c:v>Chapitre II : Gestion des risques liés aux TIC</c:v>
                  </c:pt>
                </c:lvl>
              </c:multiLvlStrCache>
            </c:multiLvlStrRef>
          </c:cat>
          <c:val>
            <c:numRef>
              <c:f>Dashboard_DORA!$B$2:$B$7</c:f>
              <c:numCache>
                <c:formatCode>General</c:formatCode>
                <c:ptCount val="4"/>
                <c:pt idx="0">
                  <c:v>7</c:v>
                </c:pt>
                <c:pt idx="1">
                  <c:v>2</c:v>
                </c:pt>
                <c:pt idx="2">
                  <c:v>93</c:v>
                </c:pt>
                <c:pt idx="3">
                  <c:v>16</c:v>
                </c:pt>
              </c:numCache>
            </c:numRef>
          </c:val>
          <c:extLst>
            <c:ext xmlns:c16="http://schemas.microsoft.com/office/drawing/2014/chart" uri="{C3380CC4-5D6E-409C-BE32-E72D297353CC}">
              <c16:uniqueId val="{00000006-6AB8-4B90-96CB-658865D3E17F}"/>
            </c:ext>
          </c:extLst>
        </c:ser>
        <c:dLbls>
          <c:showLegendKey val="0"/>
          <c:showVal val="0"/>
          <c:showCatName val="0"/>
          <c:showSerName val="0"/>
          <c:showPercent val="0"/>
          <c:showBubbleSize val="0"/>
        </c:dLbls>
        <c:gapWidth val="219"/>
        <c:overlap val="-27"/>
        <c:axId val="20484463"/>
        <c:axId val="20487823"/>
      </c:barChart>
      <c:catAx>
        <c:axId val="2048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crossAx val="20487823"/>
        <c:crosses val="autoZero"/>
        <c:auto val="1"/>
        <c:lblAlgn val="ctr"/>
        <c:lblOffset val="100"/>
        <c:noMultiLvlLbl val="0"/>
      </c:catAx>
      <c:valAx>
        <c:axId val="2048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crossAx val="2048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solidFill>
                <a:latin typeface="+mn-lt"/>
                <a:ea typeface="+mn-ea"/>
                <a:cs typeface="+mn-cs"/>
              </a:defRPr>
            </a:pPr>
            <a:r>
              <a:rPr lang="fr-FR" b="1"/>
              <a:t>État de conformité – Article 10 : Détection</a:t>
            </a:r>
            <a:endParaRPr lang="fr-F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solidFill>
              </a:defRPr>
            </a:pPr>
            <a:endParaRPr lang="en-US"/>
          </a:p>
        </c:rich>
      </c:tx>
      <c:layout>
        <c:manualLayout>
          <c:xMode val="edge"/>
          <c:yMode val="edge"/>
          <c:x val="0.23789115998406343"/>
          <c:y val="6.7864271457085831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Article 10 : Détection Entièrement conforme</c:v>
              </c:pt>
              <c:pt idx="1">
                <c:v>Article 10 : Détection Non applicable</c:v>
              </c:pt>
              <c:pt idx="2">
                <c:v>Article 10 : Détection Non conforme</c:v>
              </c:pt>
            </c:strLit>
          </c:cat>
          <c:val>
            <c:numLit>
              <c:formatCode>General</c:formatCode>
              <c:ptCount val="3"/>
              <c:pt idx="0">
                <c:v>1</c:v>
              </c:pt>
              <c:pt idx="1">
                <c:v>1</c:v>
              </c:pt>
              <c:pt idx="2">
                <c:v>3</c:v>
              </c:pt>
            </c:numLit>
          </c:val>
          <c:extLst>
            <c:ext xmlns:c16="http://schemas.microsoft.com/office/drawing/2014/chart" uri="{C3380CC4-5D6E-409C-BE32-E72D297353CC}">
              <c16:uniqueId val="{00000000-3785-48A1-88F6-425482FB9F56}"/>
            </c:ext>
          </c:extLst>
        </c:ser>
        <c:dLbls>
          <c:showLegendKey val="0"/>
          <c:showVal val="0"/>
          <c:showCatName val="0"/>
          <c:showSerName val="0"/>
          <c:showPercent val="0"/>
          <c:showBubbleSize val="0"/>
        </c:dLbls>
        <c:gapWidth val="219"/>
        <c:overlap val="-27"/>
        <c:axId val="227229455"/>
        <c:axId val="227229935"/>
      </c:barChart>
      <c:catAx>
        <c:axId val="22722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crossAx val="227229935"/>
        <c:crosses val="autoZero"/>
        <c:auto val="1"/>
        <c:lblAlgn val="ctr"/>
        <c:lblOffset val="100"/>
        <c:noMultiLvlLbl val="0"/>
      </c:catAx>
      <c:valAx>
        <c:axId val="22722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crossAx val="22722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b="1">
          <a:solidFill>
            <a:schemeClr val="tx1"/>
          </a:solidFill>
        </a:defRPr>
      </a:pPr>
      <a:endParaRPr lang="fr-FR"/>
    </a:p>
  </c:txPr>
  <c:printSettings>
    <c:headerFooter/>
    <c:pageMargins b="0.75" l="0.7" r="0.7" t="0.75" header="0.3" footer="0.3"/>
    <c:pageSetup/>
  </c:printSettings>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fr-FR" b="1">
                <a:solidFill>
                  <a:schemeClr val="tx1"/>
                </a:solidFill>
              </a:rPr>
              <a:t>la moyenne de chaque critère d’évaluation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178405950905522E-2"/>
          <c:y val="0.11606156696476289"/>
          <c:w val="0.94154229778770582"/>
          <c:h val="0.4148460232063752"/>
        </c:manualLayout>
      </c:layout>
      <c:barChart>
        <c:barDir val="col"/>
        <c:grouping val="clustered"/>
        <c:varyColors val="0"/>
        <c:ser>
          <c:idx val="0"/>
          <c:order val="0"/>
          <c:tx>
            <c:v>Moyenne de 	Politique définie</c:v>
          </c:tx>
          <c:spPr>
            <a:solidFill>
              <a:schemeClr val="accent1"/>
            </a:solidFill>
            <a:ln>
              <a:noFill/>
            </a:ln>
            <a:effectLst/>
          </c:spPr>
          <c:invertIfNegative val="0"/>
          <c:cat>
            <c:strLit>
              <c:ptCount val="7"/>
              <c:pt idx="0">
                <c:v>0</c:v>
              </c:pt>
              <c:pt idx="1">
                <c:v>0,25</c:v>
              </c:pt>
              <c:pt idx="2">
                <c:v>0,5</c:v>
              </c:pt>
              <c:pt idx="3">
                <c:v>0,75</c:v>
              </c:pt>
              <c:pt idx="4">
                <c:v>1</c:v>
              </c:pt>
              <c:pt idx="5">
                <c:v>Non applicable</c:v>
              </c:pt>
              <c:pt idx="6">
                <c:v>(vide)</c:v>
              </c:pt>
            </c:strLit>
          </c:cat>
          <c:val>
            <c:numLit>
              <c:formatCode>General</c:formatCode>
              <c:ptCount val="7"/>
              <c:pt idx="0">
                <c:v>0</c:v>
              </c:pt>
              <c:pt idx="1">
                <c:v>0.25</c:v>
              </c:pt>
              <c:pt idx="2">
                <c:v>0.5</c:v>
              </c:pt>
              <c:pt idx="3">
                <c:v>0.75</c:v>
              </c:pt>
              <c:pt idx="4">
                <c:v>1</c:v>
              </c:pt>
              <c:pt idx="5">
                <c:v>0</c:v>
              </c:pt>
              <c:pt idx="6">
                <c:v>0</c:v>
              </c:pt>
            </c:numLit>
          </c:val>
          <c:extLst>
            <c:ext xmlns:c16="http://schemas.microsoft.com/office/drawing/2014/chart" uri="{C3380CC4-5D6E-409C-BE32-E72D297353CC}">
              <c16:uniqueId val="{00000000-734F-4D03-A745-7B100F5F9046}"/>
            </c:ext>
          </c:extLst>
        </c:ser>
        <c:ser>
          <c:idx val="1"/>
          <c:order val="1"/>
          <c:tx>
            <c:v>Moyenne de 	Contrôle mis en œuvre</c:v>
          </c:tx>
          <c:spPr>
            <a:solidFill>
              <a:schemeClr val="accent2"/>
            </a:solidFill>
            <a:ln>
              <a:noFill/>
            </a:ln>
            <a:effectLst/>
          </c:spPr>
          <c:invertIfNegative val="0"/>
          <c:cat>
            <c:strLit>
              <c:ptCount val="7"/>
              <c:pt idx="0">
                <c:v>0</c:v>
              </c:pt>
              <c:pt idx="1">
                <c:v>0,25</c:v>
              </c:pt>
              <c:pt idx="2">
                <c:v>0,5</c:v>
              </c:pt>
              <c:pt idx="3">
                <c:v>0,75</c:v>
              </c:pt>
              <c:pt idx="4">
                <c:v>1</c:v>
              </c:pt>
              <c:pt idx="5">
                <c:v>Non applicable</c:v>
              </c:pt>
              <c:pt idx="6">
                <c:v>(vide)</c:v>
              </c:pt>
            </c:strLit>
          </c:cat>
          <c:val>
            <c:numLit>
              <c:formatCode>General</c:formatCode>
              <c:ptCount val="7"/>
              <c:pt idx="0">
                <c:v>5.4945054945054949E-3</c:v>
              </c:pt>
              <c:pt idx="1">
                <c:v>0.16666666666666666</c:v>
              </c:pt>
              <c:pt idx="2">
                <c:v>1</c:v>
              </c:pt>
              <c:pt idx="3">
                <c:v>1</c:v>
              </c:pt>
              <c:pt idx="4">
                <c:v>0.75</c:v>
              </c:pt>
              <c:pt idx="5">
                <c:v>1</c:v>
              </c:pt>
              <c:pt idx="6">
                <c:v>0.25</c:v>
              </c:pt>
            </c:numLit>
          </c:val>
          <c:extLst>
            <c:ext xmlns:c16="http://schemas.microsoft.com/office/drawing/2014/chart" uri="{C3380CC4-5D6E-409C-BE32-E72D297353CC}">
              <c16:uniqueId val="{00000001-734F-4D03-A745-7B100F5F9046}"/>
            </c:ext>
          </c:extLst>
        </c:ser>
        <c:ser>
          <c:idx val="2"/>
          <c:order val="2"/>
          <c:tx>
            <c:v>Moyenne de Contrôle automatisé</c:v>
          </c:tx>
          <c:spPr>
            <a:solidFill>
              <a:schemeClr val="accent3"/>
            </a:solidFill>
            <a:ln>
              <a:noFill/>
            </a:ln>
            <a:effectLst/>
          </c:spPr>
          <c:invertIfNegative val="0"/>
          <c:cat>
            <c:strLit>
              <c:ptCount val="7"/>
              <c:pt idx="0">
                <c:v>0</c:v>
              </c:pt>
              <c:pt idx="1">
                <c:v>0,25</c:v>
              </c:pt>
              <c:pt idx="2">
                <c:v>0,5</c:v>
              </c:pt>
              <c:pt idx="3">
                <c:v>0,75</c:v>
              </c:pt>
              <c:pt idx="4">
                <c:v>1</c:v>
              </c:pt>
              <c:pt idx="5">
                <c:v>Non applicable</c:v>
              </c:pt>
              <c:pt idx="6">
                <c:v>(vide)</c:v>
              </c:pt>
            </c:strLit>
          </c:cat>
          <c:val>
            <c:numLit>
              <c:formatCode>General</c:formatCode>
              <c:ptCount val="7"/>
              <c:pt idx="0">
                <c:v>9.2592592592592587E-3</c:v>
              </c:pt>
              <c:pt idx="1">
                <c:v>0.58333333333333337</c:v>
              </c:pt>
              <c:pt idx="2">
                <c:v>0.625</c:v>
              </c:pt>
              <c:pt idx="3">
                <c:v>1</c:v>
              </c:pt>
              <c:pt idx="4">
                <c:v>0.75</c:v>
              </c:pt>
              <c:pt idx="5">
                <c:v>1</c:v>
              </c:pt>
              <c:pt idx="6">
                <c:v>0.75</c:v>
              </c:pt>
            </c:numLit>
          </c:val>
          <c:extLst>
            <c:ext xmlns:c16="http://schemas.microsoft.com/office/drawing/2014/chart" uri="{C3380CC4-5D6E-409C-BE32-E72D297353CC}">
              <c16:uniqueId val="{00000002-734F-4D03-A745-7B100F5F9046}"/>
            </c:ext>
          </c:extLst>
        </c:ser>
        <c:ser>
          <c:idx val="3"/>
          <c:order val="3"/>
          <c:tx>
            <c:v>Moyenne de Contrôle remonté à la direction</c:v>
          </c:tx>
          <c:spPr>
            <a:solidFill>
              <a:schemeClr val="accent4"/>
            </a:solidFill>
            <a:ln>
              <a:noFill/>
            </a:ln>
            <a:effectLst/>
          </c:spPr>
          <c:invertIfNegative val="0"/>
          <c:cat>
            <c:strLit>
              <c:ptCount val="7"/>
              <c:pt idx="0">
                <c:v>0</c:v>
              </c:pt>
              <c:pt idx="1">
                <c:v>0,25</c:v>
              </c:pt>
              <c:pt idx="2">
                <c:v>0,5</c:v>
              </c:pt>
              <c:pt idx="3">
                <c:v>0,75</c:v>
              </c:pt>
              <c:pt idx="4">
                <c:v>1</c:v>
              </c:pt>
              <c:pt idx="5">
                <c:v>Non applicable</c:v>
              </c:pt>
              <c:pt idx="6">
                <c:v>(vide)</c:v>
              </c:pt>
            </c:strLit>
          </c:cat>
          <c:val>
            <c:numLit>
              <c:formatCode>General</c:formatCode>
              <c:ptCount val="7"/>
              <c:pt idx="0">
                <c:v>1.8518518518518517E-2</c:v>
              </c:pt>
              <c:pt idx="1">
                <c:v>0.25</c:v>
              </c:pt>
              <c:pt idx="2">
                <c:v>0.625</c:v>
              </c:pt>
              <c:pt idx="3">
                <c:v>1</c:v>
              </c:pt>
              <c:pt idx="4">
                <c:v>0.75</c:v>
              </c:pt>
              <c:pt idx="5">
                <c:v>1</c:v>
              </c:pt>
              <c:pt idx="6">
                <c:v>1</c:v>
              </c:pt>
            </c:numLit>
          </c:val>
          <c:extLst>
            <c:ext xmlns:c16="http://schemas.microsoft.com/office/drawing/2014/chart" uri="{C3380CC4-5D6E-409C-BE32-E72D297353CC}">
              <c16:uniqueId val="{00000003-734F-4D03-A745-7B100F5F9046}"/>
            </c:ext>
          </c:extLst>
        </c:ser>
        <c:dLbls>
          <c:showLegendKey val="0"/>
          <c:showVal val="0"/>
          <c:showCatName val="0"/>
          <c:showSerName val="0"/>
          <c:showPercent val="0"/>
          <c:showBubbleSize val="0"/>
        </c:dLbls>
        <c:gapWidth val="219"/>
        <c:overlap val="-27"/>
        <c:axId val="487518303"/>
        <c:axId val="487519263"/>
      </c:barChart>
      <c:catAx>
        <c:axId val="487518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crossAx val="487519263"/>
        <c:crosses val="autoZero"/>
        <c:auto val="1"/>
        <c:lblAlgn val="ctr"/>
        <c:lblOffset val="100"/>
        <c:noMultiLvlLbl val="0"/>
      </c:catAx>
      <c:valAx>
        <c:axId val="4875192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87518303"/>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legendEntry>
      <c:legendEntry>
        <c:idx val="1"/>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legendEntry>
      <c:legendEntry>
        <c:idx val="2"/>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legendEntry>
      <c:legendEntry>
        <c:idx val="3"/>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fr-FR"/>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fr-FR" b="1">
                <a:solidFill>
                  <a:schemeClr val="tx1"/>
                </a:solidFill>
              </a:rPr>
              <a:t>Conformité totale par chapitre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fr-F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Feuil6!$G$3:$G$6</c:f>
              <c:strCache>
                <c:ptCount val="4"/>
                <c:pt idx="0">
                  <c:v>Chapitre II : Gestion des risques liés aux TIC</c:v>
                </c:pt>
                <c:pt idx="1">
                  <c:v>Chapitre III : Gestion, classification et notification des incidents liés aux TIC</c:v>
                </c:pt>
                <c:pt idx="2">
                  <c:v>Chapitre V : Gestion des risques liés aux prestataires tiers TIC</c:v>
                </c:pt>
                <c:pt idx="3">
                  <c:v>Chapitre VI : Dispositifs de partage d’informations</c:v>
                </c:pt>
              </c:strCache>
            </c:strRef>
          </c:cat>
          <c:val>
            <c:numRef>
              <c:f>Feuil6!$H$3:$H$6</c:f>
              <c:numCache>
                <c:formatCode>0%</c:formatCode>
                <c:ptCount val="4"/>
                <c:pt idx="0">
                  <c:v>0.1652542372881356</c:v>
                </c:pt>
                <c:pt idx="1">
                  <c:v>4.8387096774193547E-2</c:v>
                </c:pt>
                <c:pt idx="2">
                  <c:v>0.34745762711864409</c:v>
                </c:pt>
                <c:pt idx="3">
                  <c:v>0.5</c:v>
                </c:pt>
              </c:numCache>
            </c:numRef>
          </c:val>
          <c:extLst>
            <c:ext xmlns:c16="http://schemas.microsoft.com/office/drawing/2014/chart" uri="{C3380CC4-5D6E-409C-BE32-E72D297353CC}">
              <c16:uniqueId val="{00000000-F93A-4337-94A9-778241BE9F91}"/>
            </c:ext>
          </c:extLst>
        </c:ser>
        <c:dLbls>
          <c:showLegendKey val="0"/>
          <c:showVal val="0"/>
          <c:showCatName val="0"/>
          <c:showSerName val="0"/>
          <c:showPercent val="0"/>
          <c:showBubbleSize val="0"/>
        </c:dLbls>
        <c:gapWidth val="150"/>
        <c:shape val="box"/>
        <c:axId val="2032978351"/>
        <c:axId val="2032980271"/>
        <c:axId val="0"/>
      </c:bar3DChart>
      <c:catAx>
        <c:axId val="2032978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32980271"/>
        <c:crosses val="autoZero"/>
        <c:auto val="1"/>
        <c:lblAlgn val="ctr"/>
        <c:lblOffset val="100"/>
        <c:noMultiLvlLbl val="0"/>
      </c:catAx>
      <c:valAx>
        <c:axId val="20329802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3297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5.xml"/><Relationship Id="rId5" Type="http://schemas.openxmlformats.org/officeDocument/2006/relationships/image" Target="../media/image45.svg"/><Relationship Id="rId4" Type="http://schemas.openxmlformats.org/officeDocument/2006/relationships/image" Target="../media/image44.png"/></Relationships>
</file>

<file path=xl/drawings/_rels/drawing6.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CIS Controls'!A1"/><Relationship Id="rId1" Type="http://schemas.openxmlformats.org/officeDocument/2006/relationships/hyperlink" Target="#Echelles!A1"/></Relationships>
</file>

<file path=xl/drawings/_rels/vmlDrawing1.vml.rels><?xml version="1.0" encoding="UTF-8" standalone="yes"?>
<Relationships xmlns="http://schemas.openxmlformats.org/package/2006/relationships"><Relationship Id="rId13" Type="http://schemas.openxmlformats.org/officeDocument/2006/relationships/image" Target="../media/image31.emf"/><Relationship Id="rId18" Type="http://schemas.openxmlformats.org/officeDocument/2006/relationships/image" Target="../media/image26.emf"/><Relationship Id="rId26" Type="http://schemas.openxmlformats.org/officeDocument/2006/relationships/image" Target="../media/image18.emf"/><Relationship Id="rId39" Type="http://schemas.openxmlformats.org/officeDocument/2006/relationships/image" Target="../media/image5.emf"/><Relationship Id="rId21" Type="http://schemas.openxmlformats.org/officeDocument/2006/relationships/image" Target="../media/image23.emf"/><Relationship Id="rId34" Type="http://schemas.openxmlformats.org/officeDocument/2006/relationships/image" Target="../media/image10.emf"/><Relationship Id="rId42" Type="http://schemas.openxmlformats.org/officeDocument/2006/relationships/image" Target="../media/image2.emf"/><Relationship Id="rId7" Type="http://schemas.openxmlformats.org/officeDocument/2006/relationships/image" Target="../media/image37.emf"/><Relationship Id="rId2" Type="http://schemas.openxmlformats.org/officeDocument/2006/relationships/image" Target="../media/image42.emf"/><Relationship Id="rId16" Type="http://schemas.openxmlformats.org/officeDocument/2006/relationships/image" Target="../media/image28.emf"/><Relationship Id="rId20" Type="http://schemas.openxmlformats.org/officeDocument/2006/relationships/image" Target="../media/image24.emf"/><Relationship Id="rId29" Type="http://schemas.openxmlformats.org/officeDocument/2006/relationships/image" Target="../media/image15.emf"/><Relationship Id="rId41" Type="http://schemas.openxmlformats.org/officeDocument/2006/relationships/image" Target="../media/image3.emf"/><Relationship Id="rId1" Type="http://schemas.openxmlformats.org/officeDocument/2006/relationships/image" Target="../media/image43.emf"/><Relationship Id="rId6" Type="http://schemas.openxmlformats.org/officeDocument/2006/relationships/image" Target="../media/image38.emf"/><Relationship Id="rId11" Type="http://schemas.openxmlformats.org/officeDocument/2006/relationships/image" Target="../media/image33.emf"/><Relationship Id="rId24" Type="http://schemas.openxmlformats.org/officeDocument/2006/relationships/image" Target="../media/image20.emf"/><Relationship Id="rId32" Type="http://schemas.openxmlformats.org/officeDocument/2006/relationships/image" Target="../media/image12.emf"/><Relationship Id="rId37" Type="http://schemas.openxmlformats.org/officeDocument/2006/relationships/image" Target="../media/image7.emf"/><Relationship Id="rId40" Type="http://schemas.openxmlformats.org/officeDocument/2006/relationships/image" Target="../media/image4.emf"/><Relationship Id="rId5" Type="http://schemas.openxmlformats.org/officeDocument/2006/relationships/image" Target="../media/image39.emf"/><Relationship Id="rId15" Type="http://schemas.openxmlformats.org/officeDocument/2006/relationships/image" Target="../media/image29.emf"/><Relationship Id="rId23" Type="http://schemas.openxmlformats.org/officeDocument/2006/relationships/image" Target="../media/image21.emf"/><Relationship Id="rId28" Type="http://schemas.openxmlformats.org/officeDocument/2006/relationships/image" Target="../media/image16.emf"/><Relationship Id="rId36" Type="http://schemas.openxmlformats.org/officeDocument/2006/relationships/image" Target="../media/image8.emf"/><Relationship Id="rId10" Type="http://schemas.openxmlformats.org/officeDocument/2006/relationships/image" Target="../media/image34.emf"/><Relationship Id="rId19" Type="http://schemas.openxmlformats.org/officeDocument/2006/relationships/image" Target="../media/image25.emf"/><Relationship Id="rId31" Type="http://schemas.openxmlformats.org/officeDocument/2006/relationships/image" Target="../media/image13.emf"/><Relationship Id="rId4" Type="http://schemas.openxmlformats.org/officeDocument/2006/relationships/image" Target="../media/image40.emf"/><Relationship Id="rId9" Type="http://schemas.openxmlformats.org/officeDocument/2006/relationships/image" Target="../media/image35.emf"/><Relationship Id="rId14" Type="http://schemas.openxmlformats.org/officeDocument/2006/relationships/image" Target="../media/image30.emf"/><Relationship Id="rId22" Type="http://schemas.openxmlformats.org/officeDocument/2006/relationships/image" Target="../media/image22.emf"/><Relationship Id="rId27" Type="http://schemas.openxmlformats.org/officeDocument/2006/relationships/image" Target="../media/image17.emf"/><Relationship Id="rId30" Type="http://schemas.openxmlformats.org/officeDocument/2006/relationships/image" Target="../media/image14.emf"/><Relationship Id="rId35" Type="http://schemas.openxmlformats.org/officeDocument/2006/relationships/image" Target="../media/image9.emf"/><Relationship Id="rId43" Type="http://schemas.openxmlformats.org/officeDocument/2006/relationships/image" Target="../media/image1.emf"/><Relationship Id="rId8" Type="http://schemas.openxmlformats.org/officeDocument/2006/relationships/image" Target="../media/image36.emf"/><Relationship Id="rId3" Type="http://schemas.openxmlformats.org/officeDocument/2006/relationships/image" Target="../media/image41.emf"/><Relationship Id="rId12" Type="http://schemas.openxmlformats.org/officeDocument/2006/relationships/image" Target="../media/image32.emf"/><Relationship Id="rId17" Type="http://schemas.openxmlformats.org/officeDocument/2006/relationships/image" Target="../media/image27.emf"/><Relationship Id="rId25" Type="http://schemas.openxmlformats.org/officeDocument/2006/relationships/image" Target="../media/image19.emf"/><Relationship Id="rId33" Type="http://schemas.openxmlformats.org/officeDocument/2006/relationships/image" Target="../media/image11.emf"/><Relationship Id="rId38"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6143625</xdr:colOff>
          <xdr:row>1</xdr:row>
          <xdr:rowOff>742950</xdr:rowOff>
        </xdr:from>
        <xdr:to>
          <xdr:col>4</xdr:col>
          <xdr:colOff>0</xdr:colOff>
          <xdr:row>1</xdr:row>
          <xdr:rowOff>742950</xdr:rowOff>
        </xdr:to>
        <xdr:sp macro="" textlink="">
          <xdr:nvSpPr>
            <xdr:cNvPr id="17409" name="TextBox1"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xdr:row>
          <xdr:rowOff>742950</xdr:rowOff>
        </xdr:from>
        <xdr:to>
          <xdr:col>4</xdr:col>
          <xdr:colOff>28575</xdr:colOff>
          <xdr:row>2</xdr:row>
          <xdr:rowOff>742950</xdr:rowOff>
        </xdr:to>
        <xdr:sp macro="" textlink="">
          <xdr:nvSpPr>
            <xdr:cNvPr id="17410" name="TextBox2" hidden="1">
              <a:extLst>
                <a:ext uri="{63B3BB69-23CF-44E3-9099-C40C66FF867C}">
                  <a14:compatExt spid="_x0000_s17410"/>
                </a:ext>
                <a:ext uri="{FF2B5EF4-FFF2-40B4-BE49-F238E27FC236}">
                  <a16:creationId xmlns:a16="http://schemas.microsoft.com/office/drawing/2014/main" id="{00000000-0008-0000-0300-000002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0</xdr:colOff>
          <xdr:row>3</xdr:row>
          <xdr:rowOff>742950</xdr:rowOff>
        </xdr:to>
        <xdr:sp macro="" textlink="">
          <xdr:nvSpPr>
            <xdr:cNvPr id="17411" name="TextBox3" hidden="1">
              <a:extLst>
                <a:ext uri="{63B3BB69-23CF-44E3-9099-C40C66FF867C}">
                  <a14:compatExt spid="_x0000_s17411"/>
                </a:ext>
                <a:ext uri="{FF2B5EF4-FFF2-40B4-BE49-F238E27FC236}">
                  <a16:creationId xmlns:a16="http://schemas.microsoft.com/office/drawing/2014/main" id="{00000000-0008-0000-0300-000003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4</xdr:row>
          <xdr:rowOff>9525</xdr:rowOff>
        </xdr:from>
        <xdr:to>
          <xdr:col>4</xdr:col>
          <xdr:colOff>9525</xdr:colOff>
          <xdr:row>5</xdr:row>
          <xdr:rowOff>9525</xdr:rowOff>
        </xdr:to>
        <xdr:sp macro="" textlink="">
          <xdr:nvSpPr>
            <xdr:cNvPr id="17412" name="TextBox4" hidden="1">
              <a:extLst>
                <a:ext uri="{63B3BB69-23CF-44E3-9099-C40C66FF867C}">
                  <a14:compatExt spid="_x0000_s17412"/>
                </a:ext>
                <a:ext uri="{FF2B5EF4-FFF2-40B4-BE49-F238E27FC236}">
                  <a16:creationId xmlns:a16="http://schemas.microsoft.com/office/drawing/2014/main" id="{00000000-0008-0000-0300-000004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4</xdr:col>
          <xdr:colOff>28575</xdr:colOff>
          <xdr:row>5</xdr:row>
          <xdr:rowOff>742950</xdr:rowOff>
        </xdr:to>
        <xdr:sp macro="" textlink="">
          <xdr:nvSpPr>
            <xdr:cNvPr id="17413" name="TextBox5" hidden="1">
              <a:extLst>
                <a:ext uri="{63B3BB69-23CF-44E3-9099-C40C66FF867C}">
                  <a14:compatExt spid="_x0000_s17413"/>
                </a:ext>
                <a:ext uri="{FF2B5EF4-FFF2-40B4-BE49-F238E27FC236}">
                  <a16:creationId xmlns:a16="http://schemas.microsoft.com/office/drawing/2014/main" id="{00000000-0008-0000-0300-000005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28575</xdr:colOff>
          <xdr:row>6</xdr:row>
          <xdr:rowOff>742950</xdr:rowOff>
        </xdr:to>
        <xdr:sp macro="" textlink="">
          <xdr:nvSpPr>
            <xdr:cNvPr id="17414" name="TextBox6" hidden="1">
              <a:extLst>
                <a:ext uri="{63B3BB69-23CF-44E3-9099-C40C66FF867C}">
                  <a14:compatExt spid="_x0000_s17414"/>
                </a:ext>
                <a:ext uri="{FF2B5EF4-FFF2-40B4-BE49-F238E27FC236}">
                  <a16:creationId xmlns:a16="http://schemas.microsoft.com/office/drawing/2014/main" id="{00000000-0008-0000-0300-000006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6134100</xdr:colOff>
          <xdr:row>7</xdr:row>
          <xdr:rowOff>0</xdr:rowOff>
        </xdr:from>
        <xdr:to>
          <xdr:col>4</xdr:col>
          <xdr:colOff>0</xdr:colOff>
          <xdr:row>7</xdr:row>
          <xdr:rowOff>742950</xdr:rowOff>
        </xdr:to>
        <xdr:sp macro="" textlink="">
          <xdr:nvSpPr>
            <xdr:cNvPr id="17415" name="TextBox7" hidden="1">
              <a:extLst>
                <a:ext uri="{63B3BB69-23CF-44E3-9099-C40C66FF867C}">
                  <a14:compatExt spid="_x0000_s17415"/>
                </a:ext>
                <a:ext uri="{FF2B5EF4-FFF2-40B4-BE49-F238E27FC236}">
                  <a16:creationId xmlns:a16="http://schemas.microsoft.com/office/drawing/2014/main" id="{00000000-0008-0000-0300-000007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6134100</xdr:colOff>
          <xdr:row>8</xdr:row>
          <xdr:rowOff>0</xdr:rowOff>
        </xdr:from>
        <xdr:to>
          <xdr:col>4</xdr:col>
          <xdr:colOff>0</xdr:colOff>
          <xdr:row>8</xdr:row>
          <xdr:rowOff>742950</xdr:rowOff>
        </xdr:to>
        <xdr:sp macro="" textlink="">
          <xdr:nvSpPr>
            <xdr:cNvPr id="17416" name="TextBox8" hidden="1">
              <a:extLst>
                <a:ext uri="{63B3BB69-23CF-44E3-9099-C40C66FF867C}">
                  <a14:compatExt spid="_x0000_s17416"/>
                </a:ext>
                <a:ext uri="{FF2B5EF4-FFF2-40B4-BE49-F238E27FC236}">
                  <a16:creationId xmlns:a16="http://schemas.microsoft.com/office/drawing/2014/main" id="{00000000-0008-0000-0300-000008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6134100</xdr:colOff>
          <xdr:row>9</xdr:row>
          <xdr:rowOff>9525</xdr:rowOff>
        </xdr:from>
        <xdr:to>
          <xdr:col>4</xdr:col>
          <xdr:colOff>0</xdr:colOff>
          <xdr:row>10</xdr:row>
          <xdr:rowOff>9525</xdr:rowOff>
        </xdr:to>
        <xdr:sp macro="" textlink="">
          <xdr:nvSpPr>
            <xdr:cNvPr id="17417" name="TextBox9" hidden="1">
              <a:extLst>
                <a:ext uri="{63B3BB69-23CF-44E3-9099-C40C66FF867C}">
                  <a14:compatExt spid="_x0000_s17417"/>
                </a:ext>
                <a:ext uri="{FF2B5EF4-FFF2-40B4-BE49-F238E27FC236}">
                  <a16:creationId xmlns:a16="http://schemas.microsoft.com/office/drawing/2014/main" id="{00000000-0008-0000-0300-000009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4</xdr:col>
          <xdr:colOff>28575</xdr:colOff>
          <xdr:row>10</xdr:row>
          <xdr:rowOff>742950</xdr:rowOff>
        </xdr:to>
        <xdr:sp macro="" textlink="">
          <xdr:nvSpPr>
            <xdr:cNvPr id="17418" name="TextBox10" hidden="1">
              <a:extLst>
                <a:ext uri="{63B3BB69-23CF-44E3-9099-C40C66FF867C}">
                  <a14:compatExt spid="_x0000_s17418"/>
                </a:ext>
                <a:ext uri="{FF2B5EF4-FFF2-40B4-BE49-F238E27FC236}">
                  <a16:creationId xmlns:a16="http://schemas.microsoft.com/office/drawing/2014/main" id="{00000000-0008-0000-0300-00000A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4</xdr:col>
          <xdr:colOff>28575</xdr:colOff>
          <xdr:row>11</xdr:row>
          <xdr:rowOff>742950</xdr:rowOff>
        </xdr:to>
        <xdr:sp macro="" textlink="">
          <xdr:nvSpPr>
            <xdr:cNvPr id="17419" name="TextBox11" hidden="1">
              <a:extLst>
                <a:ext uri="{63B3BB69-23CF-44E3-9099-C40C66FF867C}">
                  <a14:compatExt spid="_x0000_s17419"/>
                </a:ext>
                <a:ext uri="{FF2B5EF4-FFF2-40B4-BE49-F238E27FC236}">
                  <a16:creationId xmlns:a16="http://schemas.microsoft.com/office/drawing/2014/main" id="{00000000-0008-0000-0300-00000B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4</xdr:col>
          <xdr:colOff>28575</xdr:colOff>
          <xdr:row>13</xdr:row>
          <xdr:rowOff>9525</xdr:rowOff>
        </xdr:to>
        <xdr:sp macro="" textlink="">
          <xdr:nvSpPr>
            <xdr:cNvPr id="17420" name="TextBox12" hidden="1">
              <a:extLst>
                <a:ext uri="{63B3BB69-23CF-44E3-9099-C40C66FF867C}">
                  <a14:compatExt spid="_x0000_s17420"/>
                </a:ext>
                <a:ext uri="{FF2B5EF4-FFF2-40B4-BE49-F238E27FC236}">
                  <a16:creationId xmlns:a16="http://schemas.microsoft.com/office/drawing/2014/main" id="{00000000-0008-0000-0300-00000C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4</xdr:col>
          <xdr:colOff>28575</xdr:colOff>
          <xdr:row>14</xdr:row>
          <xdr:rowOff>9525</xdr:rowOff>
        </xdr:to>
        <xdr:sp macro="" textlink="">
          <xdr:nvSpPr>
            <xdr:cNvPr id="17421" name="TextBox13" hidden="1">
              <a:extLst>
                <a:ext uri="{63B3BB69-23CF-44E3-9099-C40C66FF867C}">
                  <a14:compatExt spid="_x0000_s17421"/>
                </a:ext>
                <a:ext uri="{FF2B5EF4-FFF2-40B4-BE49-F238E27FC236}">
                  <a16:creationId xmlns:a16="http://schemas.microsoft.com/office/drawing/2014/main" id="{00000000-0008-0000-0300-00000D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28575</xdr:colOff>
          <xdr:row>14</xdr:row>
          <xdr:rowOff>742950</xdr:rowOff>
        </xdr:to>
        <xdr:sp macro="" textlink="">
          <xdr:nvSpPr>
            <xdr:cNvPr id="17422" name="TextBox14" hidden="1">
              <a:extLst>
                <a:ext uri="{63B3BB69-23CF-44E3-9099-C40C66FF867C}">
                  <a14:compatExt spid="_x0000_s17422"/>
                </a:ext>
                <a:ext uri="{FF2B5EF4-FFF2-40B4-BE49-F238E27FC236}">
                  <a16:creationId xmlns:a16="http://schemas.microsoft.com/office/drawing/2014/main" id="{00000000-0008-0000-0300-00000E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4</xdr:col>
          <xdr:colOff>28575</xdr:colOff>
          <xdr:row>16</xdr:row>
          <xdr:rowOff>9525</xdr:rowOff>
        </xdr:to>
        <xdr:sp macro="" textlink="">
          <xdr:nvSpPr>
            <xdr:cNvPr id="17423" name="TextBox15" hidden="1">
              <a:extLst>
                <a:ext uri="{63B3BB69-23CF-44E3-9099-C40C66FF867C}">
                  <a14:compatExt spid="_x0000_s17423"/>
                </a:ext>
                <a:ext uri="{FF2B5EF4-FFF2-40B4-BE49-F238E27FC236}">
                  <a16:creationId xmlns:a16="http://schemas.microsoft.com/office/drawing/2014/main" id="{00000000-0008-0000-0300-00000F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16</xdr:row>
          <xdr:rowOff>9525</xdr:rowOff>
        </xdr:from>
        <xdr:to>
          <xdr:col>4</xdr:col>
          <xdr:colOff>38100</xdr:colOff>
          <xdr:row>17</xdr:row>
          <xdr:rowOff>9525</xdr:rowOff>
        </xdr:to>
        <xdr:sp macro="" textlink="">
          <xdr:nvSpPr>
            <xdr:cNvPr id="17424" name="TextBox16" hidden="1">
              <a:extLst>
                <a:ext uri="{63B3BB69-23CF-44E3-9099-C40C66FF867C}">
                  <a14:compatExt spid="_x0000_s17424"/>
                </a:ext>
                <a:ext uri="{FF2B5EF4-FFF2-40B4-BE49-F238E27FC236}">
                  <a16:creationId xmlns:a16="http://schemas.microsoft.com/office/drawing/2014/main" id="{00000000-0008-0000-0300-000010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16</xdr:row>
          <xdr:rowOff>742950</xdr:rowOff>
        </xdr:from>
        <xdr:to>
          <xdr:col>4</xdr:col>
          <xdr:colOff>57150</xdr:colOff>
          <xdr:row>17</xdr:row>
          <xdr:rowOff>742950</xdr:rowOff>
        </xdr:to>
        <xdr:sp macro="" textlink="">
          <xdr:nvSpPr>
            <xdr:cNvPr id="17425" name="TextBox17" hidden="1">
              <a:extLst>
                <a:ext uri="{63B3BB69-23CF-44E3-9099-C40C66FF867C}">
                  <a14:compatExt spid="_x0000_s17425"/>
                </a:ext>
                <a:ext uri="{FF2B5EF4-FFF2-40B4-BE49-F238E27FC236}">
                  <a16:creationId xmlns:a16="http://schemas.microsoft.com/office/drawing/2014/main" id="{00000000-0008-0000-0300-000011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18</xdr:row>
          <xdr:rowOff>0</xdr:rowOff>
        </xdr:from>
        <xdr:to>
          <xdr:col>4</xdr:col>
          <xdr:colOff>57150</xdr:colOff>
          <xdr:row>18</xdr:row>
          <xdr:rowOff>742950</xdr:rowOff>
        </xdr:to>
        <xdr:sp macro="" textlink="">
          <xdr:nvSpPr>
            <xdr:cNvPr id="17426" name="TextBox18" hidden="1">
              <a:extLst>
                <a:ext uri="{63B3BB69-23CF-44E3-9099-C40C66FF867C}">
                  <a14:compatExt spid="_x0000_s17426"/>
                </a:ext>
                <a:ext uri="{FF2B5EF4-FFF2-40B4-BE49-F238E27FC236}">
                  <a16:creationId xmlns:a16="http://schemas.microsoft.com/office/drawing/2014/main" id="{00000000-0008-0000-0300-000012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4</xdr:col>
          <xdr:colOff>28575</xdr:colOff>
          <xdr:row>20</xdr:row>
          <xdr:rowOff>9525</xdr:rowOff>
        </xdr:to>
        <xdr:sp macro="" textlink="">
          <xdr:nvSpPr>
            <xdr:cNvPr id="17427" name="TextBox19" hidden="1">
              <a:extLst>
                <a:ext uri="{63B3BB69-23CF-44E3-9099-C40C66FF867C}">
                  <a14:compatExt spid="_x0000_s17427"/>
                </a:ext>
                <a:ext uri="{FF2B5EF4-FFF2-40B4-BE49-F238E27FC236}">
                  <a16:creationId xmlns:a16="http://schemas.microsoft.com/office/drawing/2014/main" id="{00000000-0008-0000-0300-000013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20</xdr:row>
          <xdr:rowOff>0</xdr:rowOff>
        </xdr:from>
        <xdr:to>
          <xdr:col>4</xdr:col>
          <xdr:colOff>38100</xdr:colOff>
          <xdr:row>20</xdr:row>
          <xdr:rowOff>742950</xdr:rowOff>
        </xdr:to>
        <xdr:sp macro="" textlink="">
          <xdr:nvSpPr>
            <xdr:cNvPr id="17428" name="TextBox20" hidden="1">
              <a:extLst>
                <a:ext uri="{63B3BB69-23CF-44E3-9099-C40C66FF867C}">
                  <a14:compatExt spid="_x0000_s17428"/>
                </a:ext>
                <a:ext uri="{FF2B5EF4-FFF2-40B4-BE49-F238E27FC236}">
                  <a16:creationId xmlns:a16="http://schemas.microsoft.com/office/drawing/2014/main" id="{00000000-0008-0000-0300-000014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742950</xdr:rowOff>
        </xdr:from>
        <xdr:to>
          <xdr:col>4</xdr:col>
          <xdr:colOff>28575</xdr:colOff>
          <xdr:row>22</xdr:row>
          <xdr:rowOff>742950</xdr:rowOff>
        </xdr:to>
        <xdr:sp macro="" textlink="">
          <xdr:nvSpPr>
            <xdr:cNvPr id="17429" name="TextBox21" hidden="1">
              <a:extLst>
                <a:ext uri="{63B3BB69-23CF-44E3-9099-C40C66FF867C}">
                  <a14:compatExt spid="_x0000_s17429"/>
                </a:ext>
                <a:ext uri="{FF2B5EF4-FFF2-40B4-BE49-F238E27FC236}">
                  <a16:creationId xmlns:a16="http://schemas.microsoft.com/office/drawing/2014/main" id="{00000000-0008-0000-0300-000015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742950</xdr:rowOff>
        </xdr:from>
        <xdr:to>
          <xdr:col>4</xdr:col>
          <xdr:colOff>28575</xdr:colOff>
          <xdr:row>21</xdr:row>
          <xdr:rowOff>742950</xdr:rowOff>
        </xdr:to>
        <xdr:sp macro="" textlink="">
          <xdr:nvSpPr>
            <xdr:cNvPr id="17430" name="TextBox22" hidden="1">
              <a:extLst>
                <a:ext uri="{63B3BB69-23CF-44E3-9099-C40C66FF867C}">
                  <a14:compatExt spid="_x0000_s17430"/>
                </a:ext>
                <a:ext uri="{FF2B5EF4-FFF2-40B4-BE49-F238E27FC236}">
                  <a16:creationId xmlns:a16="http://schemas.microsoft.com/office/drawing/2014/main" id="{00000000-0008-0000-0300-000016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0</xdr:rowOff>
        </xdr:from>
        <xdr:to>
          <xdr:col>4</xdr:col>
          <xdr:colOff>28575</xdr:colOff>
          <xdr:row>24</xdr:row>
          <xdr:rowOff>742950</xdr:rowOff>
        </xdr:to>
        <xdr:sp macro="" textlink="">
          <xdr:nvSpPr>
            <xdr:cNvPr id="17431" name="TextBox23" hidden="1">
              <a:extLst>
                <a:ext uri="{63B3BB69-23CF-44E3-9099-C40C66FF867C}">
                  <a14:compatExt spid="_x0000_s17431"/>
                </a:ext>
                <a:ext uri="{FF2B5EF4-FFF2-40B4-BE49-F238E27FC236}">
                  <a16:creationId xmlns:a16="http://schemas.microsoft.com/office/drawing/2014/main" id="{00000000-0008-0000-0300-000017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742950</xdr:rowOff>
        </xdr:from>
        <xdr:to>
          <xdr:col>4</xdr:col>
          <xdr:colOff>28575</xdr:colOff>
          <xdr:row>26</xdr:row>
          <xdr:rowOff>742950</xdr:rowOff>
        </xdr:to>
        <xdr:sp macro="" textlink="">
          <xdr:nvSpPr>
            <xdr:cNvPr id="17432" name="TextBox24" hidden="1">
              <a:extLst>
                <a:ext uri="{63B3BB69-23CF-44E3-9099-C40C66FF867C}">
                  <a14:compatExt spid="_x0000_s17432"/>
                </a:ext>
                <a:ext uri="{FF2B5EF4-FFF2-40B4-BE49-F238E27FC236}">
                  <a16:creationId xmlns:a16="http://schemas.microsoft.com/office/drawing/2014/main" id="{00000000-0008-0000-0300-000018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742950</xdr:rowOff>
        </xdr:from>
        <xdr:to>
          <xdr:col>4</xdr:col>
          <xdr:colOff>28575</xdr:colOff>
          <xdr:row>23</xdr:row>
          <xdr:rowOff>742950</xdr:rowOff>
        </xdr:to>
        <xdr:sp macro="" textlink="">
          <xdr:nvSpPr>
            <xdr:cNvPr id="17433" name="TextBox25" hidden="1">
              <a:extLst>
                <a:ext uri="{63B3BB69-23CF-44E3-9099-C40C66FF867C}">
                  <a14:compatExt spid="_x0000_s17433"/>
                </a:ext>
                <a:ext uri="{FF2B5EF4-FFF2-40B4-BE49-F238E27FC236}">
                  <a16:creationId xmlns:a16="http://schemas.microsoft.com/office/drawing/2014/main" id="{00000000-0008-0000-0300-000019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0</xdr:rowOff>
        </xdr:from>
        <xdr:to>
          <xdr:col>4</xdr:col>
          <xdr:colOff>28575</xdr:colOff>
          <xdr:row>25</xdr:row>
          <xdr:rowOff>742950</xdr:rowOff>
        </xdr:to>
        <xdr:sp macro="" textlink="">
          <xdr:nvSpPr>
            <xdr:cNvPr id="17434" name="TextBox26" hidden="1">
              <a:extLst>
                <a:ext uri="{63B3BB69-23CF-44E3-9099-C40C66FF867C}">
                  <a14:compatExt spid="_x0000_s17434"/>
                </a:ext>
                <a:ext uri="{FF2B5EF4-FFF2-40B4-BE49-F238E27FC236}">
                  <a16:creationId xmlns:a16="http://schemas.microsoft.com/office/drawing/2014/main" id="{00000000-0008-0000-0300-00001A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742950</xdr:rowOff>
        </xdr:from>
        <xdr:to>
          <xdr:col>4</xdr:col>
          <xdr:colOff>28575</xdr:colOff>
          <xdr:row>28</xdr:row>
          <xdr:rowOff>742950</xdr:rowOff>
        </xdr:to>
        <xdr:sp macro="" textlink="">
          <xdr:nvSpPr>
            <xdr:cNvPr id="17435" name="TextBox27" hidden="1">
              <a:extLst>
                <a:ext uri="{63B3BB69-23CF-44E3-9099-C40C66FF867C}">
                  <a14:compatExt spid="_x0000_s17435"/>
                </a:ext>
                <a:ext uri="{FF2B5EF4-FFF2-40B4-BE49-F238E27FC236}">
                  <a16:creationId xmlns:a16="http://schemas.microsoft.com/office/drawing/2014/main" id="{00000000-0008-0000-0300-00001B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0</xdr:rowOff>
        </xdr:from>
        <xdr:to>
          <xdr:col>4</xdr:col>
          <xdr:colOff>28575</xdr:colOff>
          <xdr:row>27</xdr:row>
          <xdr:rowOff>742950</xdr:rowOff>
        </xdr:to>
        <xdr:sp macro="" textlink="">
          <xdr:nvSpPr>
            <xdr:cNvPr id="17436" name="TextBox28" hidden="1">
              <a:extLst>
                <a:ext uri="{63B3BB69-23CF-44E3-9099-C40C66FF867C}">
                  <a14:compatExt spid="_x0000_s17436"/>
                </a:ext>
                <a:ext uri="{FF2B5EF4-FFF2-40B4-BE49-F238E27FC236}">
                  <a16:creationId xmlns:a16="http://schemas.microsoft.com/office/drawing/2014/main" id="{00000000-0008-0000-0300-00001C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30</xdr:row>
          <xdr:rowOff>19050</xdr:rowOff>
        </xdr:from>
        <xdr:to>
          <xdr:col>4</xdr:col>
          <xdr:colOff>0</xdr:colOff>
          <xdr:row>31</xdr:row>
          <xdr:rowOff>19050</xdr:rowOff>
        </xdr:to>
        <xdr:sp macro="" textlink="">
          <xdr:nvSpPr>
            <xdr:cNvPr id="17437" name="TextBox29" hidden="1">
              <a:extLst>
                <a:ext uri="{63B3BB69-23CF-44E3-9099-C40C66FF867C}">
                  <a14:compatExt spid="_x0000_s17437"/>
                </a:ext>
                <a:ext uri="{FF2B5EF4-FFF2-40B4-BE49-F238E27FC236}">
                  <a16:creationId xmlns:a16="http://schemas.microsoft.com/office/drawing/2014/main" id="{00000000-0008-0000-0300-00001D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742950</xdr:rowOff>
        </xdr:from>
        <xdr:to>
          <xdr:col>4</xdr:col>
          <xdr:colOff>28575</xdr:colOff>
          <xdr:row>33</xdr:row>
          <xdr:rowOff>742950</xdr:rowOff>
        </xdr:to>
        <xdr:sp macro="" textlink="">
          <xdr:nvSpPr>
            <xdr:cNvPr id="17438" name="TextBox30" hidden="1">
              <a:extLst>
                <a:ext uri="{63B3BB69-23CF-44E3-9099-C40C66FF867C}">
                  <a14:compatExt spid="_x0000_s17438"/>
                </a:ext>
                <a:ext uri="{FF2B5EF4-FFF2-40B4-BE49-F238E27FC236}">
                  <a16:creationId xmlns:a16="http://schemas.microsoft.com/office/drawing/2014/main" id="{00000000-0008-0000-0300-00001E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742950</xdr:rowOff>
        </xdr:from>
        <xdr:to>
          <xdr:col>4</xdr:col>
          <xdr:colOff>28575</xdr:colOff>
          <xdr:row>32</xdr:row>
          <xdr:rowOff>742950</xdr:rowOff>
        </xdr:to>
        <xdr:sp macro="" textlink="">
          <xdr:nvSpPr>
            <xdr:cNvPr id="17439" name="TextBox32" hidden="1">
              <a:extLst>
                <a:ext uri="{63B3BB69-23CF-44E3-9099-C40C66FF867C}">
                  <a14:compatExt spid="_x0000_s17439"/>
                </a:ext>
                <a:ext uri="{FF2B5EF4-FFF2-40B4-BE49-F238E27FC236}">
                  <a16:creationId xmlns:a16="http://schemas.microsoft.com/office/drawing/2014/main" id="{00000000-0008-0000-0300-00001F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30</xdr:row>
          <xdr:rowOff>742950</xdr:rowOff>
        </xdr:from>
        <xdr:to>
          <xdr:col>4</xdr:col>
          <xdr:colOff>28575</xdr:colOff>
          <xdr:row>31</xdr:row>
          <xdr:rowOff>742950</xdr:rowOff>
        </xdr:to>
        <xdr:sp macro="" textlink="">
          <xdr:nvSpPr>
            <xdr:cNvPr id="17440" name="TextBox33" hidden="1">
              <a:extLst>
                <a:ext uri="{63B3BB69-23CF-44E3-9099-C40C66FF867C}">
                  <a14:compatExt spid="_x0000_s17440"/>
                </a:ext>
                <a:ext uri="{FF2B5EF4-FFF2-40B4-BE49-F238E27FC236}">
                  <a16:creationId xmlns:a16="http://schemas.microsoft.com/office/drawing/2014/main" id="{00000000-0008-0000-0300-000020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29</xdr:row>
          <xdr:rowOff>9525</xdr:rowOff>
        </xdr:from>
        <xdr:to>
          <xdr:col>4</xdr:col>
          <xdr:colOff>28575</xdr:colOff>
          <xdr:row>30</xdr:row>
          <xdr:rowOff>9525</xdr:rowOff>
        </xdr:to>
        <xdr:sp macro="" textlink="">
          <xdr:nvSpPr>
            <xdr:cNvPr id="17441" name="TextBox34" hidden="1">
              <a:extLst>
                <a:ext uri="{63B3BB69-23CF-44E3-9099-C40C66FF867C}">
                  <a14:compatExt spid="_x0000_s17441"/>
                </a:ext>
                <a:ext uri="{FF2B5EF4-FFF2-40B4-BE49-F238E27FC236}">
                  <a16:creationId xmlns:a16="http://schemas.microsoft.com/office/drawing/2014/main" id="{00000000-0008-0000-0300-000021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742950</xdr:rowOff>
        </xdr:from>
        <xdr:to>
          <xdr:col>4</xdr:col>
          <xdr:colOff>28575</xdr:colOff>
          <xdr:row>35</xdr:row>
          <xdr:rowOff>742950</xdr:rowOff>
        </xdr:to>
        <xdr:sp macro="" textlink="">
          <xdr:nvSpPr>
            <xdr:cNvPr id="17442" name="TextBox35" hidden="1">
              <a:extLst>
                <a:ext uri="{63B3BB69-23CF-44E3-9099-C40C66FF867C}">
                  <a14:compatExt spid="_x0000_s17442"/>
                </a:ext>
                <a:ext uri="{FF2B5EF4-FFF2-40B4-BE49-F238E27FC236}">
                  <a16:creationId xmlns:a16="http://schemas.microsoft.com/office/drawing/2014/main" id="{00000000-0008-0000-0300-000022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0</xdr:rowOff>
        </xdr:from>
        <xdr:to>
          <xdr:col>4</xdr:col>
          <xdr:colOff>28575</xdr:colOff>
          <xdr:row>34</xdr:row>
          <xdr:rowOff>742950</xdr:rowOff>
        </xdr:to>
        <xdr:sp macro="" textlink="">
          <xdr:nvSpPr>
            <xdr:cNvPr id="17443" name="TextBox36" hidden="1">
              <a:extLst>
                <a:ext uri="{63B3BB69-23CF-44E3-9099-C40C66FF867C}">
                  <a14:compatExt spid="_x0000_s17443"/>
                </a:ext>
                <a:ext uri="{FF2B5EF4-FFF2-40B4-BE49-F238E27FC236}">
                  <a16:creationId xmlns:a16="http://schemas.microsoft.com/office/drawing/2014/main" id="{00000000-0008-0000-0300-000023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742950</xdr:rowOff>
        </xdr:from>
        <xdr:to>
          <xdr:col>4</xdr:col>
          <xdr:colOff>28575</xdr:colOff>
          <xdr:row>38</xdr:row>
          <xdr:rowOff>742950</xdr:rowOff>
        </xdr:to>
        <xdr:sp macro="" textlink="">
          <xdr:nvSpPr>
            <xdr:cNvPr id="17444" name="TextBox37" hidden="1">
              <a:extLst>
                <a:ext uri="{63B3BB69-23CF-44E3-9099-C40C66FF867C}">
                  <a14:compatExt spid="_x0000_s17444"/>
                </a:ext>
                <a:ext uri="{FF2B5EF4-FFF2-40B4-BE49-F238E27FC236}">
                  <a16:creationId xmlns:a16="http://schemas.microsoft.com/office/drawing/2014/main" id="{00000000-0008-0000-0300-000024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742950</xdr:rowOff>
        </xdr:from>
        <xdr:to>
          <xdr:col>4</xdr:col>
          <xdr:colOff>28575</xdr:colOff>
          <xdr:row>40</xdr:row>
          <xdr:rowOff>742950</xdr:rowOff>
        </xdr:to>
        <xdr:sp macro="" textlink="">
          <xdr:nvSpPr>
            <xdr:cNvPr id="17445" name="TextBox38" hidden="1">
              <a:extLst>
                <a:ext uri="{63B3BB69-23CF-44E3-9099-C40C66FF867C}">
                  <a14:compatExt spid="_x0000_s17445"/>
                </a:ext>
                <a:ext uri="{FF2B5EF4-FFF2-40B4-BE49-F238E27FC236}">
                  <a16:creationId xmlns:a16="http://schemas.microsoft.com/office/drawing/2014/main" id="{00000000-0008-0000-0300-000025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742950</xdr:rowOff>
        </xdr:from>
        <xdr:to>
          <xdr:col>4</xdr:col>
          <xdr:colOff>28575</xdr:colOff>
          <xdr:row>37</xdr:row>
          <xdr:rowOff>742950</xdr:rowOff>
        </xdr:to>
        <xdr:sp macro="" textlink="">
          <xdr:nvSpPr>
            <xdr:cNvPr id="17446" name="TextBox39" hidden="1">
              <a:extLst>
                <a:ext uri="{63B3BB69-23CF-44E3-9099-C40C66FF867C}">
                  <a14:compatExt spid="_x0000_s17446"/>
                </a:ext>
                <a:ext uri="{FF2B5EF4-FFF2-40B4-BE49-F238E27FC236}">
                  <a16:creationId xmlns:a16="http://schemas.microsoft.com/office/drawing/2014/main" id="{00000000-0008-0000-0300-000026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4</xdr:col>
          <xdr:colOff>28575</xdr:colOff>
          <xdr:row>39</xdr:row>
          <xdr:rowOff>742950</xdr:rowOff>
        </xdr:to>
        <xdr:sp macro="" textlink="">
          <xdr:nvSpPr>
            <xdr:cNvPr id="17447" name="TextBox40" hidden="1">
              <a:extLst>
                <a:ext uri="{63B3BB69-23CF-44E3-9099-C40C66FF867C}">
                  <a14:compatExt spid="_x0000_s17447"/>
                </a:ext>
                <a:ext uri="{FF2B5EF4-FFF2-40B4-BE49-F238E27FC236}">
                  <a16:creationId xmlns:a16="http://schemas.microsoft.com/office/drawing/2014/main" id="{00000000-0008-0000-0300-000027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742950</xdr:rowOff>
        </xdr:from>
        <xdr:to>
          <xdr:col>4</xdr:col>
          <xdr:colOff>28575</xdr:colOff>
          <xdr:row>36</xdr:row>
          <xdr:rowOff>742950</xdr:rowOff>
        </xdr:to>
        <xdr:sp macro="" textlink="">
          <xdr:nvSpPr>
            <xdr:cNvPr id="17448" name="TextBox41" hidden="1">
              <a:extLst>
                <a:ext uri="{63B3BB69-23CF-44E3-9099-C40C66FF867C}">
                  <a14:compatExt spid="_x0000_s17448"/>
                </a:ext>
                <a:ext uri="{FF2B5EF4-FFF2-40B4-BE49-F238E27FC236}">
                  <a16:creationId xmlns:a16="http://schemas.microsoft.com/office/drawing/2014/main" id="{00000000-0008-0000-0300-000028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4</xdr:col>
          <xdr:colOff>28575</xdr:colOff>
          <xdr:row>43</xdr:row>
          <xdr:rowOff>9525</xdr:rowOff>
        </xdr:to>
        <xdr:sp macro="" textlink="">
          <xdr:nvSpPr>
            <xdr:cNvPr id="17449" name="TextBox42" hidden="1">
              <a:extLst>
                <a:ext uri="{63B3BB69-23CF-44E3-9099-C40C66FF867C}">
                  <a14:compatExt spid="_x0000_s17449"/>
                </a:ext>
                <a:ext uri="{FF2B5EF4-FFF2-40B4-BE49-F238E27FC236}">
                  <a16:creationId xmlns:a16="http://schemas.microsoft.com/office/drawing/2014/main" id="{00000000-0008-0000-0300-000029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6134100</xdr:colOff>
          <xdr:row>41</xdr:row>
          <xdr:rowOff>19050</xdr:rowOff>
        </xdr:from>
        <xdr:to>
          <xdr:col>4</xdr:col>
          <xdr:colOff>0</xdr:colOff>
          <xdr:row>42</xdr:row>
          <xdr:rowOff>19050</xdr:rowOff>
        </xdr:to>
        <xdr:sp macro="" textlink="">
          <xdr:nvSpPr>
            <xdr:cNvPr id="17450" name="TextBox43" hidden="1">
              <a:extLst>
                <a:ext uri="{63B3BB69-23CF-44E3-9099-C40C66FF867C}">
                  <a14:compatExt spid="_x0000_s17450"/>
                </a:ext>
                <a:ext uri="{FF2B5EF4-FFF2-40B4-BE49-F238E27FC236}">
                  <a16:creationId xmlns:a16="http://schemas.microsoft.com/office/drawing/2014/main" id="{00000000-0008-0000-0300-00002A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xdr:row>
          <xdr:rowOff>28575</xdr:rowOff>
        </xdr:from>
        <xdr:to>
          <xdr:col>3</xdr:col>
          <xdr:colOff>4533900</xdr:colOff>
          <xdr:row>1</xdr:row>
          <xdr:rowOff>695325</xdr:rowOff>
        </xdr:to>
        <xdr:sp macro="" textlink="">
          <xdr:nvSpPr>
            <xdr:cNvPr id="17454" name="TextBox31" hidden="1">
              <a:extLst>
                <a:ext uri="{63B3BB69-23CF-44E3-9099-C40C66FF867C}">
                  <a14:compatExt spid="_x0000_s17454"/>
                </a:ext>
                <a:ext uri="{FF2B5EF4-FFF2-40B4-BE49-F238E27FC236}">
                  <a16:creationId xmlns:a16="http://schemas.microsoft.com/office/drawing/2014/main" id="{00000000-0008-0000-0300-00002E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8</xdr:col>
      <xdr:colOff>1744014</xdr:colOff>
      <xdr:row>3</xdr:row>
      <xdr:rowOff>10865</xdr:rowOff>
    </xdr:from>
    <xdr:to>
      <xdr:col>19</xdr:col>
      <xdr:colOff>174402</xdr:colOff>
      <xdr:row>27</xdr:row>
      <xdr:rowOff>53661</xdr:rowOff>
    </xdr:to>
    <xdr:graphicFrame macro="">
      <xdr:nvGraphicFramePr>
        <xdr:cNvPr id="2" name="Graphique 1">
          <a:extLst>
            <a:ext uri="{FF2B5EF4-FFF2-40B4-BE49-F238E27FC236}">
              <a16:creationId xmlns:a16="http://schemas.microsoft.com/office/drawing/2014/main" id="{2DF1F090-CFD5-433F-B758-22AEBE7D62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187815</xdr:rowOff>
    </xdr:from>
    <xdr:to>
      <xdr:col>8</xdr:col>
      <xdr:colOff>1180564</xdr:colOff>
      <xdr:row>27</xdr:row>
      <xdr:rowOff>80492</xdr:rowOff>
    </xdr:to>
    <xdr:graphicFrame macro="">
      <xdr:nvGraphicFramePr>
        <xdr:cNvPr id="3" name="Graphique 2">
          <a:extLst>
            <a:ext uri="{FF2B5EF4-FFF2-40B4-BE49-F238E27FC236}">
              <a16:creationId xmlns:a16="http://schemas.microsoft.com/office/drawing/2014/main" id="{14AA3774-842D-4126-8D45-087C9A8831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31190</xdr:colOff>
      <xdr:row>27</xdr:row>
      <xdr:rowOff>71433</xdr:rowOff>
    </xdr:from>
    <xdr:to>
      <xdr:col>20</xdr:col>
      <xdr:colOff>8049</xdr:colOff>
      <xdr:row>49</xdr:row>
      <xdr:rowOff>107322</xdr:rowOff>
    </xdr:to>
    <xdr:graphicFrame macro="">
      <xdr:nvGraphicFramePr>
        <xdr:cNvPr id="4" name="Graphique 3">
          <a:extLst>
            <a:ext uri="{FF2B5EF4-FFF2-40B4-BE49-F238E27FC236}">
              <a16:creationId xmlns:a16="http://schemas.microsoft.com/office/drawing/2014/main" id="{C77EE09C-CCD2-438E-96D4-0EE439A8C800}"/>
            </a:ext>
            <a:ext uri="{147F2762-F138-4A5C-976F-8EAC2B608ADB}">
              <a16:predDERef xmlns:a16="http://schemas.microsoft.com/office/drawing/2014/main" pre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666750</xdr:colOff>
      <xdr:row>110</xdr:row>
      <xdr:rowOff>142875</xdr:rowOff>
    </xdr:from>
    <xdr:to>
      <xdr:col>14</xdr:col>
      <xdr:colOff>4476750</xdr:colOff>
      <xdr:row>125</xdr:row>
      <xdr:rowOff>28575</xdr:rowOff>
    </xdr:to>
    <xdr:graphicFrame macro="">
      <xdr:nvGraphicFramePr>
        <xdr:cNvPr id="5" name="Chart 2">
          <a:extLst>
            <a:ext uri="{FF2B5EF4-FFF2-40B4-BE49-F238E27FC236}">
              <a16:creationId xmlns:a16="http://schemas.microsoft.com/office/drawing/2014/main" id="{BDE74333-52F3-4056-BEE9-9A567C43B974}"/>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419100</xdr:colOff>
      <xdr:row>2</xdr:row>
      <xdr:rowOff>28575</xdr:rowOff>
    </xdr:from>
    <xdr:to>
      <xdr:col>15</xdr:col>
      <xdr:colOff>419100</xdr:colOff>
      <xdr:row>66</xdr:row>
      <xdr:rowOff>133350</xdr:rowOff>
    </xdr:to>
    <xdr:graphicFrame macro="">
      <xdr:nvGraphicFramePr>
        <xdr:cNvPr id="4" name="Graphique 4">
          <a:extLst>
            <a:ext uri="{FF2B5EF4-FFF2-40B4-BE49-F238E27FC236}">
              <a16:creationId xmlns:a16="http://schemas.microsoft.com/office/drawing/2014/main" id="{90F170CF-269B-0A89-B1AF-D5A23ABF95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11073</xdr:rowOff>
    </xdr:from>
    <xdr:to>
      <xdr:col>6</xdr:col>
      <xdr:colOff>420872</xdr:colOff>
      <xdr:row>66</xdr:row>
      <xdr:rowOff>132906</xdr:rowOff>
    </xdr:to>
    <xdr:graphicFrame macro="">
      <xdr:nvGraphicFramePr>
        <xdr:cNvPr id="2" name="Graphique 5">
          <a:extLst>
            <a:ext uri="{FF2B5EF4-FFF2-40B4-BE49-F238E27FC236}">
              <a16:creationId xmlns:a16="http://schemas.microsoft.com/office/drawing/2014/main" id="{15771615-B0FE-81B2-72BD-C934C8586914}"/>
            </a:ext>
            <a:ext uri="{147F2762-F138-4A5C-976F-8EAC2B608ADB}">
              <a16:predDERef xmlns:a16="http://schemas.microsoft.com/office/drawing/2014/main" pred="{90F170CF-269B-0A89-B1AF-D5A23ABF95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xdr:colOff>
      <xdr:row>86</xdr:row>
      <xdr:rowOff>133350</xdr:rowOff>
    </xdr:from>
    <xdr:to>
      <xdr:col>14</xdr:col>
      <xdr:colOff>733425</xdr:colOff>
      <xdr:row>105</xdr:row>
      <xdr:rowOff>152400</xdr:rowOff>
    </xdr:to>
    <xdr:graphicFrame macro="">
      <xdr:nvGraphicFramePr>
        <xdr:cNvPr id="3" name="Graphique 13">
          <a:extLst>
            <a:ext uri="{FF2B5EF4-FFF2-40B4-BE49-F238E27FC236}">
              <a16:creationId xmlns:a16="http://schemas.microsoft.com/office/drawing/2014/main" id="{D1234DE6-A096-F897-C16E-6CEC27100008}"/>
            </a:ext>
            <a:ext uri="{147F2762-F138-4A5C-976F-8EAC2B608ADB}">
              <a16:predDERef xmlns:a16="http://schemas.microsoft.com/office/drawing/2014/main" pred="{15771615-B0FE-81B2-72BD-C934C85869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11073</xdr:colOff>
      <xdr:row>83</xdr:row>
      <xdr:rowOff>63796</xdr:rowOff>
    </xdr:from>
    <xdr:to>
      <xdr:col>14</xdr:col>
      <xdr:colOff>91922</xdr:colOff>
      <xdr:row>86</xdr:row>
      <xdr:rowOff>138081</xdr:rowOff>
    </xdr:to>
    <mc:AlternateContent xmlns:mc="http://schemas.openxmlformats.org/markup-compatibility/2006" xmlns:a14="http://schemas.microsoft.com/office/drawing/2010/main">
      <mc:Choice Requires="a14">
        <xdr:graphicFrame macro="">
          <xdr:nvGraphicFramePr>
            <xdr:cNvPr id="15" name="Niveau de maturité">
              <a:extLst>
                <a:ext uri="{FF2B5EF4-FFF2-40B4-BE49-F238E27FC236}">
                  <a16:creationId xmlns:a16="http://schemas.microsoft.com/office/drawing/2014/main" id="{4D4EE5CA-A41B-8173-24CF-A46938C30CB0}"/>
                </a:ext>
              </a:extLst>
            </xdr:cNvPr>
            <xdr:cNvGraphicFramePr/>
          </xdr:nvGraphicFramePr>
          <xdr:xfrm>
            <a:off x="0" y="0"/>
            <a:ext cx="0" cy="0"/>
          </xdr:xfrm>
          <a:graphic>
            <a:graphicData uri="http://schemas.microsoft.com/office/drawing/2010/slicer">
              <sle:slicer xmlns:sle="http://schemas.microsoft.com/office/drawing/2010/slicer" name="Niveau de maturité"/>
            </a:graphicData>
          </a:graphic>
        </xdr:graphicFrame>
      </mc:Choice>
      <mc:Fallback xmlns="">
        <xdr:sp macro="" textlink="">
          <xdr:nvSpPr>
            <xdr:cNvPr id="0" name=""/>
            <xdr:cNvSpPr>
              <a:spLocks noTextEdit="1"/>
            </xdr:cNvSpPr>
          </xdr:nvSpPr>
          <xdr:spPr>
            <a:xfrm>
              <a:off x="22146" y="7362604"/>
              <a:ext cx="14929888" cy="639140"/>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xdr:from>
      <xdr:col>0</xdr:col>
      <xdr:colOff>0</xdr:colOff>
      <xdr:row>123</xdr:row>
      <xdr:rowOff>132911</xdr:rowOff>
    </xdr:from>
    <xdr:to>
      <xdr:col>14</xdr:col>
      <xdr:colOff>714374</xdr:colOff>
      <xdr:row>141</xdr:row>
      <xdr:rowOff>121833</xdr:rowOff>
    </xdr:to>
    <xdr:graphicFrame macro="">
      <xdr:nvGraphicFramePr>
        <xdr:cNvPr id="7" name="Graphique 15">
          <a:extLst>
            <a:ext uri="{FF2B5EF4-FFF2-40B4-BE49-F238E27FC236}">
              <a16:creationId xmlns:a16="http://schemas.microsoft.com/office/drawing/2014/main" id="{71C66AB7-6258-F690-7C3E-0ABC28B53A08}"/>
            </a:ext>
            <a:ext uri="{147F2762-F138-4A5C-976F-8EAC2B608ADB}">
              <a16:predDERef xmlns:a16="http://schemas.microsoft.com/office/drawing/2014/main" pred="{4D4EE5CA-A41B-8173-24CF-A46938C30C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105</xdr:row>
      <xdr:rowOff>142652</xdr:rowOff>
    </xdr:from>
    <xdr:to>
      <xdr:col>14</xdr:col>
      <xdr:colOff>714377</xdr:colOff>
      <xdr:row>124</xdr:row>
      <xdr:rowOff>3</xdr:rowOff>
    </xdr:to>
    <xdr:graphicFrame macro="">
      <xdr:nvGraphicFramePr>
        <xdr:cNvPr id="8" name="Graphique 18">
          <a:extLst>
            <a:ext uri="{FF2B5EF4-FFF2-40B4-BE49-F238E27FC236}">
              <a16:creationId xmlns:a16="http://schemas.microsoft.com/office/drawing/2014/main" id="{8F98DFA5-9014-BFD3-5F6D-CC0E6C386EB2}"/>
            </a:ext>
            <a:ext uri="{147F2762-F138-4A5C-976F-8EAC2B608ADB}">
              <a16:predDERef xmlns:a16="http://schemas.microsoft.com/office/drawing/2014/main" pred="{71C66AB7-6258-F690-7C3E-0ABC28B53A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66</xdr:row>
      <xdr:rowOff>133350</xdr:rowOff>
    </xdr:from>
    <xdr:to>
      <xdr:col>15</xdr:col>
      <xdr:colOff>419100</xdr:colOff>
      <xdr:row>83</xdr:row>
      <xdr:rowOff>57150</xdr:rowOff>
    </xdr:to>
    <xdr:graphicFrame macro="">
      <xdr:nvGraphicFramePr>
        <xdr:cNvPr id="9" name="Graphique 20">
          <a:extLst>
            <a:ext uri="{FF2B5EF4-FFF2-40B4-BE49-F238E27FC236}">
              <a16:creationId xmlns:a16="http://schemas.microsoft.com/office/drawing/2014/main" id="{FE939CF1-4F0E-6313-E917-4111D813C58C}"/>
            </a:ext>
            <a:ext uri="{147F2762-F138-4A5C-976F-8EAC2B608ADB}">
              <a16:predDERef xmlns:a16="http://schemas.microsoft.com/office/drawing/2014/main" pred="{8F98DFA5-9014-BFD3-5F6D-CC0E6C386E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453536</xdr:colOff>
      <xdr:row>82</xdr:row>
      <xdr:rowOff>139212</xdr:rowOff>
    </xdr:from>
    <xdr:to>
      <xdr:col>18</xdr:col>
      <xdr:colOff>520211</xdr:colOff>
      <xdr:row>84</xdr:row>
      <xdr:rowOff>514350</xdr:rowOff>
    </xdr:to>
    <xdr:graphicFrame macro="">
      <xdr:nvGraphicFramePr>
        <xdr:cNvPr id="2" name="Graphique 1">
          <a:extLst>
            <a:ext uri="{FF2B5EF4-FFF2-40B4-BE49-F238E27FC236}">
              <a16:creationId xmlns:a16="http://schemas.microsoft.com/office/drawing/2014/main" id="{13C9129A-8C1A-4C90-941C-3DD37AE164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519447</xdr:colOff>
      <xdr:row>38</xdr:row>
      <xdr:rowOff>104775</xdr:rowOff>
    </xdr:to>
    <xdr:grpSp>
      <xdr:nvGrpSpPr>
        <xdr:cNvPr id="2" name="Groupe 1">
          <a:extLst>
            <a:ext uri="{FF2B5EF4-FFF2-40B4-BE49-F238E27FC236}">
              <a16:creationId xmlns:a16="http://schemas.microsoft.com/office/drawing/2014/main" id="{E886480A-2D31-4F0D-A1B9-A8BBA2CB3BCB}"/>
            </a:ext>
          </a:extLst>
        </xdr:cNvPr>
        <xdr:cNvGrpSpPr/>
      </xdr:nvGrpSpPr>
      <xdr:grpSpPr>
        <a:xfrm>
          <a:off x="0" y="0"/>
          <a:ext cx="12176910" cy="5649178"/>
          <a:chOff x="0" y="0"/>
          <a:chExt cx="12457447" cy="5502275"/>
        </a:xfrm>
      </xdr:grpSpPr>
      <xdr:graphicFrame macro="">
        <xdr:nvGraphicFramePr>
          <xdr:cNvPr id="3" name="Graphique 2">
            <a:extLst>
              <a:ext uri="{FF2B5EF4-FFF2-40B4-BE49-F238E27FC236}">
                <a16:creationId xmlns:a16="http://schemas.microsoft.com/office/drawing/2014/main" id="{D0445217-4EAD-A1DF-FA59-A5A4A10F8657}"/>
              </a:ext>
            </a:extLst>
          </xdr:cNvPr>
          <xdr:cNvGraphicFramePr/>
        </xdr:nvGraphicFramePr>
        <xdr:xfrm>
          <a:off x="0" y="0"/>
          <a:ext cx="6021916" cy="304059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Graphique 3">
            <a:extLst>
              <a:ext uri="{FF2B5EF4-FFF2-40B4-BE49-F238E27FC236}">
                <a16:creationId xmlns:a16="http://schemas.microsoft.com/office/drawing/2014/main" id="{A542B595-78BB-2879-5DF3-5D89E17F0659}"/>
              </a:ext>
            </a:extLst>
          </xdr:cNvPr>
          <xdr:cNvGraphicFramePr>
            <a:graphicFrameLocks/>
          </xdr:cNvGraphicFramePr>
        </xdr:nvGraphicFramePr>
        <xdr:xfrm>
          <a:off x="6096001" y="0"/>
          <a:ext cx="6361446" cy="3012017"/>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Graphique 4">
            <a:extLst>
              <a:ext uri="{FF2B5EF4-FFF2-40B4-BE49-F238E27FC236}">
                <a16:creationId xmlns:a16="http://schemas.microsoft.com/office/drawing/2014/main" id="{FC067597-7557-7229-58FF-2B3A7899DE77}"/>
              </a:ext>
            </a:extLst>
          </xdr:cNvPr>
          <xdr:cNvGraphicFramePr>
            <a:graphicFrameLocks/>
          </xdr:cNvGraphicFramePr>
        </xdr:nvGraphicFramePr>
        <xdr:xfrm>
          <a:off x="0" y="2983442"/>
          <a:ext cx="12425542" cy="2518833"/>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oneCellAnchor>
    <xdr:from>
      <xdr:col>16</xdr:col>
      <xdr:colOff>114300</xdr:colOff>
      <xdr:row>31</xdr:row>
      <xdr:rowOff>161925</xdr:rowOff>
    </xdr:from>
    <xdr:ext cx="1277337" cy="331116"/>
    <xdr:sp macro="" textlink="">
      <xdr:nvSpPr>
        <xdr:cNvPr id="6" name="TextBox 13">
          <a:extLst>
            <a:ext uri="{FF2B5EF4-FFF2-40B4-BE49-F238E27FC236}">
              <a16:creationId xmlns:a16="http://schemas.microsoft.com/office/drawing/2014/main" id="{E3605077-B422-4BC2-A765-89E721750498}"/>
            </a:ext>
          </a:extLst>
        </xdr:cNvPr>
        <xdr:cNvSpPr txBox="1"/>
      </xdr:nvSpPr>
      <xdr:spPr>
        <a:xfrm>
          <a:off x="15209520" y="4368165"/>
          <a:ext cx="1277337"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1"/>
              </a:solidFill>
              <a:effectLst/>
              <a:latin typeface="Segoe UI" panose="020B0502040204020203" pitchFamily="34" charset="0"/>
              <a:ea typeface="+mn-ea"/>
              <a:cs typeface="Segoe UI" panose="020B0502040204020203" pitchFamily="34" charset="0"/>
            </a:rPr>
            <a:t>COMPLIANCE</a:t>
          </a:r>
          <a:endParaRPr lang="en-US" sz="1400" b="0">
            <a:solidFill>
              <a:schemeClr val="bg1"/>
            </a:solidFill>
            <a:effectLst/>
            <a:latin typeface="Segoe UI" panose="020B0502040204020203" pitchFamily="34" charset="0"/>
            <a:cs typeface="Segoe UI" panose="020B0502040204020203" pitchFamily="34" charset="0"/>
          </a:endParaRPr>
        </a:p>
      </xdr:txBody>
    </xdr:sp>
    <xdr:clientData/>
  </xdr:oneCellAnchor>
  <xdr:twoCellAnchor>
    <xdr:from>
      <xdr:col>16</xdr:col>
      <xdr:colOff>296495</xdr:colOff>
      <xdr:row>27</xdr:row>
      <xdr:rowOff>47055</xdr:rowOff>
    </xdr:from>
    <xdr:to>
      <xdr:col>20</xdr:col>
      <xdr:colOff>99890</xdr:colOff>
      <xdr:row>36</xdr:row>
      <xdr:rowOff>169820</xdr:rowOff>
    </xdr:to>
    <xdr:sp macro="" textlink="">
      <xdr:nvSpPr>
        <xdr:cNvPr id="7" name="Rectangle: Rounded Corners 1">
          <a:extLst>
            <a:ext uri="{FF2B5EF4-FFF2-40B4-BE49-F238E27FC236}">
              <a16:creationId xmlns:a16="http://schemas.microsoft.com/office/drawing/2014/main" id="{987CC605-5232-4F02-81D2-AF322F1FB908}"/>
            </a:ext>
          </a:extLst>
        </xdr:cNvPr>
        <xdr:cNvSpPr/>
      </xdr:nvSpPr>
      <xdr:spPr>
        <a:xfrm>
          <a:off x="15391715" y="3521775"/>
          <a:ext cx="2942835" cy="1768685"/>
        </a:xfrm>
        <a:prstGeom prst="roundRect">
          <a:avLst>
            <a:gd name="adj" fmla="val 8935"/>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lang="en-US" sz="1100" baseline="0"/>
        </a:p>
      </xdr:txBody>
    </xdr:sp>
    <xdr:clientData/>
  </xdr:twoCellAnchor>
  <xdr:twoCellAnchor>
    <xdr:from>
      <xdr:col>15</xdr:col>
      <xdr:colOff>508000</xdr:colOff>
      <xdr:row>27</xdr:row>
      <xdr:rowOff>96306</xdr:rowOff>
    </xdr:from>
    <xdr:to>
      <xdr:col>19</xdr:col>
      <xdr:colOff>21167</xdr:colOff>
      <xdr:row>33</xdr:row>
      <xdr:rowOff>42331</xdr:rowOff>
    </xdr:to>
    <xdr:sp macro="" textlink="Feuil6!D9">
      <xdr:nvSpPr>
        <xdr:cNvPr id="8" name="TextBox 8">
          <a:extLst>
            <a:ext uri="{FF2B5EF4-FFF2-40B4-BE49-F238E27FC236}">
              <a16:creationId xmlns:a16="http://schemas.microsoft.com/office/drawing/2014/main" id="{6C1EA4F8-2F98-413D-A48E-601078854929}"/>
            </a:ext>
          </a:extLst>
        </xdr:cNvPr>
        <xdr:cNvSpPr txBox="1"/>
      </xdr:nvSpPr>
      <xdr:spPr>
        <a:xfrm>
          <a:off x="14795500" y="3514723"/>
          <a:ext cx="2645834" cy="1025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44203E45-816C-48F1-A671-6E29BB069E80}" type="TxLink">
            <a:rPr lang="en-US" sz="4400" b="0" i="0" u="none" strike="noStrike">
              <a:solidFill>
                <a:schemeClr val="bg1"/>
              </a:solidFill>
              <a:latin typeface="Calibri"/>
              <a:ea typeface="Calibri"/>
              <a:cs typeface="Calibri"/>
            </a:rPr>
            <a:pPr algn="r"/>
            <a:t>20%</a:t>
          </a:fld>
          <a:endParaRPr lang="en-US" sz="4400" b="1" i="1" u="none">
            <a:solidFill>
              <a:schemeClr val="bg1"/>
            </a:solidFill>
            <a:latin typeface="Segoe UI Black" panose="020B0A02040204020203" pitchFamily="34" charset="0"/>
            <a:ea typeface="Segoe UI Black" panose="020B0A02040204020203" pitchFamily="34" charset="0"/>
          </a:endParaRPr>
        </a:p>
      </xdr:txBody>
    </xdr:sp>
    <xdr:clientData/>
  </xdr:twoCellAnchor>
  <xdr:oneCellAnchor>
    <xdr:from>
      <xdr:col>17</xdr:col>
      <xdr:colOff>400049</xdr:colOff>
      <xdr:row>32</xdr:row>
      <xdr:rowOff>130175</xdr:rowOff>
    </xdr:from>
    <xdr:ext cx="1128514" cy="525991"/>
    <xdr:sp macro="" textlink="">
      <xdr:nvSpPr>
        <xdr:cNvPr id="9" name="TextBox 13">
          <a:extLst>
            <a:ext uri="{FF2B5EF4-FFF2-40B4-BE49-F238E27FC236}">
              <a16:creationId xmlns:a16="http://schemas.microsoft.com/office/drawing/2014/main" id="{5F9B2AA0-7027-4CE1-8E64-69542E5C9C2B}"/>
            </a:ext>
          </a:extLst>
        </xdr:cNvPr>
        <xdr:cNvSpPr txBox="1"/>
      </xdr:nvSpPr>
      <xdr:spPr>
        <a:xfrm>
          <a:off x="16253882" y="4448175"/>
          <a:ext cx="1128514" cy="5259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a:solidFill>
                <a:schemeClr val="bg1"/>
              </a:solidFill>
              <a:effectLst/>
              <a:latin typeface="Segoe UI" panose="020B0502040204020203" pitchFamily="34" charset="0"/>
              <a:ea typeface="+mn-ea"/>
              <a:cs typeface="Segoe UI" panose="020B0502040204020203" pitchFamily="34" charset="0"/>
            </a:rPr>
            <a:t>Conformité </a:t>
          </a:r>
          <a:endParaRPr lang="en-US" sz="1600" b="0">
            <a:solidFill>
              <a:schemeClr val="bg1"/>
            </a:solidFill>
            <a:effectLst/>
            <a:latin typeface="Segoe UI" panose="020B0502040204020203" pitchFamily="34" charset="0"/>
            <a:cs typeface="Segoe UI" panose="020B0502040204020203" pitchFamily="34" charset="0"/>
          </a:endParaRPr>
        </a:p>
      </xdr:txBody>
    </xdr:sp>
    <xdr:clientData/>
  </xdr:oneCellAnchor>
  <xdr:oneCellAnchor>
    <xdr:from>
      <xdr:col>16</xdr:col>
      <xdr:colOff>568325</xdr:colOff>
      <xdr:row>32</xdr:row>
      <xdr:rowOff>164042</xdr:rowOff>
    </xdr:from>
    <xdr:ext cx="381000" cy="344594"/>
    <xdr:pic>
      <xdr:nvPicPr>
        <xdr:cNvPr id="10" name="Graphic 12" descr="Speedometer Middle with solid fill">
          <a:extLst>
            <a:ext uri="{FF2B5EF4-FFF2-40B4-BE49-F238E27FC236}">
              <a16:creationId xmlns:a16="http://schemas.microsoft.com/office/drawing/2014/main" id="{D3C7AA76-FF4F-4CAB-AD56-3C532EDBA5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5663545" y="4553162"/>
          <a:ext cx="381000" cy="344594"/>
        </a:xfrm>
        <a:prstGeom prst="rect">
          <a:avLst/>
        </a:prstGeom>
      </xdr:spPr>
    </xdr:pic>
    <xdr:clientData/>
  </xdr:oneCellAnchor>
  <xdr:oneCellAnchor>
    <xdr:from>
      <xdr:col>15</xdr:col>
      <xdr:colOff>582083</xdr:colOff>
      <xdr:row>24</xdr:row>
      <xdr:rowOff>170391</xdr:rowOff>
    </xdr:from>
    <xdr:ext cx="1128514" cy="331116"/>
    <xdr:sp macro="" textlink="">
      <xdr:nvSpPr>
        <xdr:cNvPr id="11" name="TextBox 13">
          <a:extLst>
            <a:ext uri="{FF2B5EF4-FFF2-40B4-BE49-F238E27FC236}">
              <a16:creationId xmlns:a16="http://schemas.microsoft.com/office/drawing/2014/main" id="{67AA3778-5A5E-46BE-A99F-4FAF587B0DB0}"/>
            </a:ext>
          </a:extLst>
        </xdr:cNvPr>
        <xdr:cNvSpPr txBox="1"/>
      </xdr:nvSpPr>
      <xdr:spPr>
        <a:xfrm>
          <a:off x="14892443" y="3096471"/>
          <a:ext cx="112851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1"/>
              </a:solidFill>
              <a:effectLst/>
              <a:latin typeface="Segoe UI" panose="020B0502040204020203" pitchFamily="34" charset="0"/>
              <a:ea typeface="+mn-ea"/>
              <a:cs typeface="Segoe UI" panose="020B0502040204020203" pitchFamily="34" charset="0"/>
            </a:rPr>
            <a:t>Conformité </a:t>
          </a:r>
          <a:endParaRPr lang="en-US" sz="1400" b="0">
            <a:solidFill>
              <a:schemeClr val="bg1"/>
            </a:solidFill>
            <a:effectLst/>
            <a:latin typeface="Segoe UI" panose="020B0502040204020203" pitchFamily="34" charset="0"/>
            <a:cs typeface="Segoe UI" panose="020B0502040204020203" pitchFamily="34" charset="0"/>
          </a:endParaRPr>
        </a:p>
      </xdr:txBody>
    </xdr:sp>
    <xdr:clientData/>
  </xdr:oneCellAnchor>
  <xdr:twoCellAnchor>
    <xdr:from>
      <xdr:col>12</xdr:col>
      <xdr:colOff>740833</xdr:colOff>
      <xdr:row>10</xdr:row>
      <xdr:rowOff>63500</xdr:rowOff>
    </xdr:from>
    <xdr:to>
      <xdr:col>23</xdr:col>
      <xdr:colOff>359834</xdr:colOff>
      <xdr:row>24</xdr:row>
      <xdr:rowOff>127000</xdr:rowOff>
    </xdr:to>
    <xdr:sp macro="" textlink="">
      <xdr:nvSpPr>
        <xdr:cNvPr id="12" name="Rectangle: Rounded Corners 17">
          <a:extLst>
            <a:ext uri="{FF2B5EF4-FFF2-40B4-BE49-F238E27FC236}">
              <a16:creationId xmlns:a16="http://schemas.microsoft.com/office/drawing/2014/main" id="{30CC393D-6C26-4C52-A9D8-2E4155002B7E}"/>
            </a:ext>
          </a:extLst>
        </xdr:cNvPr>
        <xdr:cNvSpPr/>
      </xdr:nvSpPr>
      <xdr:spPr>
        <a:xfrm>
          <a:off x="12696613" y="429260"/>
          <a:ext cx="8252461" cy="2623820"/>
        </a:xfrm>
        <a:prstGeom prst="roundRect">
          <a:avLst>
            <a:gd name="adj" fmla="val 8935"/>
          </a:avLst>
        </a:prstGeom>
        <a:solidFill>
          <a:schemeClr val="accent1">
            <a:lumMod val="40000"/>
            <a:lumOff val="60000"/>
          </a:schemeClr>
        </a:solidFill>
        <a:ln>
          <a:solidFill>
            <a:schemeClr val="accent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aseline="0"/>
        </a:p>
      </xdr:txBody>
    </xdr:sp>
    <xdr:clientData/>
  </xdr:twoCellAnchor>
  <xdr:twoCellAnchor>
    <xdr:from>
      <xdr:col>13</xdr:col>
      <xdr:colOff>63500</xdr:colOff>
      <xdr:row>10</xdr:row>
      <xdr:rowOff>105834</xdr:rowOff>
    </xdr:from>
    <xdr:to>
      <xdr:col>22</xdr:col>
      <xdr:colOff>412750</xdr:colOff>
      <xdr:row>24</xdr:row>
      <xdr:rowOff>52916</xdr:rowOff>
    </xdr:to>
    <xdr:graphicFrame macro="">
      <xdr:nvGraphicFramePr>
        <xdr:cNvPr id="13" name="Graphique 12">
          <a:extLst>
            <a:ext uri="{FF2B5EF4-FFF2-40B4-BE49-F238E27FC236}">
              <a16:creationId xmlns:a16="http://schemas.microsoft.com/office/drawing/2014/main" id="{E78423CB-7B71-4071-99AF-AC9B2A6A7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771408</xdr:colOff>
      <xdr:row>6</xdr:row>
      <xdr:rowOff>9407</xdr:rowOff>
    </xdr:from>
    <xdr:to>
      <xdr:col>13</xdr:col>
      <xdr:colOff>743186</xdr:colOff>
      <xdr:row>9</xdr:row>
      <xdr:rowOff>188147</xdr:rowOff>
    </xdr:to>
    <xdr:sp macro="" textlink="">
      <xdr:nvSpPr>
        <xdr:cNvPr id="4" name="Organigramme : Alternative 3">
          <a:extLst>
            <a:ext uri="{FF2B5EF4-FFF2-40B4-BE49-F238E27FC236}">
              <a16:creationId xmlns:a16="http://schemas.microsoft.com/office/drawing/2014/main" id="{907BD060-0C36-A4D4-67CB-A367919251A9}"/>
            </a:ext>
          </a:extLst>
        </xdr:cNvPr>
        <xdr:cNvSpPr/>
      </xdr:nvSpPr>
      <xdr:spPr>
        <a:xfrm>
          <a:off x="9557927" y="1307629"/>
          <a:ext cx="2342444" cy="771407"/>
        </a:xfrm>
        <a:prstGeom prst="flowChartAlternateProcess">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fr-FR" sz="2400" b="1" cap="none" spc="0">
              <a:ln w="9525">
                <a:solidFill>
                  <a:schemeClr val="bg1"/>
                </a:solidFill>
                <a:prstDash val="solid"/>
              </a:ln>
              <a:solidFill>
                <a:sysClr val="windowText" lastClr="000000"/>
              </a:solidFill>
              <a:effectLst>
                <a:outerShdw blurRad="12700" dist="38100" dir="2700000" algn="tl" rotWithShape="0">
                  <a:schemeClr val="bg1">
                    <a:lumMod val="50000"/>
                  </a:schemeClr>
                </a:outerShdw>
              </a:effectLst>
            </a:rPr>
            <a:t>SOMMAIRE</a:t>
          </a:r>
        </a:p>
      </xdr:txBody>
    </xdr:sp>
    <xdr:clientData/>
  </xdr:twoCellAnchor>
  <xdr:twoCellAnchor>
    <xdr:from>
      <xdr:col>11</xdr:col>
      <xdr:colOff>9407</xdr:colOff>
      <xdr:row>11</xdr:row>
      <xdr:rowOff>0</xdr:rowOff>
    </xdr:from>
    <xdr:to>
      <xdr:col>14</xdr:col>
      <xdr:colOff>9408</xdr:colOff>
      <xdr:row>13</xdr:row>
      <xdr:rowOff>0</xdr:rowOff>
    </xdr:to>
    <xdr:sp macro="" textlink="">
      <xdr:nvSpPr>
        <xdr:cNvPr id="5" name="Rectangle : coins arrondis 4">
          <a:hlinkClick xmlns:r="http://schemas.openxmlformats.org/officeDocument/2006/relationships" r:id="rId1"/>
          <a:extLst>
            <a:ext uri="{FF2B5EF4-FFF2-40B4-BE49-F238E27FC236}">
              <a16:creationId xmlns:a16="http://schemas.microsoft.com/office/drawing/2014/main" id="{1C5A86AE-241B-88C3-DD3B-6EE1816C4977}"/>
            </a:ext>
          </a:extLst>
        </xdr:cNvPr>
        <xdr:cNvSpPr/>
      </xdr:nvSpPr>
      <xdr:spPr>
        <a:xfrm>
          <a:off x="9586148" y="2455333"/>
          <a:ext cx="2370667" cy="404519"/>
        </a:xfrm>
        <a:prstGeom prst="roundRect">
          <a:avLst/>
        </a:prstGeom>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fr-FR" sz="2400" b="0" cap="none" spc="0">
              <a:ln w="0"/>
              <a:solidFill>
                <a:schemeClr val="tx1"/>
              </a:solidFill>
              <a:effectLst>
                <a:outerShdw blurRad="38100" dist="19050" dir="2700000" algn="tl" rotWithShape="0">
                  <a:schemeClr val="dk1">
                    <a:alpha val="40000"/>
                  </a:schemeClr>
                </a:outerShdw>
              </a:effectLst>
              <a:latin typeface="+mn-lt"/>
              <a:ea typeface="+mn-ea"/>
              <a:cs typeface="+mn-cs"/>
            </a:rPr>
            <a:t>Echelle</a:t>
          </a:r>
        </a:p>
      </xdr:txBody>
    </xdr:sp>
    <xdr:clientData/>
  </xdr:twoCellAnchor>
  <xdr:twoCellAnchor>
    <xdr:from>
      <xdr:col>10</xdr:col>
      <xdr:colOff>782696</xdr:colOff>
      <xdr:row>13</xdr:row>
      <xdr:rowOff>246474</xdr:rowOff>
    </xdr:from>
    <xdr:to>
      <xdr:col>13</xdr:col>
      <xdr:colOff>782697</xdr:colOff>
      <xdr:row>16</xdr:row>
      <xdr:rowOff>30104</xdr:rowOff>
    </xdr:to>
    <xdr:sp macro="" textlink="">
      <xdr:nvSpPr>
        <xdr:cNvPr id="6" name="Rectangle : coins arrondis 5">
          <a:hlinkClick xmlns:r="http://schemas.openxmlformats.org/officeDocument/2006/relationships" r:id="rId2"/>
          <a:extLst>
            <a:ext uri="{FF2B5EF4-FFF2-40B4-BE49-F238E27FC236}">
              <a16:creationId xmlns:a16="http://schemas.microsoft.com/office/drawing/2014/main" id="{05EE7D11-CD30-48B7-A89B-03E2756EC1D9}"/>
            </a:ext>
          </a:extLst>
        </xdr:cNvPr>
        <xdr:cNvSpPr/>
      </xdr:nvSpPr>
      <xdr:spPr>
        <a:xfrm>
          <a:off x="9569215" y="3106326"/>
          <a:ext cx="2370667" cy="404519"/>
        </a:xfrm>
        <a:prstGeom prst="roundRect">
          <a:avLst/>
        </a:prstGeom>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fr-FR" sz="2400" b="0" cap="none" spc="0">
              <a:ln w="0"/>
              <a:solidFill>
                <a:schemeClr val="tx1"/>
              </a:solidFill>
              <a:effectLst>
                <a:outerShdw blurRad="38100" dist="19050" dir="2700000" algn="tl" rotWithShape="0">
                  <a:schemeClr val="dk1">
                    <a:alpha val="40000"/>
                  </a:schemeClr>
                </a:outerShdw>
              </a:effectLst>
              <a:latin typeface="+mn-lt"/>
              <a:ea typeface="+mn-ea"/>
              <a:cs typeface="+mn-cs"/>
            </a:rPr>
            <a:t>Cis Contols</a:t>
          </a:r>
        </a:p>
      </xdr:txBody>
    </xdr:sp>
    <xdr:clientData/>
  </xdr:twoCellAnchor>
  <xdr:twoCellAnchor>
    <xdr:from>
      <xdr:col>11</xdr:col>
      <xdr:colOff>13170</xdr:colOff>
      <xdr:row>17</xdr:row>
      <xdr:rowOff>135467</xdr:rowOff>
    </xdr:from>
    <xdr:to>
      <xdr:col>14</xdr:col>
      <xdr:colOff>13171</xdr:colOff>
      <xdr:row>20</xdr:row>
      <xdr:rowOff>3763</xdr:rowOff>
    </xdr:to>
    <xdr:sp macro="" textlink="">
      <xdr:nvSpPr>
        <xdr:cNvPr id="7" name="Rectangle : coins arrondis 6">
          <a:hlinkClick xmlns:r="http://schemas.openxmlformats.org/officeDocument/2006/relationships" r:id="rId3"/>
          <a:extLst>
            <a:ext uri="{FF2B5EF4-FFF2-40B4-BE49-F238E27FC236}">
              <a16:creationId xmlns:a16="http://schemas.microsoft.com/office/drawing/2014/main" id="{EE5DA6F0-28E1-4E16-855C-28BC43B2F07B}"/>
            </a:ext>
          </a:extLst>
        </xdr:cNvPr>
        <xdr:cNvSpPr/>
      </xdr:nvSpPr>
      <xdr:spPr>
        <a:xfrm>
          <a:off x="9589911" y="3794948"/>
          <a:ext cx="2370667" cy="404519"/>
        </a:xfrm>
        <a:prstGeom prst="roundRect">
          <a:avLst/>
        </a:prstGeom>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fr-FR" sz="2400" b="0" cap="none" spc="0">
              <a:ln w="0"/>
              <a:solidFill>
                <a:schemeClr val="tx1"/>
              </a:solidFill>
              <a:effectLst>
                <a:outerShdw blurRad="38100" dist="19050" dir="2700000" algn="tl" rotWithShape="0">
                  <a:schemeClr val="dk1">
                    <a:alpha val="40000"/>
                  </a:schemeClr>
                </a:outerShdw>
              </a:effectLst>
              <a:latin typeface="+mn-lt"/>
              <a:ea typeface="+mn-ea"/>
              <a:cs typeface="+mn-cs"/>
            </a:rPr>
            <a:t>Dashboard</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aixmarseilleuniversite-my.sharepoint.com/personal/imane_kouhhiz_etu_univ-amu_fr/Documents/DORA_Gap_Assessment_Template_v1.1%20(4)%20(1)%20(1)%20(1).xlsx" TargetMode="External"/><Relationship Id="rId1" Type="http://schemas.openxmlformats.org/officeDocument/2006/relationships/externalLinkPath" Target="DORA_Gap_Assessment_Template_v1.1%20(4)%20(1)%20(1)%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9n3nqZT40UCgbkE-qAQUEOQinE26vapEjVCfK8Z6TjdiLue6WWeUQpY3MMuxBi4H" itemId="014YVSEOKZSKCVQOMDYRBLTRJEPU4FJW3F">
      <xxl21:absoluteUrl r:id="rId2"/>
    </xxl21:alternateUrls>
    <sheetNames>
      <sheetName val="Information"/>
      <sheetName val="Dashboard"/>
      <sheetName val="Feuil2"/>
      <sheetName val="Dropdowns"/>
      <sheetName val="DORA"/>
      <sheetName val="Dashboard_DORA"/>
      <sheetName val="Echelles_DORA"/>
    </sheetNames>
    <sheetDataSet>
      <sheetData sheetId="0"/>
      <sheetData sheetId="1"/>
      <sheetData sheetId="2"/>
      <sheetData sheetId="3"/>
      <sheetData sheetId="4"/>
      <sheetData sheetId="5"/>
      <sheetData sheetId="6">
        <row r="5">
          <cell r="D5" t="str">
            <v>Entièrement conforme</v>
          </cell>
          <cell r="E5" t="str">
            <v>Toutes les dimensions du contrôle sont pleinement satisfaites. La politique est formalisée, le contrôle est mis en œuvre, automatisé (ou techniquement imposé), et suivi au niveau de la direction.</v>
          </cell>
        </row>
        <row r="6">
          <cell r="D6" t="str">
            <v>Partiellement conforme</v>
          </cell>
          <cell r="E6" t="str">
            <v>Une partie seulement des éléments du contrôle est en place. Par exemple, la politique est définie et le contrôle est appliqué, mais il n’est ni automatisé ni suivi par la direction.</v>
          </cell>
        </row>
        <row r="7">
          <cell r="D7" t="str">
            <v>Non conforme</v>
          </cell>
          <cell r="E7" t="str">
            <v>Aucun élément du contrôle n’est en place : ni politique, ni procédure, ni mise en œuvre technique.</v>
          </cell>
        </row>
        <row r="8">
          <cell r="D8" t="str">
            <v>Non applicable</v>
          </cell>
          <cell r="E8" t="str">
            <v>L’exigence ne s’applique pas à l'entité ou au périmètre évalué (par exemple : service non utilisé, technologie non déployée, type d’activité exclu).</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DORA_Gap_Assessment_Template_v1.1%20(4)%20(1)%20(1)%20(1).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microsoft.com/office/2006/relationships/xlExternalLinkPath/xlPathMissing" Target="DORA_Gap_Assessment_Template_v1.1%20(4)%20(1)%20(1)%20(1).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microsoft.com/office/2006/relationships/xlExternalLinkPath/xlPathMissing" Target="CIS_Controls_Initial_Assessment_Tool_v8.0b_martinsohndk%201.xlsx" TargetMode="External"/><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eur" refreshedDate="45820.985032986115" createdVersion="8" refreshedVersion="8" minRefreshableVersion="3" recordCount="125" xr:uid="{A9337399-B544-4022-B6E3-42A34824D348}">
  <cacheSource type="worksheet">
    <worksheetSource ref="C2:L127" sheet="CIS Critical Security Controls"/>
  </cacheSource>
  <cacheFields count="10">
    <cacheField name="Sous-Contrôle CIS" numFmtId="0">
      <sharedItems/>
    </cacheField>
    <cacheField name="Détail du contrôle CIS" numFmtId="0">
      <sharedItems longText="1"/>
    </cacheField>
    <cacheField name="Type d'actif" numFmtId="0">
      <sharedItems count="6">
        <s v="Équipements"/>
        <s v="Applications"/>
        <s v="Données"/>
        <s v="Réseau"/>
        <s v="Utilisateurs"/>
        <s v="N/A"/>
      </sharedItems>
    </cacheField>
    <cacheField name="Fonction sécurité" numFmtId="0">
      <sharedItems/>
    </cacheField>
    <cacheField name="Référence de base" numFmtId="0">
      <sharedItems/>
    </cacheField>
    <cacheField name="Groupe de mise en œuvre" numFmtId="0">
      <sharedItems/>
    </cacheField>
    <cacheField name="IG1" numFmtId="0">
      <sharedItems containsBlank="1"/>
    </cacheField>
    <cacheField name="IG2" numFmtId="0">
      <sharedItems containsBlank="1"/>
    </cacheField>
    <cacheField name="IG3" numFmtId="0">
      <sharedItems/>
    </cacheField>
    <cacheField name="Niveau de maturité" numFmtId="0">
      <sharedItems containsMixedTypes="1" containsNumber="1" containsInteger="1" minValue="1" maxValue="5" count="6">
        <n v="5"/>
        <n v="2"/>
        <n v="4"/>
        <s v="NA"/>
        <n v="1"/>
        <n v="3"/>
      </sharedItems>
    </cacheField>
  </cacheFields>
  <extLst>
    <ext xmlns:x14="http://schemas.microsoft.com/office/spreadsheetml/2009/9/main" uri="{725AE2AE-9491-48be-B2B4-4EB974FC3084}">
      <x14:pivotCacheDefinition pivotCacheId="12506439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eur" refreshedDate="45821.764993518518" createdVersion="8" refreshedVersion="8" minRefreshableVersion="3" recordCount="153" xr:uid="{B0DC27AA-9937-4150-B68E-1D947379DBDF}">
  <cacheSource type="worksheet">
    <worksheetSource ref="A2:L155" sheet="CIS Critical Security Controls"/>
  </cacheSource>
  <cacheFields count="12">
    <cacheField name="Contrôle CIS" numFmtId="1">
      <sharedItems containsBlank="1"/>
    </cacheField>
    <cacheField name="ID" numFmtId="1">
      <sharedItems containsSemiMixedTypes="0" containsString="0" containsNumber="1" minValue="1" maxValue="14"/>
    </cacheField>
    <cacheField name="Sous-Contrôle CIS" numFmtId="0">
      <sharedItems/>
    </cacheField>
    <cacheField name="Détail du contrôle CIS" numFmtId="0">
      <sharedItems longText="1"/>
    </cacheField>
    <cacheField name="Type d'actif" numFmtId="0">
      <sharedItems count="6">
        <s v="Équipements"/>
        <s v="Applications"/>
        <s v="Données"/>
        <s v="Réseau"/>
        <s v="Utilisateurs"/>
        <s v="N/A"/>
      </sharedItems>
    </cacheField>
    <cacheField name="Fonction sécurité" numFmtId="0">
      <sharedItems/>
    </cacheField>
    <cacheField name="Référence de base" numFmtId="0">
      <sharedItems/>
    </cacheField>
    <cacheField name="Groupe de mise en œuvre" numFmtId="0">
      <sharedItems count="3">
        <s v="IG1"/>
        <s v="IG2"/>
        <s v="IG3"/>
      </sharedItems>
    </cacheField>
    <cacheField name="IG1" numFmtId="0">
      <sharedItems containsBlank="1"/>
    </cacheField>
    <cacheField name="IG2" numFmtId="0">
      <sharedItems containsBlank="1"/>
    </cacheField>
    <cacheField name="IG3" numFmtId="0">
      <sharedItems/>
    </cacheField>
    <cacheField name="Niveau de maturité" numFmtId="0">
      <sharedItems containsMixedTypes="1" containsNumber="1" containsInteger="1" minValue="1" maxValue="5" count="6">
        <n v="5"/>
        <n v="2"/>
        <n v="4"/>
        <s v="NA"/>
        <n v="1"/>
        <n v="3"/>
      </sharedItems>
    </cacheField>
  </cacheFields>
  <extLst>
    <ext xmlns:x14="http://schemas.microsoft.com/office/spreadsheetml/2009/9/main" uri="{725AE2AE-9491-48be-B2B4-4EB974FC3084}">
      <x14:pivotCacheDefinition pivotCacheId="109292484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eur" refreshedDate="45828.084127430557" createdVersion="8" refreshedVersion="8" minRefreshableVersion="3" recordCount="247" xr:uid="{64600334-E873-4EF2-9D15-7686FC4D1C0B}">
  <cacheSource type="worksheet">
    <worksheetSource ref="A1:M1048576" sheet="DORA" r:id="rId2"/>
  </cacheSource>
  <cacheFields count="14">
    <cacheField name="Chapitre" numFmtId="0">
      <sharedItems containsBlank="1" count="5">
        <s v="Chapitre II : Gestion des risques liés aux TIC"/>
        <s v="Chapitre III : Gestion, classification et notification des incidents liés aux TIC"/>
        <s v="Chapitre V : Gestion des risques liés aux prestataires tiers TIC"/>
        <s v="Chapitre VI : Dispositifs de partage d’informations"/>
        <m/>
      </sharedItems>
    </cacheField>
    <cacheField name="Article" numFmtId="0">
      <sharedItems containsBlank="1"/>
    </cacheField>
    <cacheField name="Identifiant de l’exigence" numFmtId="0">
      <sharedItems containsString="0" containsBlank="1" containsNumber="1" containsInteger="1" minValue="4" maxValue="246"/>
    </cacheField>
    <cacheField name="Exigence" numFmtId="0">
      <sharedItems containsBlank="1" longText="1"/>
    </cacheField>
    <cacheField name="_x0009_Politique définie" numFmtId="9">
      <sharedItems containsBlank="1" containsMixedTypes="1" containsNumber="1" minValue="0" maxValue="1"/>
    </cacheField>
    <cacheField name="_x0009_Contrôle mis en œuvre" numFmtId="9">
      <sharedItems containsBlank="1" containsMixedTypes="1" containsNumber="1" minValue="0" maxValue="1"/>
    </cacheField>
    <cacheField name="Contrôle automatisé" numFmtId="9">
      <sharedItems containsBlank="1" containsMixedTypes="1" containsNumber="1" minValue="0" maxValue="1"/>
    </cacheField>
    <cacheField name="Contrôle remonté à la direction" numFmtId="9">
      <sharedItems containsBlank="1" containsMixedTypes="1" containsNumber="1" minValue="0" maxValue="1"/>
    </cacheField>
    <cacheField name="Conformite" numFmtId="0">
      <sharedItems containsBlank="1"/>
    </cacheField>
    <cacheField name="Description " numFmtId="0">
      <sharedItems containsBlank="1"/>
    </cacheField>
    <cacheField name="Notes" numFmtId="0">
      <sharedItems containsNonDate="0" containsString="0" containsBlank="1"/>
    </cacheField>
    <cacheField name="Score" numFmtId="0">
      <sharedItems containsBlank="1" containsMixedTypes="1" containsNumber="1" minValue="0" maxValue="1" count="5">
        <n v="0.5"/>
        <n v="1"/>
        <s v=""/>
        <n v="0"/>
        <m/>
      </sharedItems>
    </cacheField>
    <cacheField name="Compteur" numFmtId="0">
      <sharedItems containsString="0" containsBlank="1" containsNumber="1" containsInteger="1" minValue="1" maxValue="1"/>
    </cacheField>
    <cacheField name="score pondere" numFmtId="0" formula="Score/Compteur"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eur" refreshedDate="45826.325644212964" createdVersion="8" refreshedVersion="8" minRefreshableVersion="3" recordCount="247" xr:uid="{25E8CBDC-B36E-4D58-85BC-F7D7325931F1}">
  <cacheSource type="worksheet">
    <worksheetSource ref="A1:I1048576" sheet="DORA" r:id="rId2"/>
  </cacheSource>
  <cacheFields count="9">
    <cacheField name="Chapitre" numFmtId="0">
      <sharedItems containsBlank="1" count="5">
        <s v="Chapitre II : Gestion des risques liés aux TIC"/>
        <s v="Chapitre III : Gestion, classification et notification des incidents liés aux TIC"/>
        <s v="Chapitre V : Gestion des risques liés aux prestataires tiers TIC"/>
        <s v="Chapitre VI : Dispositifs de partage d’informations"/>
        <m/>
      </sharedItems>
    </cacheField>
    <cacheField name="Article" numFmtId="0">
      <sharedItems containsBlank="1" count="22">
        <s v="Article 5 : Gouvernance et organisation"/>
        <s v="Article 6 : Cadre de gestion des risques liés aux TIC"/>
        <s v="Article 7 : Systèmes, protocoles et outils TIC"/>
        <s v="Article 8: Identification"/>
        <s v="Article 9 : Protection et prévention"/>
        <s v="Article 10 : Détection"/>
        <s v="Article 11 : Réponse et reprise"/>
        <s v="Article 12 : Politiques et procédures de sauvegarde, procédures et méthodes de restauration et de reprise"/>
        <s v="Article 13 : Apprentissage et évolution"/>
        <s v="Article 14: Communication"/>
        <s v="Article 16 : Cadre simplifié de gestion des risques liés aux TIC"/>
        <s v="Article 17 : Processus de gestion des incidents liés aux TIC"/>
        <s v="Article 18 : Classification des incidents liés aux TIC et des menaces cybernétiques"/>
        <s v="Article 19 : Notification des incidents majeurs liés aux TIC et notification volontaire des menaces cybernétiques significatives"/>
        <s v="Article 23 : Incidents opérationnels ou de sécurité liés aux paiements concernant les établissements de crédit, les établissements de paiement, les prestataires de services d’information sur les comptes et les établissements de monnaie électronique"/>
        <s v="Article 28 : Principes généraux"/>
        <s v="Article 29 : Évaluation préliminaire du risque de concentration des TIC au niveau de l’entité"/>
        <s v="Article 30 : Dispositions contractuelles clés"/>
        <s v="Article 31 : Désignation des prestataires de services TIC tiers critiques"/>
        <s v="Article 37 : Demande d’informations"/>
        <s v="Article 45 : Dispositifs de partage d’informations et de renseignements sur les menaces cybernétiques"/>
        <m/>
      </sharedItems>
    </cacheField>
    <cacheField name="Identifiant de l’exigence" numFmtId="0">
      <sharedItems containsString="0" containsBlank="1" containsNumber="1" containsInteger="1" minValue="4" maxValue="246"/>
    </cacheField>
    <cacheField name="Exigence" numFmtId="0">
      <sharedItems containsBlank="1" longText="1"/>
    </cacheField>
    <cacheField name="_x0009_Politique définie" numFmtId="9">
      <sharedItems containsBlank="1" containsMixedTypes="1" containsNumber="1" minValue="0" maxValue="1" count="7">
        <n v="0.75"/>
        <n v="0.5"/>
        <n v="0.25"/>
        <s v="Non applicable"/>
        <n v="1"/>
        <n v="0"/>
        <m/>
      </sharedItems>
    </cacheField>
    <cacheField name="_x0009_Contrôle mis en œuvre" numFmtId="9">
      <sharedItems containsBlank="1" containsMixedTypes="1" containsNumber="1" minValue="0" maxValue="1" count="5">
        <n v="1"/>
        <s v="Non applicable"/>
        <n v="0.25"/>
        <n v="0"/>
        <m/>
      </sharedItems>
    </cacheField>
    <cacheField name="Contrôle automatisé" numFmtId="9">
      <sharedItems containsBlank="1" containsMixedTypes="1" containsNumber="1" minValue="0" maxValue="1" count="8">
        <n v="1"/>
        <s v="Non applicable"/>
        <n v="0.25"/>
        <n v="0.5"/>
        <n v="0"/>
        <s v="Not Applicable"/>
        <m/>
        <n v="0.75"/>
      </sharedItems>
    </cacheField>
    <cacheField name="Contrôle remonté à la direction" numFmtId="9">
      <sharedItems containsBlank="1" containsMixedTypes="1" containsNumber="1" minValue="0" maxValue="1" count="7">
        <n v="1"/>
        <s v="Non applicable"/>
        <n v="0.25"/>
        <n v="0"/>
        <n v="0.5"/>
        <s v="Not Applicable"/>
        <m/>
      </sharedItems>
    </cacheField>
    <cacheField name="Conformité" numFmtId="0">
      <sharedItems containsBlank="1" count="5">
        <s v="Partiellement conforme"/>
        <s v="Entièrement conforme"/>
        <s v="Non conforme"/>
        <s v="Non applicable"/>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eur" refreshedDate="45826.861870949077" createdVersion="5" refreshedVersion="8" minRefreshableVersion="3" recordCount="42" xr:uid="{18774443-3BFA-4502-A434-62139432B869}">
  <cacheSource type="worksheet">
    <worksheetSource ref="A1:H43" sheet="Guide d'hygiène de l'ANSSI" r:id="rId2"/>
  </cacheSource>
  <cacheFields count="8">
    <cacheField name="Chapitre" numFmtId="0">
      <sharedItems containsBlank="1" count="11">
        <s v="I - Connaître le système d'information"/>
        <m/>
        <s v="II - Connaître le système d'information"/>
        <s v="III - Authentifier et contrôler les Accès"/>
        <s v="IV - Sécuriser les postes"/>
        <s v="V - Sécuriser le réseau"/>
        <s v="VI - Sécuriser l'administration"/>
        <s v="VII - Gérer le nomadisme"/>
        <s v="VIII - Maintenir à jour le système d'information"/>
        <s v=" _x0009__x000a_IX - Superviser,auditer,réagir"/>
        <s v="_x0009__x000a_X - Pour aller plus loin"/>
      </sharedItems>
    </cacheField>
    <cacheField name="N°" numFmtId="0">
      <sharedItems containsSemiMixedTypes="0" containsString="0" containsNumber="1" containsInteger="1" minValue="1" maxValue="42"/>
    </cacheField>
    <cacheField name="Règle de bonne pratique ANSSI" numFmtId="0">
      <sharedItems/>
    </cacheField>
    <cacheField name="Description de la règle de bonne  pratique" numFmtId="0">
      <sharedItems containsNonDate="0" containsString="0" containsBlank="1"/>
    </cacheField>
    <cacheField name="Niveau de maturité" numFmtId="0">
      <sharedItems containsMixedTypes="1" containsNumber="1" containsInteger="1" minValue="1" maxValue="5" count="6">
        <s v="NA"/>
        <n v="1"/>
        <n v="2"/>
        <n v="3"/>
        <n v="4"/>
        <n v="5"/>
      </sharedItems>
    </cacheField>
    <cacheField name="Libellé" numFmtId="0">
      <sharedItems/>
    </cacheField>
    <cacheField name="Signification du niveau de maturité" numFmtId="0">
      <sharedItems/>
    </cacheField>
    <cacheField name="Commentaires" numFmtId="0">
      <sharedItems containsBlank="1"/>
    </cacheField>
  </cacheFields>
  <extLst>
    <ext xmlns:x14="http://schemas.microsoft.com/office/spreadsheetml/2009/9/main" uri="{725AE2AE-9491-48be-B2B4-4EB974FC3084}">
      <x14:pivotCacheDefinition pivotCacheId="1076349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s v="Établir et maintenir un inventaire détaillé des actifs de l’entreprise_x000a_"/>
    <s v="Il faut établir et maintenir à jour un inventaire complet de tous les actifs capables de stocker ou traiter des données (appareils, réseaux, IoT, serveurs, cloud). Chaque actif doit être identifié avec des informations précises (adresse réseau, MAC, nom, propriétaire, service, autorisation réseau). Les outils MDM peuvent aider à gérer les appareils mobiles. L’inventaire doit être mis à jour au moins deux fois par an."/>
    <x v="0"/>
    <s v="Identifier"/>
    <s v="Système d'inventaire et de découverte des actifs"/>
    <s v="IG1"/>
    <s v="x"/>
    <s v="x"/>
    <s v="x"/>
    <x v="0"/>
  </r>
  <r>
    <s v="Gérer les actifs non autorisés_x000a__x000a_"/>
    <s v="Mettre en place un processus hebdomadaire pour détecter et gérer les actifs non autorisés, en les supprimant, en bloquant leur accès réseau ou en les plaçant en quarantaine."/>
    <x v="0"/>
    <s v="Protéger"/>
    <s v="Système d'inventaire et de découverte des actifs"/>
    <s v="IG1"/>
    <s v="x"/>
    <s v="x"/>
    <s v="x"/>
    <x v="0"/>
  </r>
  <r>
    <s v="Utiliser un outil de découverte active_x000a__x000a_"/>
    <s v="Utiliser un outil de découverte active pour identifier les actifs connectés au réseau de l’entreprise._x000a_Configurer cet outil de découverte active pour qu’il s’exécute quotidiennement, ou plus fréquemmen"/>
    <x v="0"/>
    <s v="Détecter"/>
    <s v="Système d'inventaire et de découverte des actifs"/>
    <s v="IG2"/>
    <m/>
    <s v="x"/>
    <s v="x"/>
    <x v="0"/>
  </r>
  <r>
    <s v="Utiliser la journalisation DHCP pour mettre à jour l’inventaire des actifs de l’entreprise_x000a_"/>
    <s v="Utiliser les journaux DHCP ou des outils IPAM pour mettre à jour l’inventaire des actifs, au moins chaque semaine."/>
    <x v="0"/>
    <s v="Identifier"/>
    <s v="Système de gestion des logs"/>
    <s v="IG2"/>
    <m/>
    <s v="x"/>
    <s v="x"/>
    <x v="1"/>
  </r>
  <r>
    <s v="Utiliser un outil de découverte passive des actifs_x000a_"/>
    <s v="Employer un outil de découverte passive pour détecter les actifs réseau et mettre à jour l’inventaire au moins une fois par semaine."/>
    <x v="0"/>
    <s v="Détecter"/>
    <s v="Système d'inventaire et de découverte des actifs"/>
    <s v="IG3"/>
    <m/>
    <m/>
    <s v="x"/>
    <x v="2"/>
  </r>
  <r>
    <s v="Établir et maintenir un inventaire des logiciels_x000a__x000a_"/>
    <s v="Maintenir un inventaire détaillé des logiciels installés, incluant nom, éditeur, date d’installation, usage métier, et autres infos utiles. Le mettre à jour au moins deux fois par an."/>
    <x v="1"/>
    <s v="Identifier"/>
    <s v="Système d’inventaire et de découverte des logiciels"/>
    <s v="IG1"/>
    <s v="x"/>
    <s v="x"/>
    <s v="x"/>
    <x v="3"/>
  </r>
  <r>
    <s v="S’assurer que les logiciels autorisés sont actuellement supportés_x000a__x000a_"/>
    <s v="Autoriser uniquement les logiciels encore supportés. En cas d’exception, documenter les mesures compensatoires et le risque accepté. Vérifier la liste des logiciels au moins une fois par mois._x000a_"/>
    <x v="1"/>
    <s v="Identifier"/>
    <s v="Système d’inventaire et de découverte des logiciels"/>
    <s v="IG1"/>
    <s v="x"/>
    <s v="x"/>
    <s v="x"/>
    <x v="4"/>
  </r>
  <r>
    <s v="Gérer les logiciels non autorisés_x000a__x000a_"/>
    <s v="Supprimer les logiciels non autorisés ou documenter une exception. Vérifier cela au moins une fois par mois._x000a_"/>
    <x v="1"/>
    <s v="Répondre"/>
    <s v="Système d’inventaire et de découverte des logicielsS"/>
    <s v="IG1"/>
    <s v="x"/>
    <s v="x"/>
    <s v="x"/>
    <x v="4"/>
  </r>
  <r>
    <s v="Utiliser des outils automatisés d’inventaire logiciel_x000a__x000a_"/>
    <s v="Utiliser des outils d’inventaire logiciel, lorsque cela est possible, à l’échelle de l’entreprise, afin d’automatiser la découverte et la documentation des logiciels installés._x000a_"/>
    <x v="1"/>
    <s v="Détecter"/>
    <s v="Système d’inventaire et de découverte des logiciels"/>
    <s v="IG2"/>
    <m/>
    <s v="x"/>
    <s v="x"/>
    <x v="4"/>
  </r>
  <r>
    <s v="Établir une liste d’autorisation des logiciels autorisés_x000a__x000a_"/>
    <s v="Utiliser des contrôles techniques, tels que la liste d’autorisation des applications (allowlisting), pour s’assurer que seuls les logiciels autorisés peuvent s’exécuter ou être accessibles._x000a_Réévaluer ces contrôles deux fois par an, ou plus fréquemment._x000a_"/>
    <x v="1"/>
    <s v="Protéger"/>
    <s v="Système de contrôle des applications"/>
    <s v="IG2"/>
    <m/>
    <s v="x"/>
    <s v="x"/>
    <x v="1"/>
  </r>
  <r>
    <s v="Établir une liste d’autorisation des bibliothèques autorisées_x000a__x000a_"/>
    <s v="Mettre en place des contrôles techniques pour autoriser uniquement les bibliothèques logicielles approuvées dans les processus système. Réévaluer ces contrôles deux fois par an."/>
    <x v="1"/>
    <s v="Protéger"/>
    <s v="Système de contrôle des applications"/>
    <s v="IG2"/>
    <m/>
    <s v="x"/>
    <s v="x"/>
    <x v="1"/>
  </r>
  <r>
    <s v="Établir une liste d’autorisation des scripts autorisés_x000a__x000a_"/>
    <s v="Utiliser des contrôles techniques (signatures numériques, contrôle de version) pour autoriser uniquement les scripts approuvés. Bloquer ceux non autorisés et réévaluer ces contrôles deux fois par an"/>
    <x v="1"/>
    <s v="Protéger"/>
    <s v="Système de contrôle des applications"/>
    <s v="IG3"/>
    <m/>
    <m/>
    <s v="x"/>
    <x v="4"/>
  </r>
  <r>
    <s v="Établir et maintenir un processus de gestion des données_x000a__x000a_"/>
    <s v="Mettre en place un processus de gestion des données définissant leur sensibilité, propriétaire, manipulation, durée de conservation et suppression. Revoir la documentation chaque année ou en cas de changement majeur."/>
    <x v="2"/>
    <s v="Identifier"/>
    <s v="Système d’inventaire des données"/>
    <s v="IG1"/>
    <s v="x"/>
    <s v="x"/>
    <s v="x"/>
    <x v="4"/>
  </r>
  <r>
    <s v="Établir et maintenir un inventaire des données"/>
    <s v="Maintenir un inventaire des données, en se basant sur le processus de gestion des données, avec un focus sur les données sensibles. Le mettre à jour au moins une fois par an."/>
    <x v="2"/>
    <s v="Identifier"/>
    <s v="Système d’inventaire des données"/>
    <s v="IG1"/>
    <s v="x"/>
    <s v="x"/>
    <s v="x"/>
    <x v="4"/>
  </r>
  <r>
    <s v="Configurer des listes de contrôle d’accès aux données"/>
    <s v="Configurer les droits d’accès aux données selon le besoin d’en connaître de chaque utilisateur, et les appliquer aux fichiers, bases de données et applications, qu’ils soient locaux ou distants."/>
    <x v="2"/>
    <s v="Protéger"/>
    <s v="Système de gestion des accès"/>
    <s v="IG1"/>
    <s v="x"/>
    <s v="x"/>
    <s v="x"/>
    <x v="4"/>
  </r>
  <r>
    <s v="Appliquer la politique de conservation des données"/>
    <s v="Conserver les données selon la politique de gestion de l’entreprise, incluant des durées minimales et maximales de rétention."/>
    <x v="2"/>
    <s v="Protéger"/>
    <s v="Système de gestion des accès"/>
    <s v="IG1"/>
    <s v="x"/>
    <s v="x"/>
    <s v="x"/>
    <x v="4"/>
  </r>
  <r>
    <s v="Éliminer les données de manière sécurisée"/>
    <s v="Supprimer les données de façon sécurisée, selon le processus de gestion des données, en tenant compte de leur sensibilité."/>
    <x v="2"/>
    <s v="Protéger"/>
    <s v="Programme de sécurité physique"/>
    <s v="IG1"/>
    <s v="x"/>
    <s v="x"/>
    <s v="x"/>
    <x v="4"/>
  </r>
  <r>
    <s v="Chiffrer les données sur les appareils des utilisateurs finaux"/>
    <s v="Chiffrer les données sensibles sur les appareils des utilisateurs finaux à l’aide de solutions adaptées (ex. : BitLocker, FileVault, dm-crypt)."/>
    <x v="0"/>
    <s v="Protéger"/>
    <s v="Système de protection des supports amovibles"/>
    <s v="IG1"/>
    <s v="x"/>
    <s v="x"/>
    <s v="x"/>
    <x v="4"/>
  </r>
  <r>
    <s v="Établir et maintenir un schéma de classification des données"/>
    <s v="Définir et maintenir un schéma de classification des données (ex. : Sensible, Confidentiel, Public), à revoir chaque année ou après tout changement majeur."/>
    <x v="2"/>
    <s v="Identifier"/>
    <s v="Système d’inventaire des données"/>
    <s v="IG2"/>
    <m/>
    <s v="x"/>
    <s v="x"/>
    <x v="4"/>
  </r>
  <r>
    <s v="Documenter les flux de données"/>
    <s v="Documenter les flux de données, y compris ceux impliquant les prestataires, selon le processus de gestion des données. Mettre à jour cette documentation chaque année ou après un changement important._x000a_"/>
    <x v="2"/>
    <s v="Identifier"/>
    <s v="Système d’inventaire des données"/>
    <s v="IG2"/>
    <m/>
    <s v="x"/>
    <s v="x"/>
    <x v="4"/>
  </r>
  <r>
    <s v="Chiffrer les données sur les supports amovibles"/>
    <s v="Chiffrer les données sur les supports amovibles."/>
    <x v="2"/>
    <s v="Protéger"/>
    <s v="Système de protection des supports amovibles"/>
    <s v="IG2"/>
    <m/>
    <s v="x"/>
    <s v="x"/>
    <x v="4"/>
  </r>
  <r>
    <s v="Chiffrer les données sensibles en transit"/>
    <s v="Chiffrer les données sensibles en transit; Parmi les exemples de mises en œuvre possibles:Transport Layer Security (TLS) et Open Secure Shell (OpenSSH)."/>
    <x v="2"/>
    <s v="Protéger"/>
    <s v="Système de gestion de la configuration"/>
    <s v="IG2"/>
    <m/>
    <s v="x"/>
    <s v="x"/>
    <x v="4"/>
  </r>
  <r>
    <s v="Chiffrer les données sensibles au repos"/>
    <s v="Chiffrer les données sensibles au repos sur serveurs, applications et bases de données, au minimum via le chiffrement côté serveur. Le chiffrement côté client peut renforcer la sécurité."/>
    <x v="2"/>
    <s v="Protéger"/>
    <s v="Système de gestion des accès"/>
    <s v="IG2"/>
    <m/>
    <s v="x"/>
    <s v="x"/>
    <x v="4"/>
  </r>
  <r>
    <s v="Segmenter le traitement et le stockage des données en fonction de leur sensibilité"/>
    <s v="Segmenter le traitement et le stockage des données selon leur sensibilité, et éviter de traiter des données sensibles sur des systèmes non adaptés."/>
    <x v="3"/>
    <s v="Protéger"/>
    <s v="Système de segmentation et de contrôle du réseau"/>
    <s v="IG2"/>
    <m/>
    <s v="x"/>
    <s v="x"/>
    <x v="4"/>
  </r>
  <r>
    <s v="Déployer une solution de prévention de la perte de données "/>
    <s v="Déployer un outil automatisé (ex. : DLP) pour détecter les données sensibles sur les actifs de l’entreprise, et mettre à jour l’inventaire en conséquence."/>
    <x v="2"/>
    <s v="Protéger"/>
    <s v="Système de filtrage périmétrique"/>
    <s v="IG3"/>
    <m/>
    <m/>
    <s v="x"/>
    <x v="4"/>
  </r>
  <r>
    <s v="Journaliser l’accès aux données sensibles"/>
    <s v="Journaliser l’accès aux données sensibles, y compris leur modification et leur suppression._x000a_"/>
    <x v="2"/>
    <s v="Détecter"/>
    <s v="Système de gestion des logs "/>
    <s v="IG3"/>
    <m/>
    <m/>
    <s v="x"/>
    <x v="4"/>
  </r>
  <r>
    <s v="Établir et maintenir un processus de configuration sécurisée_x000a_"/>
    <s v="Mettre en place un processus de configuration sécurisée pour les actifs et logiciels, avec une documentation revue chaque année ou après un changement majeur._x000a_"/>
    <x v="1"/>
    <s v="Protéger"/>
    <s v="Système de gestion de la configuration."/>
    <s v="IG1"/>
    <s v="x"/>
    <s v="x"/>
    <s v="x"/>
    <x v="4"/>
  </r>
  <r>
    <s v="Établir et maintenir un processus de configuration sécurisée pour l’infrastructure réseau_x000a_"/>
    <s v="Établir et maintenir un processus de configuration sécurisée pour les équipements réseau, avec une documentation revue chaque année ou en cas de changement majeur dans l’entreprise._x000a_"/>
    <x v="3"/>
    <s v="Protéger"/>
    <s v="Système de gestion des équipements réseau"/>
    <s v="IG1"/>
    <s v="x"/>
    <s v="x"/>
    <s v="x"/>
    <x v="4"/>
  </r>
  <r>
    <s v="Configurer le verrouillage automatique des sessions sur les actifs de l’entreprise"/>
    <s v="Configurer le verrouillage automatique des sessions après inactivité : 15 minutes max pour les postes classiques, 2 minutes max pour les appareils mobiles._x000a_"/>
    <x v="4"/>
    <s v="Protéger"/>
    <s v="Système de gestion de la configuration."/>
    <s v="IG1"/>
    <s v="x"/>
    <s v="x"/>
    <s v="x"/>
    <x v="4"/>
  </r>
  <r>
    <s v="Mettre en place et gérer un pare-feu sur les serveurs"/>
    <s v="Mettre en place et gérer un pare-feu sur les serveurs, lorsque cela est possible, qu’il soit virtuel, intégré au système d’exploitation ou fourni par un tiers."/>
    <x v="0"/>
    <s v="Protéger"/>
    <s v="Système de protection des postes de travail"/>
    <s v="IG1"/>
    <s v="x"/>
    <s v="x"/>
    <s v="x"/>
    <x v="4"/>
  </r>
  <r>
    <s v="Mettre en place et gérer un pare-feu sur les appareils des utilisateurs"/>
    <s v="Mettre en place et gérer un pare-feu ou un outil de filtrage de ports sur les appareils des utilisateurs, avec une règle de refus par défaut qui bloque tout le trafic sauf les services et ports explicitement autorisés."/>
    <x v="0"/>
    <s v="Protéger"/>
    <s v="Système de protection des postes de travail"/>
    <s v="IG1"/>
    <s v="x"/>
    <s v="x"/>
    <s v="x"/>
    <x v="4"/>
  </r>
  <r>
    <s v="Gérer de manière sécurisée les actifs et logiciels de l’entreprise"/>
    <s v="Gérer les actifs et logiciels de manière sécurisée (ex. : infrastructure as code, SSH, HTTPS), et éviter les protocoles non sécurisés comme Telnet ou HTTP, sauf en cas de nécessité."/>
    <x v="3"/>
    <s v="Protéger"/>
    <s v=" Système de gestion des équipements réseau "/>
    <s v="IG1"/>
    <s v="x"/>
    <s v="x"/>
    <s v="x"/>
    <x v="4"/>
  </r>
  <r>
    <s v="Gérer les comptes par défaut sur les actifs et logiciels de l’entreprise"/>
    <s v="Gérer de manière sécurisée les actifs et logiciels de l’entreprise"/>
    <x v="4"/>
    <s v="Protéger"/>
    <s v="Système de gestion des comptes à privilèges"/>
    <s v="IG1"/>
    <s v="x"/>
    <s v="x"/>
    <s v="x"/>
    <x v="4"/>
  </r>
  <r>
    <s v="Désinstaller ou désactiver les services inutiles sur les actifs et logiciels de l’entreprise"/>
    <s v="Désinstaller ou désactiver les services inutiles sur les actifs et logiciels de l’entreprise, comme un service de partage de fichiers non utilisé, un module d’application web ou une fonction de service inutile._x000a_"/>
    <x v="0"/>
    <s v="Protéger"/>
    <s v="Système de gestion de la configuration."/>
    <s v="IG2"/>
    <m/>
    <s v="x"/>
    <s v="x"/>
    <x v="4"/>
  </r>
  <r>
    <s v="Configurer des serveurs DNS de confiance sur les actifs de l’entreprise"/>
    <s v="Configurer des serveurs DNS de confiance sur les actifs de l’entreprise, par exemple en utilisant des serveurs DNS contrôlés par l’entreprise ou des serveurs externes réputés."/>
    <x v="0"/>
    <s v="Protéger"/>
    <s v="Système de filtrage web."/>
    <s v="IG2"/>
    <m/>
    <s v="x"/>
    <s v="x"/>
    <x v="4"/>
  </r>
  <r>
    <s v="Appliquer le verrouillage automatique des appareils portables des utilisateurs"/>
    <s v="Configurer le verrouillage automatique des appareils portables après des échecs d’authentification : max 20 tentatives sur ordinateurs, 10 sur mobiles et tablettes."/>
    <x v="0"/>
    <s v="Protéger"/>
    <s v="Système de gestion de la configuration."/>
    <s v="IG2"/>
    <m/>
    <s v="x"/>
    <s v="x"/>
    <x v="4"/>
  </r>
  <r>
    <s v="Mettre en œuvre la capacité d’effacement à distance sur les appareils portables des utilisateurs"/>
    <s v="Effacer à distance les données de l’entreprise sur les appareils portables appartenant à l’organisation, notamment en cas de perte, de vol ou de départ de l’utilisateur."/>
    <x v="0"/>
    <s v="Protéger"/>
    <s v="Programme de sécurité physique"/>
    <s v="IG2"/>
    <m/>
    <s v="x"/>
    <s v="x"/>
    <x v="4"/>
  </r>
  <r>
    <s v="Séparer les espaces de travail professionnels sur les appareils mobiles des utilisateurs_x000a_"/>
    <s v="Utiliser des espaces de travail séparés sur les appareils mobiles pour isoler les données pro des données personnelles, via des profils dédiés (Apple, Android)."/>
    <x v="0"/>
    <s v="Protéger"/>
    <s v=" Système de protection des terminaux"/>
    <s v="IG3"/>
    <m/>
    <m/>
    <s v="x"/>
    <x v="4"/>
  </r>
  <r>
    <s v="Établir et maintenir un inventaire des comptes"/>
    <s v="Maintenir un inventaire de tous les comptes (utilisateurs et administrateurs) avec nom, identifiant, dates et service. Vérifier l’autorisation des comptes actifs au moins tous les trimestres._x000a_"/>
    <x v="4"/>
    <s v="Identifier"/>
    <s v="Système de gestion des identités"/>
    <s v="IG1"/>
    <s v="x"/>
    <s v="x"/>
    <s v="x"/>
    <x v="4"/>
  </r>
  <r>
    <s v="Utiliser des mots de passe uniques"/>
    <s v="Utiliser des mots de passe uniques pour tous les actifs de l’entreprise._x000a_Bonne pratique : minimum 8 caractères pour les comptes avec MFA, et 14 caractères pour ceux sans MFA."/>
    <x v="4"/>
    <s v="Protéger"/>
    <s v="Système de gestion des comptes à privilèges"/>
    <s v="IG1"/>
    <s v="x"/>
    <s v="x"/>
    <s v="x"/>
    <x v="4"/>
  </r>
  <r>
    <s v="Désactiver les comptes inactifs_x000a_"/>
    <s v="Supprimer ou désactiver les comptes inactifs depuis plus de 45 jours, lorsque cela est possible._x000a_"/>
    <x v="4"/>
    <s v="Répondre"/>
    <s v="Identity Management System"/>
    <s v="IG1"/>
    <s v="x"/>
    <s v="x"/>
    <s v="x"/>
    <x v="4"/>
  </r>
  <r>
    <s v="Restreindre les privilèges administrateurs à des comptes dédiés"/>
    <s v="Limiter les privilèges administrateurs à des comptes dédiés. Les tâches quotidiennes doivent être effectuées via un compte utilisateur non privilégié._x000a_"/>
    <x v="4"/>
    <s v="Protéger"/>
    <s v="Système de gestion des comptes à privilèges"/>
    <s v="IG1"/>
    <s v="x"/>
    <s v="x"/>
    <s v="x"/>
    <x v="4"/>
  </r>
  <r>
    <s v="Établir et maintenir un inventaire des comptes de service"/>
    <s v="Maintenir un inventaire des comptes de service avec service responsable, usage et date de révision. Vérifier tous les trimestres que les comptes actifs sont autorisés."/>
    <x v="4"/>
    <s v="Identifier"/>
    <s v="Système de gestion des comptes à privilèges"/>
    <s v="IG2"/>
    <m/>
    <s v="x"/>
    <s v="x"/>
    <x v="4"/>
  </r>
  <r>
    <s v="Centraliser la gestion des comptes"/>
    <s v="Centraliser la gestion des comptes via un annuaire ou un service d’identité."/>
    <x v="4"/>
    <s v="Protéger"/>
    <s v="Système de gestion des identités"/>
    <s v="IG2"/>
    <m/>
    <s v="x"/>
    <s v="x"/>
    <x v="4"/>
  </r>
  <r>
    <s v="Établir un processus d’octroi des accès"/>
    <s v="Établir et suivre un processus, de préférence automatisé, pour accorder l’accès aux actifs de l’entreprise lors de l’embauche, de l’attribution de droits ou d’un changement de rôle d’un utilisateur."/>
    <x v="4"/>
    <s v="Protéger"/>
    <s v="Système de gestion des identités"/>
    <s v="IG1"/>
    <s v="x"/>
    <s v="x"/>
    <s v="x"/>
    <x v="4"/>
  </r>
  <r>
    <s v="Establish an Access Revoking Process"/>
    <s v="Mettre en place un processus (idéalement automatisé) pour révoquer les accès en cas de départ ou changement de rôle, en désactivant les comptes pour conserver les journaux d’audit._x000a_"/>
    <x v="4"/>
    <s v="Protéger"/>
    <s v="Système de gestion des identités"/>
    <s v="IG1"/>
    <s v="x"/>
    <s v="x"/>
    <s v="x"/>
    <x v="4"/>
  </r>
  <r>
    <s v="Exiger la MFA pour les applications exposées à l’extérieur"/>
    <s v="Exiger la MFA pour toutes les applications internes ou tierces exposées à l’extérieur. L’usage d’un annuaire ou SSO pour la MFA est acceptable."/>
    <x v="4"/>
    <s v="Protéger"/>
    <s v="Système de gestion des identités"/>
    <s v="IG1"/>
    <s v="x"/>
    <s v="x"/>
    <s v="x"/>
    <x v="4"/>
  </r>
  <r>
    <s v="Exiger la MFA pour l’accès réseau à distance"/>
    <s v="Exiger l’authentification multifacteur (MFA) pour l’accès réseau à distance._x000a_"/>
    <x v="4"/>
    <s v="Protéger"/>
    <s v="Système de gestion des identités"/>
    <s v="IG1"/>
    <s v="x"/>
    <s v="x"/>
    <s v="x"/>
    <x v="4"/>
  </r>
  <r>
    <s v="Exiger la MFA pour les accès administrateur"/>
    <s v="Exiger l’authentification multifacteur (MFA) pour tous les comptes à accès administrateur, lorsque cela est possible, sur tous les actifs de l’entreprise — qu’ils soient gérés en interne ou par un prestataire."/>
    <x v="4"/>
    <s v="Protéger"/>
    <s v="Système de gestion des identités"/>
    <s v="IG1"/>
    <s v="x"/>
    <s v="x"/>
    <s v="x"/>
    <x v="4"/>
  </r>
  <r>
    <s v="Établir et maintenir un inventaire des systèmes d’authentification et d’autorisation"/>
    <s v="Maintenir un inventaire des systèmes d’authentification et d’autorisation, internes ou externes, et le mettre à jour au moins une fois par an."/>
    <x v="4"/>
    <s v="Identifier"/>
    <s v="Système de gestion des identités"/>
    <s v="IG2"/>
    <m/>
    <s v="x"/>
    <s v="x"/>
    <x v="4"/>
  </r>
  <r>
    <s v="Centraliser le contrôle d’accès"/>
    <s v="Centraliser le contrôle d’accès à tous les actifs de l’entreprise via un service d’annuaire ou un fournisseur SSO, lorsque cela est possible."/>
    <x v="4"/>
    <s v="Protéger"/>
    <s v="Système de gestion des identités"/>
    <s v="IG2"/>
    <m/>
    <s v="x"/>
    <s v="x"/>
    <x v="4"/>
  </r>
  <r>
    <s v="Définir et maintenir un contrôle d’accès basé sur les rôles"/>
    <s v="Mettre en place un contrôle d’accès basé sur les rôles (RBAC), en documentant les droits nécessaires par rôle, et vérifier leur légitimité au moins une fois par an._x000a_"/>
    <x v="2"/>
    <s v="Protéger"/>
    <s v="ystème de gestion des accès"/>
    <s v="IG3"/>
    <m/>
    <m/>
    <s v="x"/>
    <x v="4"/>
  </r>
  <r>
    <s v="Établir et maintenir un processus de gestion des vulnérabilités"/>
    <s v="Mettre en place un processus documenté de gestion des vulnérabilités des actifs, à revoir chaque année ou après un changement majeur."/>
    <x v="1"/>
    <s v="Protéger"/>
    <s v="Système de gestion des vulnérabilités"/>
    <s v="IG1"/>
    <s v="x"/>
    <s v="x"/>
    <s v="x"/>
    <x v="4"/>
  </r>
  <r>
    <s v="Établir et maintenir un processus de remédiation"/>
    <s v="Établir et maintenir une stratégie de remédiation basée sur les risques, documentée dans un processus formel, avec des révisions mensuelles ou plus fréquentes."/>
    <x v="1"/>
    <s v="Répondre"/>
    <s v="Système de gestion des vulnérabilités"/>
    <s v="IG1"/>
    <s v="x"/>
    <s v="x"/>
    <s v="x"/>
    <x v="4"/>
  </r>
  <r>
    <s v="Effectuer une gestion automatisée des correctifs pour les systèmes d’exploitation"/>
    <s v="Effectuer les mises à jour des systèmes d’exploitation des actifs de l’entreprise via une gestion automatisée des correctifs, au moins une fois par mois, ou plus fréquemment."/>
    <x v="1"/>
    <s v="Protéger"/>
    <s v="Système de gestion des correctifs"/>
    <s v="IG1"/>
    <s v="x"/>
    <s v="x"/>
    <s v="x"/>
    <x v="4"/>
  </r>
  <r>
    <s v="Effectuer une gestion automatisée des correctifs pour les applications"/>
    <s v="Effectuer les mises à jour des applications sur les actifs de l’entreprise via une gestion automatisée des correctifs, au moins une fois par mois, ou plus fréquemment."/>
    <x v="1"/>
    <s v="Protéger"/>
    <s v="Système de gestion des correctifs"/>
    <s v="IG1"/>
    <s v="x"/>
    <s v="x"/>
    <s v="x"/>
    <x v="4"/>
  </r>
  <r>
    <s v="Effectuer des analyses automatisées de vulnérabilités sur les actifs internes de l’entreprise"/>
    <s v="Effectuer des analyses de vulnérabilités internes au moins tous les trimestres, avec des scans authentifiés et non authentifiés via un outil compatible SCAP._x000a_"/>
    <x v="1"/>
    <s v="Identifier"/>
    <s v="Système de gestion des vulnérabilités"/>
    <s v="IG2"/>
    <m/>
    <s v="x"/>
    <s v="x"/>
    <x v="4"/>
  </r>
  <r>
    <s v="Effectuer des analyses automatisées de vulnérabilités sur les actifs de l’entreprise exposés à l’extérieur"/>
    <s v="Effectuer des analyses automatisées de vulnérabilités sur les actifs de l’entreprise exposés à l’extérieur, à l’aide d’un outil conforme au SCAP, au moins une fois par mois, ou plus fréquemment."/>
    <x v="1"/>
    <s v="Identifier"/>
    <s v="Système de gestion des vulnérabilités"/>
    <s v="IG2"/>
    <m/>
    <s v="x"/>
    <s v="x"/>
    <x v="4"/>
  </r>
  <r>
    <s v="Corriger les vulnérabilités détectées_x000a_"/>
    <s v="Corriger les vulnérabilités détectées dans les logiciels à l’aide de processus et d’outils, au moins une fois par mois, ou plus fréquemment, selon le processus de remédiation défini."/>
    <x v="1"/>
    <s v="Répondre"/>
    <s v="Système de gestion des vulnérabilités"/>
    <s v="IG2"/>
    <m/>
    <s v="x"/>
    <s v="x"/>
    <x v="4"/>
  </r>
  <r>
    <s v="Établir et maintenir un processus de gestion des journaux d’audit"/>
    <s v="Mettre en place un processus de gestion des journaux d’audit couvrant leur collecte, examen et conservation. Revoir la documentation chaque année ou après un changement majeur."/>
    <x v="3"/>
    <s v="Protéger"/>
    <s v="Système de gestion des logs"/>
    <s v="IG1"/>
    <s v="x"/>
    <s v="x"/>
    <s v="x"/>
    <x v="4"/>
  </r>
  <r>
    <s v="Collecter les journaux d’audit"/>
    <s v="Activer la journalisation sur tous les actifs de l’entreprise, conformément au processus de gestion des journaux._x000a_"/>
    <x v="3"/>
    <s v="Détecter"/>
    <s v="Système de gestion des logs"/>
    <s v="IG1"/>
    <s v="x"/>
    <s v="x"/>
    <s v="x"/>
    <x v="4"/>
  </r>
  <r>
    <s v="Garantir un stockage adéquat des journaux d’audit"/>
    <s v="S’assurer que les emplacements de stockage des journaux disposent de suffisamment d’espace pour respecter le processus de gestion des journaux d’audit de l’entreprise."/>
    <x v="3"/>
    <s v="Protéger"/>
    <s v="Système de gestion des logs"/>
    <s v="IG1"/>
    <s v="x"/>
    <s v="x"/>
    <s v="x"/>
    <x v="4"/>
  </r>
  <r>
    <s v="Standardiser la synchronisation de l’heure"/>
    <s v="Standardiser la synchronisation horaire en configurant au moins deux sources de temps sur les actifs de l’entreprise, si possible._x000a_"/>
    <x v="3"/>
    <s v="Protéger"/>
    <s v="Système de gestion des logs"/>
    <s v="IG2"/>
    <m/>
    <s v="x"/>
    <s v="x"/>
    <x v="4"/>
  </r>
  <r>
    <s v="Collecter des journaux d’audit détaillés"/>
    <s v="Activer une journalisation détaillée sur les actifs sensibles, incluant source, date, utilisateur, horodatage, adresses réseau et autres données utiles à l’analyse forensique._x000a_"/>
    <x v="3"/>
    <s v="Détecter"/>
    <s v="Système de gestion des logs"/>
    <s v="IG2"/>
    <m/>
    <s v="x"/>
    <s v="x"/>
    <x v="4"/>
  </r>
  <r>
    <s v="Collecter les journaux d’audit des requêtes DNS"/>
    <s v="Collecter les journaux d’audit des requêtes DNS sur les actifs de l’entreprise, lorsque cela est pertinent et techniquement possible."/>
    <x v="3"/>
    <s v="Détecter"/>
    <s v="Système de gestion des logs"/>
    <s v="IG2"/>
    <m/>
    <s v="x"/>
    <s v="x"/>
    <x v="4"/>
  </r>
  <r>
    <s v="Collecter les journaux d’audit des requêtes URL"/>
    <s v="Collecter les journaux d’audit des requêtes URL sur les actifs de l’entreprise, lorsque cela est pertinent et supporté."/>
    <x v="3"/>
    <s v="Détecter"/>
    <s v="Système de gestion des logs"/>
    <s v="IG2"/>
    <m/>
    <s v="x"/>
    <s v="x"/>
    <x v="4"/>
  </r>
  <r>
    <s v="Collecter les journaux d’audit des lignes de commande"/>
    <s v="Collecter les journaux d’audit des lignes de commande._x000a_Par exemple : PowerShell®, BASH™ et les terminaux d’administration à distance."/>
    <x v="0"/>
    <s v="Détecter"/>
    <s v="Système de gestion des logs"/>
    <s v="IG2"/>
    <m/>
    <s v="x"/>
    <s v="x"/>
    <x v="4"/>
  </r>
  <r>
    <s v="Centraliser les journaux d’audit_x000a_"/>
    <s v="Centraliser, autant que possible, la collecte et la conservation des journaux d’audit sur l’ensemble des actifs de l’entreprise."/>
    <x v="3"/>
    <s v="Détecter"/>
    <s v="Système de gestion des logs"/>
    <s v="IG2"/>
    <m/>
    <s v="x"/>
    <s v="x"/>
    <x v="4"/>
  </r>
  <r>
    <s v="Conserver les journaux d’audit_x000a_"/>
    <s v="Conserver les journaux d’audit des actifs de l’entreprise pendant au moins 90 jours."/>
    <x v="3"/>
    <s v="Protéger"/>
    <s v="Système de gestion des logs"/>
    <s v="IG2"/>
    <m/>
    <s v="x"/>
    <s v="x"/>
    <x v="4"/>
  </r>
  <r>
    <s v="Réaliser des revues des journaux d’audit"/>
    <s v="Analyser les journaux d’audit au moins chaque semaine pour détecter toute anomalie ou signe de menace potentielle."/>
    <x v="3"/>
    <s v="Détecter"/>
    <s v="Système de gestion des logs"/>
    <s v="IG2"/>
    <m/>
    <s v="x"/>
    <s v="x"/>
    <x v="4"/>
  </r>
  <r>
    <s v="Collecter les journaux des prestataires de services_x000a_"/>
    <s v="Collecter, si possible, les journaux des prestataires (authentification, gestion des données et utilisateurs) pour renforcer la visibilité."/>
    <x v="2"/>
    <s v="Détecter"/>
    <s v="Système de gestion des logs"/>
    <s v="IG3"/>
    <m/>
    <m/>
    <s v="x"/>
    <x v="4"/>
  </r>
  <r>
    <s v="S’assurer de l’utilisation exclusive de navigateurs et de clients de messagerie entièrement supportés"/>
    <s v="S’assurer que seuls les navigateurs et clients de messagerie entièrement supportés et à jour, fournis par les éditeurs, sont autorisés à s’exécuter dans l’entreprise."/>
    <x v="1"/>
    <s v="Protéger"/>
    <s v="Système de contrôle des applications"/>
    <s v="IG1"/>
    <s v="x"/>
    <s v="x"/>
    <s v="x"/>
    <x v="4"/>
  </r>
  <r>
    <s v="Utiliser des services de filtrage DNS"/>
    <s v="Utiliser des services de filtrage DNS sur tous les actifs de l’entreprise afin de bloquer l’accès aux domaines malveillants connus._x000a_"/>
    <x v="3"/>
    <s v="Protéger"/>
    <s v="Système de filtrage web"/>
    <s v="IG1"/>
    <s v="x"/>
    <s v="x"/>
    <s v="x"/>
    <x v="4"/>
  </r>
  <r>
    <s v="Maintenir et appliquer des filtres d’URL au niveau réseau"/>
    <s v="Appliquer et mettre à jour des filtres d’URL au niveau réseau pour empêcher les actifs de l’entreprise d’accéder à des sites web malveillants ou non autorisés._x000a_Exemples : filtrage par catégorie, par réputation, ou via des listes de blocage. Ces filtres doivent être appliqués à tous les actifs de l’entreprise."/>
    <x v="3"/>
    <s v="Protéger"/>
    <s v="Système de filtrage web"/>
    <s v="IG2"/>
    <m/>
    <s v="x"/>
    <s v="x"/>
    <x v="4"/>
  </r>
  <r>
    <s v="Restreindre les extensions de navigateur et de client de messagerie non autorisées ou inutiles"/>
    <s v="Restreindre, en les désinstallant ou en les désactivant, tous les plugins, extensions ou modules complémentaires de navigateur ou de client mail non autorisés ou inutiles."/>
    <x v="1"/>
    <s v="Protéger"/>
    <s v="Système de contrôle des applications"/>
    <s v="IG2"/>
    <m/>
    <s v="x"/>
    <s v="x"/>
    <x v="4"/>
  </r>
  <r>
    <s v="Mettre en œuvre DMARC"/>
    <s v="Pour réduire les risques d’usurpation ou de modification d’e-mails provenant de domaines valides, mettre en œuvre une politique DMARC avec vérification, en commençant par les standards SPF et DKIM."/>
    <x v="3"/>
    <s v="Protéger"/>
    <s v="Système de filtrage des e-mails"/>
    <s v="IG2"/>
    <m/>
    <s v="x"/>
    <s v="x"/>
    <x v="4"/>
  </r>
  <r>
    <s v="Bloquer les types de fichiers non nécessaires"/>
    <s v="Bloquer les types de fichiers non nécessaires tentant de passer par la passerelle de messagerie de l’entreprise."/>
    <x v="3"/>
    <s v="Protéger"/>
    <s v="Système de filtrage des e-mails"/>
    <s v="IG2"/>
    <m/>
    <s v="x"/>
    <s v="x"/>
    <x v="4"/>
  </r>
  <r>
    <s v="Déployer et maintenir des protections antimalware sur les serveurs de messagerie"/>
    <s v="Déployer et maintenir des protections antimalware sur les serveurs de messagerie, telles que l’analyse des pièces jointes et/ou l’exécution en environnement isolé (sandboxing)."/>
    <x v="3"/>
    <s v="Protéger"/>
    <s v="Système de filtrage des e-mails"/>
    <s v="IG3"/>
    <m/>
    <m/>
    <s v="x"/>
    <x v="4"/>
  </r>
  <r>
    <s v="Déployer et maintenir un logiciel antimalware"/>
    <s v="Déployer et maintenir un logiciel antimalware sur l’ensemble des actifs de l’entreprise."/>
    <x v="0"/>
    <s v="Protéger"/>
    <s v="Système de protection des terminaux"/>
    <s v="IG1"/>
    <s v="x"/>
    <s v="x"/>
    <s v="x"/>
    <x v="4"/>
  </r>
  <r>
    <s v="Configurer la mise à jour automatique des signatures antimalware"/>
    <s v="Configurer la mise à jour automatique des signatures antimalware sur tous les actifs de l’entreprise."/>
    <x v="0"/>
    <s v="Protéger"/>
    <s v="Système de protection des terminaux"/>
    <s v="IG1"/>
    <s v="x"/>
    <s v="x"/>
    <s v="x"/>
    <x v="4"/>
  </r>
  <r>
    <s v="Désactiver l’exécution automatique (Autorun et Autoplay) pour les supports amovibles"/>
    <s v="Désactiver les fonctions d’exécution automatique (autorun et autoplay) pour les supports amovibles._x000a_"/>
    <x v="0"/>
    <s v="Protéger"/>
    <s v="Système de protection des terminaux"/>
    <s v="IG1"/>
    <s v="x"/>
    <s v="x"/>
    <s v="x"/>
    <x v="4"/>
  </r>
  <r>
    <s v="Configurer l’analyse automatique des supports amovibles par le logiciel antimalware"/>
    <s v="Configurer le logiciel antimalware pour qu’il analyse automatiquement les supports amovibles."/>
    <x v="0"/>
    <s v="Détecter"/>
    <s v="Système de protection des terminaux"/>
    <s v="IG2"/>
    <m/>
    <s v="x"/>
    <s v="x"/>
    <x v="4"/>
  </r>
  <r>
    <s v="Activer les fonctionnalités de protection contre l’exploitation"/>
    <s v="Activer les protections contre l’exploitation (ex. : DEP, Exploit Guard, SIP, Gatekeeper) sur les actifs et logiciels, lorsque c’est possible._x000a_"/>
    <x v="0"/>
    <s v="Protéger"/>
    <s v="Système de gestion de la configuration."/>
    <s v="IG2"/>
    <m/>
    <s v="x"/>
    <s v="x"/>
    <x v="4"/>
  </r>
  <r>
    <s v="Gérer centralement le logiciel antimalware"/>
    <s v="Gérer centralement le logiciel antimalware."/>
    <x v="0"/>
    <s v="Protéger"/>
    <s v="Système de protection des terminaux"/>
    <s v="IG2"/>
    <m/>
    <s v="x"/>
    <s v="x"/>
    <x v="4"/>
  </r>
  <r>
    <s v="Utiliser un logiciel antimalware basé sur le comportement"/>
    <s v="Utiliser un logiciel antimalware basé sur l’analyse comportementale._x000a_"/>
    <x v="0"/>
    <s v="Protéger"/>
    <s v="Système de protection des terminaux"/>
    <s v="IG2"/>
    <m/>
    <s v="x"/>
    <s v="x"/>
    <x v="4"/>
  </r>
  <r>
    <s v="Établir et maintenir un processus de récupération des données"/>
    <s v="Mettre en place un processus de récupération des données couvrant périmètre, priorités de restauration et sécurité des sauvegardes. Revoir la documentation chaque année ou après un changement important."/>
    <x v="2"/>
    <s v="Rétablir"/>
    <s v="Système de sauvegarde et de restauration"/>
    <s v="IG1"/>
    <s v="x"/>
    <s v="x"/>
    <s v="x"/>
    <x v="4"/>
  </r>
  <r>
    <s v="Effectuer des sauvegardes automatisées_x000a_"/>
    <s v="Réaliser des sauvegardes automatisées au moins chaque semaine, avec une fréquence adaptée à la sensibilité des données."/>
    <x v="2"/>
    <s v="Rétablir"/>
    <s v="Système de sauvegarde et de restauration"/>
    <s v="IG1"/>
    <s v="x"/>
    <s v="x"/>
    <s v="x"/>
    <x v="4"/>
  </r>
  <r>
    <s v="Protéger les données de récupération"/>
    <s v="Protéger les données de récupération avec des contrôles équivalents à ceux appliqués aux données d’origine, notamment par chiffrement ou séparation des données, selon les besoins."/>
    <x v="2"/>
    <s v="Protéger"/>
    <s v="Système de sauvegarde et de restauration"/>
    <s v="IG1"/>
    <s v="x"/>
    <s v="x"/>
    <s v="x"/>
    <x v="4"/>
  </r>
  <r>
    <s v="Établir et maintenir une instance isolée des données de récupération"/>
    <s v="Maintenir une instance isolée des données de récupération, via des sauvegardes hors ligne, cloud ou hors site, avec gestion des versions."/>
    <x v="2"/>
    <s v="Rétablir"/>
    <s v="Système de sauvegarde et de restauration"/>
    <s v="IG1"/>
    <s v="x"/>
    <s v="x"/>
    <s v="x"/>
    <x v="4"/>
  </r>
  <r>
    <s v="Tester la récupération des données"/>
    <s v="Tester la restauration des sauvegardes tous les trimestres, ou plus fréquemment, sur un échantillon des actifs de l'entreprise concernés."/>
    <x v="2"/>
    <s v="Rétablir"/>
    <s v="Système de sauvegarde et de restauration"/>
    <s v="IG2"/>
    <m/>
    <s v="x"/>
    <s v="x"/>
    <x v="4"/>
  </r>
  <r>
    <s v="S’assurer que l’infrastructure réseau est à jour"/>
    <s v="Maintenir l’infrastructure réseau à jour en utilisant les versions stables les plus récentes, et vérifier leur support au moins une fois par mois._x000a_"/>
    <x v="3"/>
    <s v="Protéger"/>
    <s v="Système de gestion des équipements réseau"/>
    <s v="IG1"/>
    <s v="x"/>
    <s v="x"/>
    <s v="x"/>
    <x v="4"/>
  </r>
  <r>
    <s v="Établir et maintenir une architecture réseau sécurisée"/>
    <s v="Établir et maintenir une architecture réseau sécurisée. Elle doit prendre en compte la segmentation, le principe du moindre privilège et la disponibilité, au minimum."/>
    <x v="3"/>
    <s v="Protéger"/>
    <s v="Système de segmentation et de contrôle du réseau"/>
    <s v="IG2"/>
    <m/>
    <s v="x"/>
    <s v="x"/>
    <x v="4"/>
  </r>
  <r>
    <s v="Gérer de manière sécurisée l’infrastructure réseau"/>
    <s v="Gérer de façon sécurisée l’infrastructure réseau. Exemples : utiliser une infrastructure versionnée (infrastructure-as-code) et des protocoles sécurisés comme SSH et HTTPS."/>
    <x v="3"/>
    <s v="Protéger"/>
    <s v="Système de gestion des équipements réseau"/>
    <s v="IG2"/>
    <m/>
    <s v="x"/>
    <s v="x"/>
    <x v="4"/>
  </r>
  <r>
    <s v="Établir et maintenir des schémas d’architecture"/>
    <s v="Maintenir des schémas d’architecture et une documentation réseau, à réviser chaque année ou après un changement majeur dans l’entreprise."/>
    <x v="3"/>
    <s v="Identifier"/>
    <s v="Système de segmentation et de contrôle du réseau"/>
    <s v="IG2"/>
    <m/>
    <s v="x"/>
    <s v="x"/>
    <x v="4"/>
  </r>
  <r>
    <s v="Centraliser l’authentification, l’autorisation et l’audit réseau (AAA)"/>
    <s v="Centraliser le système d’authentification, d’autorisation et de comptabilité réseau (AAA)."/>
    <x v="3"/>
    <s v="Protéger"/>
    <s v="Système de segmentation et de contrôle du réseau"/>
    <s v="IG2"/>
    <m/>
    <s v="x"/>
    <s v="x"/>
    <x v="4"/>
  </r>
  <r>
    <s v="Utiliser des protocoles sécurisés pour la gestion et les communications réseau"/>
    <s v="Utiliser des protocoles sécurisés de gestion et de communication réseau (par ex. : 802.1X, WPA2 Enterprise ou supérieur)."/>
    <x v="3"/>
    <s v="Protéger"/>
    <s v="Système de segmentation et de contrôle du réseau"/>
    <s v="IG2"/>
    <m/>
    <s v="x"/>
    <s v="x"/>
    <x v="4"/>
  </r>
  <r>
    <s v="S’assurer que les appareils distants utilisent un VPN et se connectent à l’infrastructure AAA de l’entreprise"/>
    <s v="Exiger que les utilisateurs s’authentifient via un VPN géré par l’entreprise avant d’accéder aux ressources depuis des appareils utilisateurs."/>
    <x v="0"/>
    <s v="Protéger"/>
    <s v="Système d’accès à distance"/>
    <s v="IG2"/>
    <m/>
    <s v="x"/>
    <s v="x"/>
    <x v="4"/>
  </r>
  <r>
    <s v="Établir et maintenir des ressources informatiques dédiées pour toutes les tâches administratives"/>
    <s v="Déployer des ressources de calcul dédiées aux tâches d’administration, isolées du réseau principal et sans accès à Internet._x000a_"/>
    <x v="0"/>
    <s v="Protéger"/>
    <s v="Système de gestion des comptes à privilèges"/>
    <s v="IG3"/>
    <m/>
    <m/>
    <s v="x"/>
    <x v="4"/>
  </r>
  <r>
    <s v="Centraliser l’alerte des événements de sécurité"/>
    <s v="Centraliser les alertes de sécurité via une solution SIEM ou une plateforme d’analyse corrélant les journaux pour faciliter la détection des incidents."/>
    <x v="3"/>
    <s v="Détecter"/>
    <s v="Système de gestion des logs ("/>
    <s v="IG2"/>
    <m/>
    <s v="x"/>
    <s v="x"/>
    <x v="4"/>
  </r>
  <r>
    <s v="Déployer une solution de détection d’intrusion basée sur l’hôte (HIDS)"/>
    <s v="Déployer une solution de détection d’intrusion basée sur l’hôte (HIDS) sur les actifs de l’entreprise, lorsque cela est approprié et/ou pris en charge."/>
    <x v="0"/>
    <s v="Détecter"/>
    <s v="Système de protection des terminaux"/>
    <s v="IG2"/>
    <m/>
    <s v="x"/>
    <s v="x"/>
    <x v="4"/>
  </r>
  <r>
    <s v="Déployer une solution de détection d’intrusion réseau (NIDS)"/>
    <s v="Déployer une solution de détection d’intrusion réseau (NIDS), ou un service équivalent cloud, sur les actifs de l’entreprise lorsque c’est pertinent._x000a_"/>
    <x v="3"/>
    <s v="Détecter"/>
    <s v="Système de filtrage périmétrique"/>
    <s v="IG2"/>
    <m/>
    <s v="x"/>
    <s v="x"/>
    <x v="4"/>
  </r>
  <r>
    <s v="Effectuer un filtrage du trafic entre les segments réseau"/>
    <s v="Effectuer un filtrage du trafic entre les segments réseau, lorsque cela est approprié."/>
    <x v="3"/>
    <s v="Protéger"/>
    <s v="Système de segmentation et de contrôle du réseau"/>
    <s v="IG2"/>
    <m/>
    <s v="x"/>
    <s v="x"/>
    <x v="4"/>
  </r>
  <r>
    <s v="Gérer le contrôle d’accès pour les actifs distants"/>
    <s v="Contrôler l’accès des actifs distants en s’assurant qu’ils sont à jour, protégés par un antivirus actif et conformes aux standards de sécurité de l’entreprise._x000a_"/>
    <x v="0"/>
    <s v="Protéger"/>
    <s v="Système d’accès à distance"/>
    <s v="IG2"/>
    <m/>
    <s v="x"/>
    <s v="x"/>
    <x v="4"/>
  </r>
  <r>
    <s v="Collecter les journaux de flux du trafic réseau"/>
    <s v="Collecter les journaux de flux de trafic réseau et/ou le trafic réseau afin de les analyser et générer des alertes à partir des équipements réseau."/>
    <x v="3"/>
    <s v="Détecter"/>
    <s v="Système de gestion des logs "/>
    <s v="IG2"/>
    <m/>
    <s v="x"/>
    <s v="x"/>
    <x v="4"/>
  </r>
  <r>
    <s v="Déployer une solution de prévention d’intrusion basée sur l’hôte (HIPS)"/>
    <s v="Déployer, si approprié, une solution de prévention d’intrusion sur les hôtes (HIPS), comme un agent EDR ou un outil équivalent._x000a_"/>
    <x v="0"/>
    <s v="Protéger"/>
    <s v="Système de protection des terminaux"/>
    <s v="IG3"/>
    <m/>
    <m/>
    <s v="x"/>
    <x v="4"/>
  </r>
  <r>
    <s v="Déployer une solution de prévention d’intrusion réseau (NIPS)"/>
    <s v="Déployer une solution de prévention d’intrusion réseau (NIPS), lorsque cela est approprié._x000a_Exemples : utiliser un système de prévention d’intrusion réseau ou un service cloud équivalent (CSP)."/>
    <x v="3"/>
    <s v="Protéger"/>
    <s v="Système de filtrage périmétrique"/>
    <s v="IG3"/>
    <m/>
    <m/>
    <s v="x"/>
    <x v="4"/>
  </r>
  <r>
    <s v="Déployer un contrôle d’accès au niveau des ports"/>
    <s v="Mettre en place un contrôle d’accès aux ports réseau via le protocole 802.1X ou des méthodes similaires (certificats, authentification utilisateur ou appareil)._x000a_"/>
    <x v="0"/>
    <s v="Protéger"/>
    <s v="Système de segmentation et de contrôle du réseau"/>
    <s v="IG3"/>
    <m/>
    <m/>
    <s v="x"/>
    <x v="4"/>
  </r>
  <r>
    <s v="Effectuer un filtrage au niveau de la couche applicative"/>
    <s v="Mettre en œuvre un filtrage applicatif via un proxy, un pare-feu de couche 7 ou une passerelle."/>
    <x v="3"/>
    <s v="Protéger"/>
    <s v="Système de filtrage périmétrique"/>
    <s v="IG3"/>
    <m/>
    <m/>
    <s v="x"/>
    <x v="4"/>
  </r>
  <r>
    <s v="Ajuster les seuils d’alerte des événements de sécurité"/>
    <s v="Ajuster les seuils d’alerte des événements de sécurité chaque mois, ou plus fréquemment."/>
    <x v="3"/>
    <s v="Détecter"/>
    <s v="Système de gestion des logs "/>
    <s v="IG3"/>
    <m/>
    <m/>
    <s v="x"/>
    <x v="4"/>
  </r>
  <r>
    <s v="Établir et maintenir un programme de sensibilisation à la sécurité"/>
    <s v="Mettre en place un programme de sensibilisation à la sécurité, avec formation à l’embauche puis chaque année. Le contenu doit être mis à jour annuellement ou après tout changement majeur."/>
    <x v="5"/>
    <s v="Protéger"/>
    <s v="Programme de sensibilisation et de formation"/>
    <s v="IG1"/>
    <s v="x"/>
    <s v="x"/>
    <s v="x"/>
    <x v="4"/>
  </r>
  <r>
    <s v="Former les membres du personnel à reconnaître les attaques d’ingénierie sociale"/>
    <s v="Former les membres du personnel à reconnaître les attaques d’ingénierie sociale telles que le phishing, le prétexting ou le tailgating."/>
    <x v="5"/>
    <s v="Protéger"/>
    <s v="Programme de sensibilisation et de formation"/>
    <s v="IG1"/>
    <s v="x"/>
    <s v="x"/>
    <s v="x"/>
    <x v="4"/>
  </r>
  <r>
    <s v="Former les membres du personnel aux bonnes pratiques d’authentification"/>
    <s v="Former les employés aux bonnes pratiques d’authentification. Parmi les sujets abordés : l’authentification multifacteur (MFA), la création de mots de passe robustes et la gestion des identifiants."/>
    <x v="5"/>
    <s v="Protéger"/>
    <s v="Programme de sensibilisation et de formation"/>
    <s v="IG1"/>
    <s v="x"/>
    <s v="x"/>
    <s v="x"/>
    <x v="4"/>
  </r>
  <r>
    <s v="Former le personnel aux bonnes pratiques de gestion des données"/>
    <s v="Former les employés à bien gérer les données sensibles (stockage, transfert, destruction) et à appliquer les bonnes pratiques de sécurité physique (verrouillage d’écran, effacement de tableaux, sécurisation des supports)."/>
    <x v="5"/>
    <s v="Protéger"/>
    <s v="Programme de sensibilisation et de formation"/>
    <s v="IG1"/>
    <s v="x"/>
    <s v="x"/>
    <s v="x"/>
    <x v="4"/>
  </r>
  <r>
    <s v="Former les membres du personnel aux causes d’une exposition involontaire des données"/>
    <s v="Former les employés à connaître les causes possibles d’exposition involontaire de données. Exemples : erreur d’envoi de données sensibles, perte d’un appareil portable ou publication de données à un public non autorisé."/>
    <x v="5"/>
    <s v="Protéger"/>
    <s v="Programme de sensibilisation et de formation"/>
    <s v="IG1"/>
    <s v="x"/>
    <s v="x"/>
    <s v="x"/>
    <x v="4"/>
  </r>
  <r>
    <s v="Former les membres du personnel à reconnaître et à signaler les incidents de sécurité"/>
    <s v="Former les employés à reconnaître un incident potentiel et à savoir comment le signaler."/>
    <x v="5"/>
    <s v="Protéger"/>
    <s v="Programme de sensibilisation et de formation"/>
    <s v="IG1"/>
    <s v="x"/>
    <s v="x"/>
    <s v="x"/>
    <x v="4"/>
  </r>
  <r>
    <s v="Former le personnel à identifier et signaler l’absence de mises à jour de sécurité sur leurs actifs d’entreprise"/>
    <s v="Former le personnel à détecter et signaler les mises à jour obsolètes ou les défaillances des outils automatisés, et à prévenir l’équipe informatique en cas d’anomalie."/>
    <x v="5"/>
    <s v="Protéger"/>
    <s v="Programme de sensibilisation et de formation"/>
    <s v="IG1"/>
    <s v="x"/>
    <s v="x"/>
    <s v="x"/>
    <x v="4"/>
  </r>
  <r>
    <s v="Former le personnel aux dangers liés à la connexion et à la transmission de données de l’entreprise via des réseaux non sécurisés"/>
    <s v="Former le personnel aux risques des réseaux non sécurisés et à la sécurisation des connexions à distance, notamment pour le télétravail."/>
    <x v="5"/>
    <s v="Protéger"/>
    <s v="Programme de sensibilisation et de formation"/>
    <s v="IG1"/>
    <s v="x"/>
    <s v="x"/>
    <s v="x"/>
    <x v="4"/>
  </r>
  <r>
    <s v="Organiser des formations en sensibilisation à la sécurité et en compétences spécifiques aux rôles_x000a_"/>
    <s v="Proposer des formations en sécurité adaptées aux rôles : administration sécurisée, prévention OWASP, sécurité pour développeurs web, ou ingénierie sociale pour les postes sensibles."/>
    <x v="5"/>
    <s v="Protéger"/>
    <s v="Programme de sensibilisation et de formation"/>
    <s v="IG2"/>
    <m/>
    <s v="x"/>
    <s v="x"/>
    <x v="4"/>
  </r>
  <r>
    <s v="Établir et maintenir un inventaire des prestataires de services"/>
    <s v="Maintenir un inventaire à jour des prestataires de services, avec leur classification et un référent interne, à réviser chaque année ou après tout changement majeur."/>
    <x v="5"/>
    <s v="Identifier"/>
    <s v="Programme de gestion des tiers"/>
    <s v="IG1"/>
    <s v="x"/>
    <s v="x"/>
    <s v="x"/>
    <x v="4"/>
  </r>
  <r>
    <s v="Établir et maintenir une politique de gestion des prestataires de services"/>
    <s v="Mettre en place une politique de gestion des prestataires couvrant leur classification, suivi, évaluation et sortie. La revoir chaque année ou après un changement important._x000a_"/>
    <x v="5"/>
    <s v="Identifier"/>
    <s v="Programme de gestion des tiers"/>
    <s v="IG2"/>
    <m/>
    <s v="x"/>
    <s v="x"/>
    <x v="4"/>
  </r>
  <r>
    <s v="Classifier les prestataires de services"/>
    <s v="Classifier les prestataires selon des critères comme la sensibilité des données, le volume, les exigences réglementaires ou les risques. Mettre à jour la classification chaque année ou après un changement majeur._x000a_"/>
    <x v="5"/>
    <s v="Identifier"/>
    <s v="Programme de gestion des tiers"/>
    <s v="IG2"/>
    <m/>
    <s v="x"/>
    <s v="x"/>
    <x v="4"/>
  </r>
  <r>
    <s v="S’assurer que les contrats avec les prestataires de services incluent des exigences de sécurité"/>
    <s v="Inclure des exigences de sécurité dans les contrats avec les prestataires (programme de sécurité, réponse aux incidents, chiffrement, protection des données), et les revoir chaque année selon la politique de gestion des prestataires."/>
    <x v="5"/>
    <s v="Protéger"/>
    <s v="Programme de gestion des tiers"/>
    <s v="IG2"/>
    <m/>
    <s v="x"/>
    <s v="x"/>
    <x v="4"/>
  </r>
  <r>
    <s v="Évaluer les prestataires de services"/>
    <s v="Évaluer les prestataires selon leur classification, via rapports (SOC 2, AoC PCI), questionnaires ou autres méthodes, en lien avec la politique interne. Réévaluer chaque année ou à chaque nouveau contrat._x000a_"/>
    <x v="5"/>
    <s v="Identifier"/>
    <s v="Programme de gestion des tiers"/>
    <s v="IG3"/>
    <m/>
    <m/>
    <s v="x"/>
    <x v="4"/>
  </r>
  <r>
    <s v="Surveiller les prestataires de services"/>
    <s v="Surveiller les prestataires selon la politique interne, en évaluant leur conformité, en analysant leurs mises à jour et en effectuant une veille, notamment sur le dark web."/>
    <x v="2"/>
    <s v="Détecter"/>
    <s v="Programme de gestion des tiers"/>
    <s v="IG3"/>
    <m/>
    <m/>
    <s v="x"/>
    <x v="5"/>
  </r>
  <r>
    <s v="Mettre fin aux services des prestataires en toute sécurité"/>
    <s v="Désactiver les prestataires de manière sécurisée : supprimer les comptes, stopper les flux de données et effacer les données de l’entreprise sur leurs systèmes._x000a_"/>
    <x v="2"/>
    <s v="Protéger"/>
    <s v="Programme de gestion des tiers"/>
    <s v="IG3"/>
    <m/>
    <m/>
    <s v="x"/>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
  <r>
    <s v="1. Inventaire et contrôle des actifs de l’entreprise"/>
    <n v="1"/>
    <s v="Établir et maintenir un inventaire détaillé des actifs de l’entreprise_x000a_"/>
    <s v="Il faut établir et maintenir à jour un inventaire complet de tous les actifs capables de stocker ou traiter des données (appareils, réseaux, IoT, serveurs, cloud). Chaque actif doit être identifié avec des informations précises (adresse réseau, MAC, nom, propriétaire, service, autorisation réseau). Les outils MDM peuvent aider à gérer les appareils mobiles. L’inventaire doit être mis à jour au moins deux fois par an."/>
    <x v="0"/>
    <s v="Identifier"/>
    <s v="Système d'inventaire et de découverte des actifs"/>
    <x v="0"/>
    <s v="x"/>
    <s v="x"/>
    <s v="x"/>
    <x v="0"/>
  </r>
  <r>
    <m/>
    <n v="2"/>
    <s v="Gérer les actifs non autorisés_x000a__x000a_"/>
    <s v="Mettre en place un processus hebdomadaire pour détecter et gérer les actifs non autorisés, en les supprimant, en bloquant leur accès réseau ou en les plaçant en quarantaine."/>
    <x v="0"/>
    <s v="Protéger"/>
    <s v="Système d'inventaire et de découverte des actifs"/>
    <x v="0"/>
    <s v="x"/>
    <s v="x"/>
    <s v="x"/>
    <x v="0"/>
  </r>
  <r>
    <m/>
    <n v="3"/>
    <s v="Utiliser un outil de découverte active_x000a__x000a_"/>
    <s v="Utiliser un outil de découverte active pour identifier les actifs connectés au réseau de l’entreprise._x000a_Configurer cet outil de découverte active pour qu’il s’exécute quotidiennement, ou plus fréquemmen"/>
    <x v="0"/>
    <s v="Détecter"/>
    <s v="Système d'inventaire et de découverte des actifs"/>
    <x v="1"/>
    <m/>
    <s v="x"/>
    <s v="x"/>
    <x v="0"/>
  </r>
  <r>
    <m/>
    <n v="4"/>
    <s v="Utiliser la journalisation DHCP pour mettre à jour l’inventaire des actifs de l’entreprise_x000a_"/>
    <s v="Utiliser les journaux DHCP ou des outils IPAM pour mettre à jour l’inventaire des actifs, au moins chaque semaine."/>
    <x v="0"/>
    <s v="Identifier"/>
    <s v="Système de gestion des logs"/>
    <x v="1"/>
    <m/>
    <s v="x"/>
    <s v="x"/>
    <x v="1"/>
  </r>
  <r>
    <m/>
    <n v="5"/>
    <s v="Utiliser un outil de découverte passive des actifs_x000a_"/>
    <s v="Employer un outil de découverte passive pour détecter les actifs réseau et mettre à jour l’inventaire au moins une fois par semaine."/>
    <x v="0"/>
    <s v="Détecter"/>
    <s v="Système d'inventaire et de découverte des actifs"/>
    <x v="2"/>
    <m/>
    <m/>
    <s v="x"/>
    <x v="2"/>
  </r>
  <r>
    <s v="2 . Inventaire et contrôle des actifs logiciels"/>
    <n v="1"/>
    <s v="Établir et maintenir un inventaire des logiciels_x000a__x000a_"/>
    <s v="Maintenir un inventaire détaillé des logiciels installés, incluant nom, éditeur, date d’installation, usage métier, et autres infos utiles. Le mettre à jour au moins deux fois par an."/>
    <x v="1"/>
    <s v="Identifier"/>
    <s v="Système d’inventaire et de découverte des logiciels"/>
    <x v="0"/>
    <s v="x"/>
    <s v="x"/>
    <s v="x"/>
    <x v="3"/>
  </r>
  <r>
    <m/>
    <n v="2"/>
    <s v="S’assurer que les logiciels autorisés sont actuellement supportés_x000a__x000a_"/>
    <s v="Autoriser uniquement les logiciels encore supportés. En cas d’exception, documenter les mesures compensatoires et le risque accepté. Vérifier la liste des logiciels au moins une fois par mois._x000a_"/>
    <x v="1"/>
    <s v="Identifier"/>
    <s v="Système d’inventaire et de découverte des logiciels"/>
    <x v="0"/>
    <s v="x"/>
    <s v="x"/>
    <s v="x"/>
    <x v="4"/>
  </r>
  <r>
    <m/>
    <n v="3"/>
    <s v="Gérer les logiciels non autorisés_x000a__x000a_"/>
    <s v="Supprimer les logiciels non autorisés ou documenter une exception. Vérifier cela au moins une fois par mois._x000a_"/>
    <x v="1"/>
    <s v="Répondre"/>
    <s v="Système d’inventaire et de découverte des logicielsS"/>
    <x v="0"/>
    <s v="x"/>
    <s v="x"/>
    <s v="x"/>
    <x v="4"/>
  </r>
  <r>
    <m/>
    <n v="4"/>
    <s v="Utiliser des outils automatisés d’inventaire logiciel_x000a__x000a_"/>
    <s v="Utiliser des outils d’inventaire logiciel, lorsque cela est possible, à l’échelle de l’entreprise, afin d’automatiser la découverte et la documentation des logiciels installés._x000a_"/>
    <x v="1"/>
    <s v="Détecter"/>
    <s v="Système d’inventaire et de découverte des logiciels"/>
    <x v="1"/>
    <m/>
    <s v="x"/>
    <s v="x"/>
    <x v="4"/>
  </r>
  <r>
    <m/>
    <n v="5"/>
    <s v="Établir une liste d’autorisation des logiciels autorisés_x000a__x000a_"/>
    <s v="Utiliser des contrôles techniques, tels que la liste d’autorisation des applications (allowlisting), pour s’assurer que seuls les logiciels autorisés peuvent s’exécuter ou être accessibles._x000a_Réévaluer ces contrôles deux fois par an, ou plus fréquemment._x000a_"/>
    <x v="1"/>
    <s v="Protéger"/>
    <s v="Système de contrôle des applications"/>
    <x v="1"/>
    <m/>
    <s v="x"/>
    <s v="x"/>
    <x v="1"/>
  </r>
  <r>
    <m/>
    <n v="6"/>
    <s v="Établir une liste d’autorisation des bibliothèques autorisées_x000a__x000a_"/>
    <s v="Mettre en place des contrôles techniques pour autoriser uniquement les bibliothèques logicielles approuvées dans les processus système. Réévaluer ces contrôles deux fois par an."/>
    <x v="1"/>
    <s v="Protéger"/>
    <s v="Système de contrôle des applications"/>
    <x v="1"/>
    <m/>
    <s v="x"/>
    <s v="x"/>
    <x v="1"/>
  </r>
  <r>
    <m/>
    <n v="7"/>
    <s v="Établir une liste d’autorisation des scripts autorisés_x000a__x000a_"/>
    <s v="Utiliser des contrôles techniques (signatures numériques, contrôle de version) pour autoriser uniquement les scripts approuvés. Bloquer ceux non autorisés et réévaluer ces contrôles deux fois par an"/>
    <x v="1"/>
    <s v="Protéger"/>
    <s v="Système de contrôle des applications"/>
    <x v="2"/>
    <m/>
    <m/>
    <s v="x"/>
    <x v="4"/>
  </r>
  <r>
    <s v="3. Protection des données"/>
    <n v="1"/>
    <s v="Établir et maintenir un processus de gestion des données_x000a__x000a_"/>
    <s v="Mettre en place un processus de gestion des données définissant leur sensibilité, propriétaire, manipulation, durée de conservation et suppression. Revoir la documentation chaque année ou en cas de changement majeur."/>
    <x v="2"/>
    <s v="Identifier"/>
    <s v="Système d’inventaire des données"/>
    <x v="0"/>
    <s v="x"/>
    <s v="x"/>
    <s v="x"/>
    <x v="5"/>
  </r>
  <r>
    <m/>
    <n v="2"/>
    <s v="Établir et maintenir un inventaire des données"/>
    <s v="Maintenir un inventaire des données, en se basant sur le processus de gestion des données, avec un focus sur les données sensibles. Le mettre à jour au moins une fois par an."/>
    <x v="2"/>
    <s v="Identifier"/>
    <s v="Système d’inventaire des données"/>
    <x v="0"/>
    <s v="x"/>
    <s v="x"/>
    <s v="x"/>
    <x v="2"/>
  </r>
  <r>
    <m/>
    <n v="3"/>
    <s v="Configurer des listes de contrôle d’accès aux données"/>
    <s v="Configurer les droits d’accès aux données selon le besoin d’en connaître de chaque utilisateur, et les appliquer aux fichiers, bases de données et applications, qu’ils soient locaux ou distants."/>
    <x v="2"/>
    <s v="Protéger"/>
    <s v="Système de gestion des accès"/>
    <x v="0"/>
    <s v="x"/>
    <s v="x"/>
    <s v="x"/>
    <x v="2"/>
  </r>
  <r>
    <m/>
    <n v="4"/>
    <s v="Appliquer la politique de conservation des données"/>
    <s v="Conserver les données selon la politique de gestion de l’entreprise, incluant des durées minimales et maximales de rétention."/>
    <x v="2"/>
    <s v="Protéger"/>
    <s v="Système de gestion des accès"/>
    <x v="0"/>
    <s v="x"/>
    <s v="x"/>
    <s v="x"/>
    <x v="4"/>
  </r>
  <r>
    <m/>
    <n v="5"/>
    <s v="Éliminer les données de manière sécurisée"/>
    <s v="Supprimer les données de façon sécurisée, selon le processus de gestion des données, en tenant compte de leur sensibilité."/>
    <x v="2"/>
    <s v="Protéger"/>
    <s v="Programme de sécurité physique"/>
    <x v="0"/>
    <s v="x"/>
    <s v="x"/>
    <s v="x"/>
    <x v="5"/>
  </r>
  <r>
    <m/>
    <n v="6"/>
    <s v="Chiffrer les données sur les appareils des utilisateurs finaux"/>
    <s v="Chiffrer les données sensibles sur les appareils des utilisateurs finaux à l’aide de solutions adaptées (ex. : BitLocker, FileVault, dm-crypt)."/>
    <x v="0"/>
    <s v="Protéger"/>
    <s v="Système de protection des supports amovibles"/>
    <x v="0"/>
    <s v="x"/>
    <s v="x"/>
    <s v="x"/>
    <x v="0"/>
  </r>
  <r>
    <m/>
    <n v="7"/>
    <s v="Établir et maintenir un schéma de classification des données"/>
    <s v="Définir et maintenir un schéma de classification des données (ex. : Sensible, Confidentiel, Public), à revoir chaque année ou après tout changement majeur."/>
    <x v="2"/>
    <s v="Identifier"/>
    <s v="Système d’inventaire des données"/>
    <x v="1"/>
    <m/>
    <s v="x"/>
    <s v="x"/>
    <x v="4"/>
  </r>
  <r>
    <m/>
    <n v="8"/>
    <s v="Documenter les flux de données"/>
    <s v="Documenter les flux de données, y compris ceux impliquant les prestataires, selon le processus de gestion des données. Mettre à jour cette documentation chaque année ou après un changement important._x000a_"/>
    <x v="2"/>
    <s v="Identifier"/>
    <s v="Système d’inventaire des données"/>
    <x v="1"/>
    <m/>
    <s v="x"/>
    <s v="x"/>
    <x v="2"/>
  </r>
  <r>
    <m/>
    <n v="9"/>
    <s v="Chiffrer les données sur les supports amovibles"/>
    <s v="Chiffrer les données sur les supports amovibles."/>
    <x v="2"/>
    <s v="Protéger"/>
    <s v="Système de protection des supports amovibles"/>
    <x v="1"/>
    <m/>
    <s v="x"/>
    <s v="x"/>
    <x v="0"/>
  </r>
  <r>
    <m/>
    <n v="10"/>
    <s v="Chiffrer les données sensibles en transit"/>
    <s v="Chiffrer les données sensibles en transit; Parmi les exemples de mises en œuvre possibles:Transport Layer Security (TLS) et Open Secure Shell (OpenSSH)."/>
    <x v="2"/>
    <s v="Protéger"/>
    <s v="Système de gestion de la configuration"/>
    <x v="1"/>
    <m/>
    <s v="x"/>
    <s v="x"/>
    <x v="4"/>
  </r>
  <r>
    <m/>
    <n v="11"/>
    <s v="Chiffrer les données sensibles au repos"/>
    <s v="Chiffrer les données sensibles au repos sur serveurs, applications et bases de données, au minimum via le chiffrement côté serveur. Le chiffrement côté client peut renforcer la sécurité."/>
    <x v="2"/>
    <s v="Protéger"/>
    <s v="Système de gestion des accès"/>
    <x v="1"/>
    <m/>
    <s v="x"/>
    <s v="x"/>
    <x v="2"/>
  </r>
  <r>
    <m/>
    <n v="12"/>
    <s v="Segmenter le traitement et le stockage des données en fonction de leur sensibilité"/>
    <s v="Segmenter le traitement et le stockage des données selon leur sensibilité, et éviter de traiter des données sensibles sur des systèmes non adaptés."/>
    <x v="3"/>
    <s v="Protéger"/>
    <s v="Système de segmentation et de contrôle du réseau"/>
    <x v="1"/>
    <m/>
    <s v="x"/>
    <s v="x"/>
    <x v="1"/>
  </r>
  <r>
    <m/>
    <n v="13"/>
    <s v="Déployer une solution de prévention de la perte de données "/>
    <s v="Déployer un outil automatisé (ex. : DLP) pour détecter les données sensibles sur les actifs de l’entreprise, et mettre à jour l’inventaire en conséquence."/>
    <x v="2"/>
    <s v="Protéger"/>
    <s v="Système de filtrage périmétrique"/>
    <x v="2"/>
    <m/>
    <m/>
    <s v="x"/>
    <x v="4"/>
  </r>
  <r>
    <m/>
    <n v="14"/>
    <s v="Journaliser l’accès aux données sensibles"/>
    <s v="Journaliser l’accès aux données sensibles, y compris leur modification et leur suppression._x000a_"/>
    <x v="2"/>
    <s v="Détecter"/>
    <s v="Système de gestion des logs "/>
    <x v="2"/>
    <m/>
    <m/>
    <s v="x"/>
    <x v="2"/>
  </r>
  <r>
    <s v="4 . Configuration sécurisée des actifs et logiciels de l’entreprise"/>
    <n v="1"/>
    <s v="Établir et maintenir un processus de configuration sécurisée_x000a_"/>
    <s v="Mettre en place un processus de configuration sécurisée pour les actifs et logiciels, avec une documentation revue chaque année ou après un changement majeur._x000a_"/>
    <x v="1"/>
    <s v="Protéger"/>
    <s v="Système de gestion de la configuration."/>
    <x v="0"/>
    <s v="x"/>
    <s v="x"/>
    <s v="x"/>
    <x v="2"/>
  </r>
  <r>
    <m/>
    <n v="2"/>
    <s v="Établir et maintenir un processus de configuration sécurisée pour l’infrastructure réseau_x000a_"/>
    <s v="Établir et maintenir un processus de configuration sécurisée pour les équipements réseau, avec une documentation revue chaque année ou en cas de changement majeur dans l’entreprise._x000a_"/>
    <x v="3"/>
    <s v="Protéger"/>
    <s v="Système de gestion des équipements réseau"/>
    <x v="0"/>
    <s v="x"/>
    <s v="x"/>
    <s v="x"/>
    <x v="1"/>
  </r>
  <r>
    <m/>
    <n v="3"/>
    <s v="Configurer le verrouillage automatique des sessions sur les actifs de l’entreprise"/>
    <s v="Configurer le verrouillage automatique des sessions après inactivité : 15 minutes max pour les postes classiques, 2 minutes max pour les appareils mobiles._x000a_"/>
    <x v="4"/>
    <s v="Protéger"/>
    <s v="Système de gestion de la configuration."/>
    <x v="0"/>
    <s v="x"/>
    <s v="x"/>
    <s v="x"/>
    <x v="5"/>
  </r>
  <r>
    <m/>
    <n v="4.04"/>
    <s v="Mettre en place et gérer un pare-feu sur les serveurs"/>
    <s v="Mettre en place et gérer un pare-feu sur les serveurs, lorsque cela est possible, qu’il soit virtuel, intégré au système d’exploitation ou fourni par un tiers."/>
    <x v="0"/>
    <s v="Protéger"/>
    <s v="Système de protection des postes de travail"/>
    <x v="0"/>
    <s v="x"/>
    <s v="x"/>
    <s v="x"/>
    <x v="2"/>
  </r>
  <r>
    <m/>
    <n v="5"/>
    <s v="Mettre en place et gérer un pare-feu sur les appareils des utilisateurs"/>
    <s v="Mettre en place et gérer un pare-feu ou un outil de filtrage de ports sur les appareils des utilisateurs, avec une règle de refus par défaut qui bloque tout le trafic sauf les services et ports explicitement autorisés."/>
    <x v="0"/>
    <s v="Protéger"/>
    <s v="Système de protection des postes de travail"/>
    <x v="0"/>
    <s v="x"/>
    <s v="x"/>
    <s v="x"/>
    <x v="0"/>
  </r>
  <r>
    <m/>
    <n v="6"/>
    <s v="Gérer de manière sécurisée les actifs et logiciels de l’entreprise"/>
    <s v="Gérer les actifs et logiciels de manière sécurisée (ex. : infrastructure as code, SSH, HTTPS), et éviter les protocoles non sécurisés comme Telnet ou HTTP, sauf en cas de nécessité."/>
    <x v="3"/>
    <s v="Protéger"/>
    <s v=" Système de gestion des équipements réseau "/>
    <x v="0"/>
    <s v="x"/>
    <s v="x"/>
    <s v="x"/>
    <x v="2"/>
  </r>
  <r>
    <m/>
    <n v="7"/>
    <s v="Gérer les comptes par défaut sur les actifs et logiciels de l’entreprise"/>
    <s v="Gérer de manière sécurisée les actifs et logiciels de l’entreprise"/>
    <x v="4"/>
    <s v="Protéger"/>
    <s v="Système de gestion des comptes à privilèges"/>
    <x v="0"/>
    <s v="x"/>
    <s v="x"/>
    <s v="x"/>
    <x v="4"/>
  </r>
  <r>
    <m/>
    <n v="8"/>
    <s v="Désinstaller ou désactiver les services inutiles sur les actifs et logiciels de l’entreprise"/>
    <s v="Désinstaller ou désactiver les services inutiles sur les actifs et logiciels de l’entreprise, comme un service de partage de fichiers non utilisé, un module d’application web ou une fonction de service inutile._x000a_"/>
    <x v="0"/>
    <s v="Protéger"/>
    <s v="Système de gestion de la configuration."/>
    <x v="1"/>
    <m/>
    <s v="x"/>
    <s v="x"/>
    <x v="2"/>
  </r>
  <r>
    <m/>
    <n v="9"/>
    <s v="Configurer des serveurs DNS de confiance sur les actifs de l’entreprise"/>
    <s v="Configurer des serveurs DNS de confiance sur les actifs de l’entreprise, par exemple en utilisant des serveurs DNS contrôlés par l’entreprise ou des serveurs externes réputés."/>
    <x v="0"/>
    <s v="Protéger"/>
    <s v="Système de filtrage web."/>
    <x v="1"/>
    <m/>
    <s v="x"/>
    <s v="x"/>
    <x v="2"/>
  </r>
  <r>
    <m/>
    <n v="10"/>
    <s v="Appliquer le verrouillage automatique des appareils portables des utilisateurs"/>
    <s v="Configurer le verrouillage automatique des appareils portables après des échecs d’authentification : max 20 tentatives sur ordinateurs, 10 sur mobiles et tablettes."/>
    <x v="0"/>
    <s v="Protéger"/>
    <s v="Système de gestion de la configuration."/>
    <x v="1"/>
    <m/>
    <s v="x"/>
    <s v="x"/>
    <x v="0"/>
  </r>
  <r>
    <m/>
    <n v="11"/>
    <s v="Mettre en œuvre la capacité d’effacement à distance sur les appareils portables des utilisateurs"/>
    <s v="Effacer à distance les données de l’entreprise sur les appareils portables appartenant à l’organisation, notamment en cas de perte, de vol ou de départ de l’utilisateur."/>
    <x v="0"/>
    <s v="Protéger"/>
    <s v="Programme de sécurité physique"/>
    <x v="1"/>
    <m/>
    <s v="x"/>
    <s v="x"/>
    <x v="3"/>
  </r>
  <r>
    <m/>
    <n v="12"/>
    <s v="Séparer les espaces de travail professionnels sur les appareils mobiles des utilisateurs_x000a_"/>
    <s v="Utiliser des espaces de travail séparés sur les appareils mobiles pour isoler les données pro des données personnelles, via des profils dédiés (Apple, Android)."/>
    <x v="0"/>
    <s v="Protéger"/>
    <s v=" Système de protection des terminaux"/>
    <x v="2"/>
    <m/>
    <m/>
    <s v="x"/>
    <x v="4"/>
  </r>
  <r>
    <s v="5, Gestion des comptes"/>
    <n v="1"/>
    <s v="Établir et maintenir un inventaire des comptes"/>
    <s v="Maintenir un inventaire de tous les comptes (utilisateurs et administrateurs) avec nom, identifiant, dates et service. Vérifier l’autorisation des comptes actifs au moins tous les trimestres._x000a_"/>
    <x v="4"/>
    <s v="Identifier"/>
    <s v="Système de gestion des identités"/>
    <x v="0"/>
    <s v="x"/>
    <s v="x"/>
    <s v="x"/>
    <x v="2"/>
  </r>
  <r>
    <m/>
    <n v="2"/>
    <s v="Utiliser des mots de passe uniques"/>
    <s v="Utiliser des mots de passe uniques pour tous les actifs de l’entreprise._x000a_Bonne pratique : minimum 8 caractères pour les comptes avec MFA, et 14 caractères pour ceux sans MFA."/>
    <x v="4"/>
    <s v="Protéger"/>
    <s v="Système de gestion des comptes à privilèges"/>
    <x v="0"/>
    <s v="x"/>
    <s v="x"/>
    <s v="x"/>
    <x v="4"/>
  </r>
  <r>
    <m/>
    <n v="3"/>
    <s v="Désactiver les comptes inactifs_x000a_"/>
    <s v="Supprimer ou désactiver les comptes inactifs depuis plus de 45 jours, lorsque cela est possible._x000a_"/>
    <x v="4"/>
    <s v="Répondre"/>
    <s v="Identity Management System"/>
    <x v="0"/>
    <s v="x"/>
    <s v="x"/>
    <s v="x"/>
    <x v="2"/>
  </r>
  <r>
    <m/>
    <n v="4"/>
    <s v="Restreindre les privilèges administrateurs à des comptes dédiés"/>
    <s v="Limiter les privilèges administrateurs à des comptes dédiés. Les tâches quotidiennes doivent être effectuées via un compte utilisateur non privilégié._x000a_"/>
    <x v="4"/>
    <s v="Protéger"/>
    <s v="Système de gestion des comptes à privilèges"/>
    <x v="0"/>
    <s v="x"/>
    <s v="x"/>
    <s v="x"/>
    <x v="0"/>
  </r>
  <r>
    <m/>
    <n v="5"/>
    <s v="Établir et maintenir un inventaire des comptes de service"/>
    <s v="Maintenir un inventaire des comptes de service avec service responsable, usage et date de révision. Vérifier tous les trimestres que les comptes actifs sont autorisés."/>
    <x v="4"/>
    <s v="Identifier"/>
    <s v="Système de gestion des comptes à privilèges"/>
    <x v="1"/>
    <m/>
    <s v="x"/>
    <s v="x"/>
    <x v="1"/>
  </r>
  <r>
    <m/>
    <n v="6"/>
    <s v="Centraliser la gestion des comptes"/>
    <s v="Centraliser la gestion des comptes via un annuaire ou un service d’identité."/>
    <x v="4"/>
    <s v="Protéger"/>
    <s v="Système de gestion des identités"/>
    <x v="1"/>
    <m/>
    <s v="x"/>
    <s v="x"/>
    <x v="5"/>
  </r>
  <r>
    <s v="6, Gestion du contrôle d’accès"/>
    <n v="1"/>
    <s v="Établir un processus d’octroi des accès"/>
    <s v="Établir et suivre un processus, de préférence automatisé, pour accorder l’accès aux actifs de l’entreprise lors de l’embauche, de l’attribution de droits ou d’un changement de rôle d’un utilisateur."/>
    <x v="4"/>
    <s v="Protéger"/>
    <s v="Système de gestion des identités"/>
    <x v="0"/>
    <s v="x"/>
    <s v="x"/>
    <s v="x"/>
    <x v="4"/>
  </r>
  <r>
    <m/>
    <n v="2"/>
    <s v="Establish an Access Revoking Process"/>
    <s v="Mettre en place un processus (idéalement automatisé) pour révoquer les accès en cas de départ ou changement de rôle, en désactivant les comptes pour conserver les journaux d’audit._x000a_"/>
    <x v="4"/>
    <s v="Protéger"/>
    <s v="Système de gestion des identités"/>
    <x v="0"/>
    <s v="x"/>
    <s v="x"/>
    <s v="x"/>
    <x v="5"/>
  </r>
  <r>
    <m/>
    <n v="3"/>
    <s v="Exiger la MFA pour les applications exposées à l’extérieur"/>
    <s v="Exiger la MFA pour toutes les applications internes ou tierces exposées à l’extérieur. L’usage d’un annuaire ou SSO pour la MFA est acceptable."/>
    <x v="4"/>
    <s v="Protéger"/>
    <s v="Système de gestion des identités"/>
    <x v="0"/>
    <s v="x"/>
    <s v="x"/>
    <s v="x"/>
    <x v="2"/>
  </r>
  <r>
    <m/>
    <n v="4"/>
    <s v="Exiger la MFA pour l’accès réseau à distance"/>
    <s v="Exiger l’authentification multifacteur (MFA) pour l’accès réseau à distance._x000a_"/>
    <x v="4"/>
    <s v="Protéger"/>
    <s v="Système de gestion des identités"/>
    <x v="0"/>
    <s v="x"/>
    <s v="x"/>
    <s v="x"/>
    <x v="4"/>
  </r>
  <r>
    <m/>
    <n v="5"/>
    <s v="Exiger la MFA pour les accès administrateur"/>
    <s v="Exiger l’authentification multifacteur (MFA) pour tous les comptes à accès administrateur, lorsque cela est possible, sur tous les actifs de l’entreprise — qu’ils soient gérés en interne ou par un prestataire."/>
    <x v="4"/>
    <s v="Protéger"/>
    <s v="Système de gestion des identités"/>
    <x v="0"/>
    <s v="x"/>
    <s v="x"/>
    <s v="x"/>
    <x v="1"/>
  </r>
  <r>
    <m/>
    <n v="6"/>
    <s v="Établir et maintenir un inventaire des systèmes d’authentification et d’autorisation"/>
    <s v="Maintenir un inventaire des systèmes d’authentification et d’autorisation, internes ou externes, et le mettre à jour au moins une fois par an."/>
    <x v="4"/>
    <s v="Identifier"/>
    <s v="Système de gestion des identités"/>
    <x v="1"/>
    <m/>
    <s v="x"/>
    <s v="x"/>
    <x v="2"/>
  </r>
  <r>
    <m/>
    <n v="7"/>
    <s v="Centraliser le contrôle d’accès"/>
    <s v="Centraliser le contrôle d’accès à tous les actifs de l’entreprise via un service d’annuaire ou un fournisseur SSO, lorsque cela est possible."/>
    <x v="4"/>
    <s v="Protéger"/>
    <s v="Système de gestion des identités"/>
    <x v="1"/>
    <m/>
    <s v="x"/>
    <s v="x"/>
    <x v="4"/>
  </r>
  <r>
    <m/>
    <n v="8"/>
    <s v="Définir et maintenir un contrôle d’accès basé sur les rôles"/>
    <s v="Mettre en place un contrôle d’accès basé sur les rôles (RBAC), en documentant les droits nécessaires par rôle, et vérifier leur légitimité au moins une fois par an._x000a_"/>
    <x v="2"/>
    <s v="Protéger"/>
    <s v="ystème de gestion des accès"/>
    <x v="2"/>
    <m/>
    <m/>
    <s v="x"/>
    <x v="2"/>
  </r>
  <r>
    <s v="7, Gestion continue des vulnérabilités"/>
    <n v="1"/>
    <s v="Établir et maintenir un processus de gestion des vulnérabilités"/>
    <s v="Mettre en place un processus documenté de gestion des vulnérabilités des actifs, à revoir chaque année ou après un changement majeur."/>
    <x v="1"/>
    <s v="Protéger"/>
    <s v="Système de gestion des vulnérabilités"/>
    <x v="0"/>
    <s v="x"/>
    <s v="x"/>
    <s v="x"/>
    <x v="1"/>
  </r>
  <r>
    <m/>
    <n v="2"/>
    <s v="Établir et maintenir un processus de remédiation"/>
    <s v="Établir et maintenir une stratégie de remédiation basée sur les risques, documentée dans un processus formel, avec des révisions mensuelles ou plus fréquentes."/>
    <x v="1"/>
    <s v="Répondre"/>
    <s v="Système de gestion des vulnérabilités"/>
    <x v="0"/>
    <s v="x"/>
    <s v="x"/>
    <s v="x"/>
    <x v="3"/>
  </r>
  <r>
    <m/>
    <n v="3"/>
    <s v="Effectuer une gestion automatisée des correctifs pour les systèmes d’exploitation"/>
    <s v="Effectuer les mises à jour des systèmes d’exploitation des actifs de l’entreprise via une gestion automatisée des correctifs, au moins une fois par mois, ou plus fréquemment."/>
    <x v="1"/>
    <s v="Protéger"/>
    <s v="Système de gestion des correctifs"/>
    <x v="0"/>
    <s v="x"/>
    <s v="x"/>
    <s v="x"/>
    <x v="0"/>
  </r>
  <r>
    <m/>
    <n v="4"/>
    <s v="Effectuer une gestion automatisée des correctifs pour les applications"/>
    <s v="Effectuer les mises à jour des applications sur les actifs de l’entreprise via une gestion automatisée des correctifs, au moins une fois par mois, ou plus fréquemment."/>
    <x v="1"/>
    <s v="Protéger"/>
    <s v="Système de gestion des correctifs"/>
    <x v="0"/>
    <s v="x"/>
    <s v="x"/>
    <s v="x"/>
    <x v="5"/>
  </r>
  <r>
    <m/>
    <n v="5"/>
    <s v="Effectuer des analyses automatisées de vulnérabilités sur les actifs internes de l’entreprise"/>
    <s v="Effectuer des analyses de vulnérabilités internes au moins tous les trimestres, avec des scans authentifiés et non authentifiés via un outil compatible SCAP._x000a_"/>
    <x v="1"/>
    <s v="Identifier"/>
    <s v="Système de gestion des vulnérabilités"/>
    <x v="1"/>
    <m/>
    <s v="x"/>
    <s v="x"/>
    <x v="5"/>
  </r>
  <r>
    <m/>
    <n v="6"/>
    <s v="Effectuer des analyses automatisées de vulnérabilités sur les actifs de l’entreprise exposés à l’extérieur"/>
    <s v="Effectuer des analyses automatisées de vulnérabilités sur les actifs de l’entreprise exposés à l’extérieur, à l’aide d’un outil conforme au SCAP, au moins une fois par mois, ou plus fréquemment."/>
    <x v="1"/>
    <s v="Identifier"/>
    <s v="Système de gestion des vulnérabilités"/>
    <x v="1"/>
    <m/>
    <s v="x"/>
    <s v="x"/>
    <x v="0"/>
  </r>
  <r>
    <m/>
    <n v="7.07"/>
    <s v="Corriger les vulnérabilités détectées_x000a_"/>
    <s v="Corriger les vulnérabilités détectées dans les logiciels à l’aide de processus et d’outils, au moins une fois par mois, ou plus fréquemment, selon le processus de remédiation défini."/>
    <x v="1"/>
    <s v="Répondre"/>
    <s v="Système de gestion des vulnérabilités"/>
    <x v="1"/>
    <m/>
    <s v="x"/>
    <s v="x"/>
    <x v="4"/>
  </r>
  <r>
    <s v="8, Gestion des journaux d’audit"/>
    <n v="1"/>
    <s v="Établir et maintenir un processus de gestion des journaux d’audit"/>
    <s v="Mettre en place un processus de gestion des journaux d’audit couvrant leur collecte, examen et conservation. Revoir la documentation chaque année ou après un changement majeur."/>
    <x v="3"/>
    <s v="Protéger"/>
    <s v="Système de gestion des logs"/>
    <x v="0"/>
    <s v="x"/>
    <s v="x"/>
    <s v="x"/>
    <x v="2"/>
  </r>
  <r>
    <m/>
    <n v="2"/>
    <s v="Collecter les journaux d’audit"/>
    <s v="Activer la journalisation sur tous les actifs de l’entreprise, conformément au processus de gestion des journaux._x000a_"/>
    <x v="3"/>
    <s v="Détecter"/>
    <s v="Système de gestion des logs"/>
    <x v="0"/>
    <s v="x"/>
    <s v="x"/>
    <s v="x"/>
    <x v="4"/>
  </r>
  <r>
    <m/>
    <n v="3"/>
    <s v="Garantir un stockage adéquat des journaux d’audit"/>
    <s v="S’assurer que les emplacements de stockage des journaux disposent de suffisamment d’espace pour respecter le processus de gestion des journaux d’audit de l’entreprise."/>
    <x v="3"/>
    <s v="Protéger"/>
    <s v="Système de gestion des logs"/>
    <x v="0"/>
    <s v="x"/>
    <s v="x"/>
    <s v="x"/>
    <x v="5"/>
  </r>
  <r>
    <m/>
    <n v="4"/>
    <s v="Standardiser la synchronisation de l’heure"/>
    <s v="Standardiser la synchronisation horaire en configurant au moins deux sources de temps sur les actifs de l’entreprise, si possible._x000a_"/>
    <x v="3"/>
    <s v="Protéger"/>
    <s v="Système de gestion des logs"/>
    <x v="1"/>
    <m/>
    <s v="x"/>
    <s v="x"/>
    <x v="4"/>
  </r>
  <r>
    <m/>
    <n v="5"/>
    <s v="Collecter des journaux d’audit détaillés"/>
    <s v="Activer une journalisation détaillée sur les actifs sensibles, incluant source, date, utilisateur, horodatage, adresses réseau et autres données utiles à l’analyse forensique._x000a_"/>
    <x v="3"/>
    <s v="Détecter"/>
    <s v="Système de gestion des logs"/>
    <x v="1"/>
    <m/>
    <s v="x"/>
    <s v="x"/>
    <x v="5"/>
  </r>
  <r>
    <m/>
    <n v="6"/>
    <s v="Collecter les journaux d’audit des requêtes DNS"/>
    <s v="Collecter les journaux d’audit des requêtes DNS sur les actifs de l’entreprise, lorsque cela est pertinent et techniquement possible."/>
    <x v="3"/>
    <s v="Détecter"/>
    <s v="Système de gestion des logs"/>
    <x v="1"/>
    <m/>
    <s v="x"/>
    <s v="x"/>
    <x v="2"/>
  </r>
  <r>
    <m/>
    <n v="7"/>
    <s v="Collecter les journaux d’audit des requêtes URL"/>
    <s v="Collecter les journaux d’audit des requêtes URL sur les actifs de l’entreprise, lorsque cela est pertinent et supporté."/>
    <x v="3"/>
    <s v="Détecter"/>
    <s v="Système de gestion des logs"/>
    <x v="1"/>
    <m/>
    <s v="x"/>
    <s v="x"/>
    <x v="0"/>
  </r>
  <r>
    <m/>
    <n v="8.08"/>
    <s v="Collecter les journaux d’audit des lignes de commande"/>
    <s v="Collecter les journaux d’audit des lignes de commande._x000a_Par exemple : PowerShell®, BASH™ et les terminaux d’administration à distance."/>
    <x v="0"/>
    <s v="Détecter"/>
    <s v="Système de gestion des logs"/>
    <x v="1"/>
    <m/>
    <s v="x"/>
    <s v="x"/>
    <x v="5"/>
  </r>
  <r>
    <m/>
    <n v="9"/>
    <s v="Centraliser les journaux d’audit_x000a_"/>
    <s v="Centraliser, autant que possible, la collecte et la conservation des journaux d’audit sur l’ensemble des actifs de l’entreprise."/>
    <x v="3"/>
    <s v="Détecter"/>
    <s v="Système de gestion des logs"/>
    <x v="1"/>
    <m/>
    <s v="x"/>
    <s v="x"/>
    <x v="4"/>
  </r>
  <r>
    <m/>
    <n v="10"/>
    <s v="Conserver les journaux d’audit_x000a_"/>
    <s v="Conserver les journaux d’audit des actifs de l’entreprise pendant au moins 90 jours."/>
    <x v="3"/>
    <s v="Protéger"/>
    <s v="Système de gestion des logs"/>
    <x v="1"/>
    <m/>
    <s v="x"/>
    <s v="x"/>
    <x v="5"/>
  </r>
  <r>
    <m/>
    <n v="11"/>
    <s v="Réaliser des revues des journaux d’audit"/>
    <s v="Analyser les journaux d’audit au moins chaque semaine pour détecter toute anomalie ou signe de menace potentielle."/>
    <x v="3"/>
    <s v="Détecter"/>
    <s v="Système de gestion des logs"/>
    <x v="1"/>
    <m/>
    <s v="x"/>
    <s v="x"/>
    <x v="1"/>
  </r>
  <r>
    <m/>
    <n v="12"/>
    <s v="Collecter les journaux des prestataires de services_x000a_"/>
    <s v="Collecter, si possible, les journaux des prestataires (authentification, gestion des données et utilisateurs) pour renforcer la visibilité."/>
    <x v="2"/>
    <s v="Détecter"/>
    <s v="Système de gestion des logs"/>
    <x v="2"/>
    <m/>
    <m/>
    <s v="x"/>
    <x v="2"/>
  </r>
  <r>
    <s v="9, Protections des messageries électroniques et des navigateurs web"/>
    <n v="1"/>
    <s v="S’assurer de l’utilisation exclusive de navigateurs et de clients de messagerie entièrement supportés"/>
    <s v="S’assurer que seuls les navigateurs et clients de messagerie entièrement supportés et à jour, fournis par les éditeurs, sont autorisés à s’exécuter dans l’entreprise."/>
    <x v="1"/>
    <s v="Protéger"/>
    <s v="Système de contrôle des applications"/>
    <x v="0"/>
    <s v="x"/>
    <s v="x"/>
    <s v="x"/>
    <x v="0"/>
  </r>
  <r>
    <m/>
    <n v="2"/>
    <s v="Utiliser des services de filtrage DNS"/>
    <s v="Utiliser des services de filtrage DNS sur tous les actifs de l’entreprise afin de bloquer l’accès aux domaines malveillants connus._x000a_"/>
    <x v="3"/>
    <s v="Protéger"/>
    <s v="Système de filtrage web"/>
    <x v="0"/>
    <s v="x"/>
    <s v="x"/>
    <s v="x"/>
    <x v="4"/>
  </r>
  <r>
    <m/>
    <n v="3"/>
    <s v="Maintenir et appliquer des filtres d’URL au niveau réseau"/>
    <s v="Appliquer et mettre à jour des filtres d’URL au niveau réseau pour empêcher les actifs de l’entreprise d’accéder à des sites web malveillants ou non autorisés._x000a_Exemples : filtrage par catégorie, par réputation, ou via des listes de blocage. Ces filtres doivent être appliqués à tous les actifs de l’entreprise."/>
    <x v="3"/>
    <s v="Protéger"/>
    <s v="Système de filtrage web"/>
    <x v="1"/>
    <m/>
    <s v="x"/>
    <s v="x"/>
    <x v="1"/>
  </r>
  <r>
    <m/>
    <n v="4"/>
    <s v="Restreindre les extensions de navigateur et de client de messagerie non autorisées ou inutiles"/>
    <s v="Restreindre, en les désinstallant ou en les désactivant, tous les plugins, extensions ou modules complémentaires de navigateur ou de client mail non autorisés ou inutiles."/>
    <x v="1"/>
    <s v="Protéger"/>
    <s v="Système de contrôle des applications"/>
    <x v="1"/>
    <m/>
    <s v="x"/>
    <s v="x"/>
    <x v="5"/>
  </r>
  <r>
    <m/>
    <n v="5"/>
    <s v="Mettre en œuvre DMARC"/>
    <s v="Pour réduire les risques d’usurpation ou de modification d’e-mails provenant de domaines valides, mettre en œuvre une politique DMARC avec vérification, en commençant par les standards SPF et DKIM."/>
    <x v="3"/>
    <s v="Protéger"/>
    <s v="Système de filtrage des e-mails"/>
    <x v="1"/>
    <m/>
    <s v="x"/>
    <s v="x"/>
    <x v="4"/>
  </r>
  <r>
    <m/>
    <n v="6"/>
    <s v="Bloquer les types de fichiers non nécessaires"/>
    <s v="Bloquer les types de fichiers non nécessaires tentant de passer par la passerelle de messagerie de l’entreprise."/>
    <x v="3"/>
    <s v="Protéger"/>
    <s v="Système de filtrage des e-mails"/>
    <x v="1"/>
    <m/>
    <s v="x"/>
    <s v="x"/>
    <x v="5"/>
  </r>
  <r>
    <m/>
    <n v="7"/>
    <s v="Déployer et maintenir des protections antimalware sur les serveurs de messagerie"/>
    <s v="Déployer et maintenir des protections antimalware sur les serveurs de messagerie, telles que l’analyse des pièces jointes et/ou l’exécution en environnement isolé (sandboxing)."/>
    <x v="3"/>
    <s v="Protéger"/>
    <s v="Système de filtrage des e-mails"/>
    <x v="2"/>
    <m/>
    <m/>
    <s v="x"/>
    <x v="2"/>
  </r>
  <r>
    <s v="10, Défenses contre les malwares"/>
    <n v="1"/>
    <s v="Déployer et maintenir un logiciel antimalware"/>
    <s v="Déployer et maintenir un logiciel antimalware sur l’ensemble des actifs de l’entreprise."/>
    <x v="0"/>
    <s v="Protéger"/>
    <s v="Système de protection des terminaux"/>
    <x v="0"/>
    <s v="x"/>
    <s v="x"/>
    <s v="x"/>
    <x v="2"/>
  </r>
  <r>
    <m/>
    <n v="2"/>
    <s v="Configurer la mise à jour automatique des signatures antimalware"/>
    <s v="Configurer la mise à jour automatique des signatures antimalware sur tous les actifs de l’entreprise."/>
    <x v="0"/>
    <s v="Protéger"/>
    <s v="Système de protection des terminaux"/>
    <x v="0"/>
    <s v="x"/>
    <s v="x"/>
    <s v="x"/>
    <x v="4"/>
  </r>
  <r>
    <m/>
    <n v="3"/>
    <s v="Désactiver l’exécution automatique (Autorun et Autoplay) pour les supports amovibles"/>
    <s v="Désactiver les fonctions d’exécution automatique (autorun et autoplay) pour les supports amovibles._x000a_"/>
    <x v="0"/>
    <s v="Protéger"/>
    <s v="Système de protection des terminaux"/>
    <x v="0"/>
    <s v="x"/>
    <s v="x"/>
    <s v="x"/>
    <x v="4"/>
  </r>
  <r>
    <m/>
    <n v="4"/>
    <s v="Configurer l’analyse automatique des supports amovibles par le logiciel antimalware"/>
    <s v="Configurer le logiciel antimalware pour qu’il analyse automatiquement les supports amovibles."/>
    <x v="0"/>
    <s v="Détecter"/>
    <s v="Système de protection des terminaux"/>
    <x v="1"/>
    <m/>
    <s v="x"/>
    <s v="x"/>
    <x v="1"/>
  </r>
  <r>
    <m/>
    <n v="5"/>
    <s v="Activer les fonctionnalités de protection contre l’exploitation"/>
    <s v="Activer les protections contre l’exploitation (ex. : DEP, Exploit Guard, SIP, Gatekeeper) sur les actifs et logiciels, lorsque c’est possible._x000a_"/>
    <x v="0"/>
    <s v="Protéger"/>
    <s v="Système de gestion de la configuration."/>
    <x v="1"/>
    <m/>
    <s v="x"/>
    <s v="x"/>
    <x v="1"/>
  </r>
  <r>
    <m/>
    <n v="6"/>
    <s v="Gérer centralement le logiciel antimalware"/>
    <s v="Gérer centralement le logiciel antimalware."/>
    <x v="0"/>
    <s v="Protéger"/>
    <s v="Système de protection des terminaux"/>
    <x v="1"/>
    <m/>
    <s v="x"/>
    <s v="x"/>
    <x v="4"/>
  </r>
  <r>
    <m/>
    <n v="7"/>
    <s v="Utiliser un logiciel antimalware basé sur le comportement"/>
    <s v="Utiliser un logiciel antimalware basé sur l’analyse comportementale._x000a_"/>
    <x v="0"/>
    <s v="Protéger"/>
    <s v="Système de protection des terminaux"/>
    <x v="1"/>
    <m/>
    <s v="x"/>
    <s v="x"/>
    <x v="0"/>
  </r>
  <r>
    <s v="11, Récupération des données"/>
    <n v="1"/>
    <s v="Établir et maintenir un processus de récupération des données"/>
    <s v="Mettre en place un processus de récupération des données couvrant périmètre, priorités de restauration et sécurité des sauvegardes. Revoir la documentation chaque année ou après un changement important."/>
    <x v="2"/>
    <s v="Rétablir"/>
    <s v="Système de sauvegarde et de restauration"/>
    <x v="0"/>
    <s v="x"/>
    <s v="x"/>
    <s v="x"/>
    <x v="0"/>
  </r>
  <r>
    <m/>
    <n v="2"/>
    <s v="Effectuer des sauvegardes automatisées_x000a_"/>
    <s v="Réaliser des sauvegardes automatisées au moins chaque semaine, avec une fréquence adaptée à la sensibilité des données."/>
    <x v="2"/>
    <s v="Rétablir"/>
    <s v="Système de sauvegarde et de restauration"/>
    <x v="0"/>
    <s v="x"/>
    <s v="x"/>
    <s v="x"/>
    <x v="4"/>
  </r>
  <r>
    <m/>
    <n v="3"/>
    <s v="Protéger les données de récupération"/>
    <s v="Protéger les données de récupération avec des contrôles équivalents à ceux appliqués aux données d’origine, notamment par chiffrement ou séparation des données, selon les besoins."/>
    <x v="2"/>
    <s v="Protéger"/>
    <s v="Système de sauvegarde et de restauration"/>
    <x v="0"/>
    <s v="x"/>
    <s v="x"/>
    <s v="x"/>
    <x v="2"/>
  </r>
  <r>
    <m/>
    <n v="4"/>
    <s v="Établir et maintenir une instance isolée des données de récupération"/>
    <s v="Maintenir une instance isolée des données de récupération, via des sauvegardes hors ligne, cloud ou hors site, avec gestion des versions."/>
    <x v="2"/>
    <s v="Rétablir"/>
    <s v="Système de sauvegarde et de restauration"/>
    <x v="0"/>
    <s v="x"/>
    <s v="x"/>
    <s v="x"/>
    <x v="4"/>
  </r>
  <r>
    <m/>
    <n v="5"/>
    <s v="Tester la récupération des données"/>
    <s v="Tester la restauration des sauvegardes tous les trimestres, ou plus fréquemment, sur un échantillon des actifs de l'entreprise concernés."/>
    <x v="2"/>
    <s v="Rétablir"/>
    <s v="Système de sauvegarde et de restauration"/>
    <x v="1"/>
    <m/>
    <s v="x"/>
    <s v="x"/>
    <x v="4"/>
  </r>
  <r>
    <s v="12. Gestion de l’infrastructure réseau"/>
    <n v="1"/>
    <s v="S’assurer que l’infrastructure réseau est à jour"/>
    <s v="Maintenir l’infrastructure réseau à jour en utilisant les versions stables les plus récentes, et vérifier leur support au moins une fois par mois._x000a_"/>
    <x v="3"/>
    <s v="Protéger"/>
    <s v="Système de gestion des équipements réseau"/>
    <x v="0"/>
    <s v="x"/>
    <s v="x"/>
    <s v="x"/>
    <x v="0"/>
  </r>
  <r>
    <m/>
    <n v="2"/>
    <s v="Établir et maintenir une architecture réseau sécurisée"/>
    <s v="Établir et maintenir une architecture réseau sécurisée. Elle doit prendre en compte la segmentation, le principe du moindre privilège et la disponibilité, au minimum."/>
    <x v="3"/>
    <s v="Protéger"/>
    <s v="Système de segmentation et de contrôle du réseau"/>
    <x v="1"/>
    <m/>
    <s v="x"/>
    <s v="x"/>
    <x v="4"/>
  </r>
  <r>
    <m/>
    <n v="3"/>
    <s v="Gérer de manière sécurisée l’infrastructure réseau"/>
    <s v="Gérer de façon sécurisée l’infrastructure réseau. Exemples : utiliser une infrastructure versionnée (infrastructure-as-code) et des protocoles sécurisés comme SSH et HTTPS."/>
    <x v="3"/>
    <s v="Protéger"/>
    <s v="Système de gestion des équipements réseau"/>
    <x v="1"/>
    <m/>
    <s v="x"/>
    <s v="x"/>
    <x v="0"/>
  </r>
  <r>
    <m/>
    <n v="4"/>
    <s v="Établir et maintenir des schémas d’architecture"/>
    <s v="Maintenir des schémas d’architecture et une documentation réseau, à réviser chaque année ou après un changement majeur dans l’entreprise."/>
    <x v="3"/>
    <s v="Identifier"/>
    <s v="Système de segmentation et de contrôle du réseau"/>
    <x v="1"/>
    <m/>
    <s v="x"/>
    <s v="x"/>
    <x v="4"/>
  </r>
  <r>
    <m/>
    <n v="5"/>
    <s v="Centraliser l’authentification, l’autorisation et l’audit réseau (AAA)"/>
    <s v="Centraliser le système d’authentification, d’autorisation et de comptabilité réseau (AAA)."/>
    <x v="3"/>
    <s v="Protéger"/>
    <s v="Système de segmentation et de contrôle du réseau"/>
    <x v="1"/>
    <m/>
    <s v="x"/>
    <s v="x"/>
    <x v="2"/>
  </r>
  <r>
    <m/>
    <n v="6"/>
    <s v="Utiliser des protocoles sécurisés pour la gestion et les communications réseau"/>
    <s v="Utiliser des protocoles sécurisés de gestion et de communication réseau (par ex. : 802.1X, WPA2 Enterprise ou supérieur)."/>
    <x v="3"/>
    <s v="Protéger"/>
    <s v="Système de segmentation et de contrôle du réseau"/>
    <x v="1"/>
    <m/>
    <s v="x"/>
    <s v="x"/>
    <x v="4"/>
  </r>
  <r>
    <m/>
    <n v="7"/>
    <s v="S’assurer que les appareils distants utilisent un VPN et se connectent à l’infrastructure AAA de l’entreprise"/>
    <s v="Exiger que les utilisateurs s’authentifient via un VPN géré par l’entreprise avant d’accéder aux ressources depuis des appareils utilisateurs."/>
    <x v="0"/>
    <s v="Protéger"/>
    <s v="Système d’accès à distance"/>
    <x v="1"/>
    <m/>
    <s v="x"/>
    <s v="x"/>
    <x v="4"/>
  </r>
  <r>
    <m/>
    <n v="8"/>
    <s v="Établir et maintenir des ressources informatiques dédiées pour toutes les tâches administratives"/>
    <s v="Déployer des ressources de calcul dédiées aux tâches d’administration, isolées du réseau principal et sans accès à Internet._x000a_"/>
    <x v="0"/>
    <s v="Protéger"/>
    <s v="Système de gestion des comptes à privilèges"/>
    <x v="2"/>
    <m/>
    <m/>
    <s v="x"/>
    <x v="5"/>
  </r>
  <r>
    <s v="13. Surveillance et défense du réseau"/>
    <n v="1"/>
    <s v="Centraliser l’alerte des événements de sécurité"/>
    <s v="Centraliser les alertes de sécurité via une solution SIEM ou une plateforme d’analyse corrélant les journaux pour faciliter la détection des incidents."/>
    <x v="3"/>
    <s v="Détecter"/>
    <s v="Système de gestion des logs ("/>
    <x v="1"/>
    <m/>
    <s v="x"/>
    <s v="x"/>
    <x v="5"/>
  </r>
  <r>
    <m/>
    <n v="2"/>
    <s v="Déployer une solution de détection d’intrusion basée sur l’hôte (HIDS)"/>
    <s v="Déployer une solution de détection d’intrusion basée sur l’hôte (HIDS) sur les actifs de l’entreprise, lorsque cela est approprié et/ou pris en charge."/>
    <x v="0"/>
    <s v="Détecter"/>
    <s v="Système de protection des terminaux"/>
    <x v="1"/>
    <m/>
    <s v="x"/>
    <s v="x"/>
    <x v="4"/>
  </r>
  <r>
    <m/>
    <n v="3"/>
    <s v="Déployer une solution de détection d’intrusion réseau (NIDS)"/>
    <s v="Déployer une solution de détection d’intrusion réseau (NIDS), ou un service équivalent cloud, sur les actifs de l’entreprise lorsque c’est pertinent._x000a_"/>
    <x v="3"/>
    <s v="Détecter"/>
    <s v="Système de filtrage périmétrique"/>
    <x v="1"/>
    <m/>
    <s v="x"/>
    <s v="x"/>
    <x v="1"/>
  </r>
  <r>
    <m/>
    <n v="4"/>
    <s v="Effectuer un filtrage du trafic entre les segments réseau"/>
    <s v="Effectuer un filtrage du trafic entre les segments réseau, lorsque cela est approprié."/>
    <x v="3"/>
    <s v="Protéger"/>
    <s v="Système de segmentation et de contrôle du réseau"/>
    <x v="1"/>
    <m/>
    <s v="x"/>
    <s v="x"/>
    <x v="2"/>
  </r>
  <r>
    <m/>
    <n v="5"/>
    <s v="Gérer le contrôle d’accès pour les actifs distants"/>
    <s v="Contrôler l’accès des actifs distants en s’assurant qu’ils sont à jour, protégés par un antivirus actif et conformes aux standards de sécurité de l’entreprise._x000a_"/>
    <x v="0"/>
    <s v="Protéger"/>
    <s v="Système d’accès à distance"/>
    <x v="1"/>
    <m/>
    <s v="x"/>
    <s v="x"/>
    <x v="4"/>
  </r>
  <r>
    <m/>
    <n v="6"/>
    <s v="Collecter les journaux de flux du trafic réseau"/>
    <s v="Collecter les journaux de flux de trafic réseau et/ou le trafic réseau afin de les analyser et générer des alertes à partir des équipements réseau."/>
    <x v="3"/>
    <s v="Détecter"/>
    <s v="Système de gestion des logs "/>
    <x v="1"/>
    <m/>
    <s v="x"/>
    <s v="x"/>
    <x v="0"/>
  </r>
  <r>
    <m/>
    <n v="7"/>
    <s v="Déployer une solution de prévention d’intrusion basée sur l’hôte (HIPS)"/>
    <s v="Déployer, si approprié, une solution de prévention d’intrusion sur les hôtes (HIPS), comme un agent EDR ou un outil équivalent._x000a_"/>
    <x v="0"/>
    <s v="Protéger"/>
    <s v="Système de protection des terminaux"/>
    <x v="2"/>
    <m/>
    <m/>
    <s v="x"/>
    <x v="0"/>
  </r>
  <r>
    <m/>
    <n v="8"/>
    <s v="Déployer une solution de prévention d’intrusion réseau (NIPS)"/>
    <s v="Déployer une solution de prévention d’intrusion réseau (NIPS), lorsque cela est approprié._x000a_Exemples : utiliser un système de prévention d’intrusion réseau ou un service cloud équivalent (CSP)."/>
    <x v="3"/>
    <s v="Protéger"/>
    <s v="Système de filtrage périmétrique"/>
    <x v="2"/>
    <m/>
    <m/>
    <s v="x"/>
    <x v="4"/>
  </r>
  <r>
    <m/>
    <n v="9"/>
    <s v="Déployer un contrôle d’accès au niveau des ports"/>
    <s v="Mettre en place un contrôle d’accès aux ports réseau via le protocole 802.1X ou des méthodes similaires (certificats, authentification utilisateur ou appareil)._x000a_"/>
    <x v="0"/>
    <s v="Protéger"/>
    <s v="Système de segmentation et de contrôle du réseau"/>
    <x v="2"/>
    <m/>
    <m/>
    <s v="x"/>
    <x v="4"/>
  </r>
  <r>
    <m/>
    <n v="10"/>
    <s v="Effectuer un filtrage au niveau de la couche applicative"/>
    <s v="Mettre en œuvre un filtrage applicatif via un proxy, un pare-feu de couche 7 ou une passerelle."/>
    <x v="3"/>
    <s v="Protéger"/>
    <s v="Système de filtrage périmétrique"/>
    <x v="2"/>
    <m/>
    <m/>
    <s v="x"/>
    <x v="3"/>
  </r>
  <r>
    <m/>
    <n v="11"/>
    <s v="Ajuster les seuils d’alerte des événements de sécurité"/>
    <s v="Ajuster les seuils d’alerte des événements de sécurité chaque mois, ou plus fréquemment."/>
    <x v="3"/>
    <s v="Détecter"/>
    <s v="Système de gestion des logs "/>
    <x v="2"/>
    <m/>
    <m/>
    <s v="x"/>
    <x v="1"/>
  </r>
  <r>
    <s v="14. Sensibilisation à la sécurité et formation aux compétences"/>
    <n v="1"/>
    <s v="Établir et maintenir un programme de sensibilisation à la sécurité"/>
    <s v="Mettre en place un programme de sensibilisation à la sécurité, avec formation à l’embauche puis chaque année. Le contenu doit être mis à jour annuellement ou après tout changement majeur."/>
    <x v="5"/>
    <s v="Protéger"/>
    <s v="Programme de sensibilisation et de formation"/>
    <x v="0"/>
    <s v="x"/>
    <s v="x"/>
    <s v="x"/>
    <x v="3"/>
  </r>
  <r>
    <m/>
    <n v="2"/>
    <s v="Former les membres du personnel à reconnaître les attaques d’ingénierie sociale"/>
    <s v="Former les membres du personnel à reconnaître les attaques d’ingénierie sociale telles que le phishing, le prétexting ou le tailgating."/>
    <x v="5"/>
    <s v="Protéger"/>
    <s v="Programme de sensibilisation et de formation"/>
    <x v="0"/>
    <s v="x"/>
    <s v="x"/>
    <s v="x"/>
    <x v="4"/>
  </r>
  <r>
    <m/>
    <n v="3"/>
    <s v="Former les membres du personnel aux bonnes pratiques d’authentification"/>
    <s v="Former les employés aux bonnes pratiques d’authentification. Parmi les sujets abordés : l’authentification multifacteur (MFA), la création de mots de passe robustes et la gestion des identifiants."/>
    <x v="5"/>
    <s v="Protéger"/>
    <s v="Programme de sensibilisation et de formation"/>
    <x v="0"/>
    <s v="x"/>
    <s v="x"/>
    <s v="x"/>
    <x v="5"/>
  </r>
  <r>
    <m/>
    <n v="4"/>
    <s v="Former le personnel aux bonnes pratiques de gestion des données"/>
    <s v="Former les employés à bien gérer les données sensibles (stockage, transfert, destruction) et à appliquer les bonnes pratiques de sécurité physique (verrouillage d’écran, effacement de tableaux, sécurisation des supports)."/>
    <x v="5"/>
    <s v="Protéger"/>
    <s v="Programme de sensibilisation et de formation"/>
    <x v="0"/>
    <s v="x"/>
    <s v="x"/>
    <s v="x"/>
    <x v="1"/>
  </r>
  <r>
    <m/>
    <n v="5"/>
    <s v="Former les membres du personnel aux causes d’une exposition involontaire des données"/>
    <s v="Former les employés à connaître les causes possibles d’exposition involontaire de données. Exemples : erreur d’envoi de données sensibles, perte d’un appareil portable ou publication de données à un public non autorisé."/>
    <x v="5"/>
    <s v="Protéger"/>
    <s v="Programme de sensibilisation et de formation"/>
    <x v="0"/>
    <s v="x"/>
    <s v="x"/>
    <s v="x"/>
    <x v="1"/>
  </r>
  <r>
    <m/>
    <n v="6"/>
    <s v="Former les membres du personnel à reconnaître et à signaler les incidents de sécurité"/>
    <s v="Former les employés à reconnaître un incident potentiel et à savoir comment le signaler."/>
    <x v="5"/>
    <s v="Protéger"/>
    <s v="Programme de sensibilisation et de formation"/>
    <x v="0"/>
    <s v="x"/>
    <s v="x"/>
    <s v="x"/>
    <x v="5"/>
  </r>
  <r>
    <m/>
    <n v="7"/>
    <s v="Former le personnel à identifier et signaler l’absence de mises à jour de sécurité sur leurs actifs d’entreprise"/>
    <s v="Former le personnel à détecter et signaler les mises à jour obsolètes ou les défaillances des outils automatisés, et à prévenir l’équipe informatique en cas d’anomalie."/>
    <x v="5"/>
    <s v="Protéger"/>
    <s v="Programme de sensibilisation et de formation"/>
    <x v="0"/>
    <s v="x"/>
    <s v="x"/>
    <s v="x"/>
    <x v="2"/>
  </r>
  <r>
    <m/>
    <n v="8"/>
    <s v="Former le personnel aux dangers liés à la connexion et à la transmission de données de l’entreprise via des réseaux non sécurisés"/>
    <s v="Former le personnel aux risques des réseaux non sécurisés et à la sécurisation des connexions à distance, notamment pour le télétravail."/>
    <x v="5"/>
    <s v="Protéger"/>
    <s v="Programme de sensibilisation et de formation"/>
    <x v="0"/>
    <s v="x"/>
    <s v="x"/>
    <s v="x"/>
    <x v="0"/>
  </r>
  <r>
    <m/>
    <n v="9"/>
    <s v="Organiser des formations en sensibilisation à la sécurité et en compétences spécifiques aux rôles_x000a_"/>
    <s v="Proposer des formations en sécurité adaptées aux rôles : administration sécurisée, prévention OWASP, sécurité pour développeurs web, ou ingénierie sociale pour les postes sensibles."/>
    <x v="5"/>
    <s v="Protéger"/>
    <s v="Programme de sensibilisation et de formation"/>
    <x v="1"/>
    <m/>
    <s v="x"/>
    <s v="x"/>
    <x v="2"/>
  </r>
  <r>
    <s v="15, Gestion des prestataires de services"/>
    <n v="1"/>
    <s v="Établir et maintenir un inventaire des prestataires de services"/>
    <s v="Maintenir un inventaire à jour des prestataires de services, avec leur classification et un référent interne, à réviser chaque année ou après tout changement majeur."/>
    <x v="5"/>
    <s v="Identifier"/>
    <s v="Programme de gestion des tiers"/>
    <x v="0"/>
    <s v="x"/>
    <s v="x"/>
    <s v="x"/>
    <x v="4"/>
  </r>
  <r>
    <m/>
    <n v="2"/>
    <s v="Établir et maintenir une politique de gestion des prestataires de services"/>
    <s v="Mettre en place une politique de gestion des prestataires couvrant leur classification, suivi, évaluation et sortie. La revoir chaque année ou après un changement important._x000a_"/>
    <x v="5"/>
    <s v="Identifier"/>
    <s v="Programme de gestion des tiers"/>
    <x v="1"/>
    <m/>
    <s v="x"/>
    <s v="x"/>
    <x v="4"/>
  </r>
  <r>
    <m/>
    <n v="3"/>
    <s v="Classifier les prestataires de services"/>
    <s v="Classifier les prestataires selon des critères comme la sensibilité des données, le volume, les exigences réglementaires ou les risques. Mettre à jour la classification chaque année ou après un changement majeur._x000a_"/>
    <x v="5"/>
    <s v="Identifier"/>
    <s v="Programme de gestion des tiers"/>
    <x v="1"/>
    <m/>
    <s v="x"/>
    <s v="x"/>
    <x v="0"/>
  </r>
  <r>
    <m/>
    <n v="4"/>
    <s v="S’assurer que les contrats avec les prestataires de services incluent des exigences de sécurité"/>
    <s v="Inclure des exigences de sécurité dans les contrats avec les prestataires (programme de sécurité, réponse aux incidents, chiffrement, protection des données), et les revoir chaque année selon la politique de gestion des prestataires."/>
    <x v="5"/>
    <s v="Protéger"/>
    <s v="Programme de gestion des tiers"/>
    <x v="1"/>
    <m/>
    <s v="x"/>
    <s v="x"/>
    <x v="0"/>
  </r>
  <r>
    <m/>
    <n v="5"/>
    <s v="Évaluer les prestataires de services"/>
    <s v="Évaluer les prestataires selon leur classification, via rapports (SOC 2, AoC PCI), questionnaires ou autres méthodes, en lien avec la politique interne. Réévaluer chaque année ou à chaque nouveau contrat._x000a_"/>
    <x v="5"/>
    <s v="Identifier"/>
    <s v="Programme de gestion des tiers"/>
    <x v="2"/>
    <m/>
    <m/>
    <s v="x"/>
    <x v="4"/>
  </r>
  <r>
    <m/>
    <n v="6"/>
    <s v="Surveiller les prestataires de services"/>
    <s v="Surveiller les prestataires selon la politique interne, en évaluant leur conformité, en analysant leurs mises à jour et en effectuant une veille, notamment sur le dark web."/>
    <x v="2"/>
    <s v="Détecter"/>
    <s v="Programme de gestion des tiers"/>
    <x v="2"/>
    <m/>
    <m/>
    <s v="x"/>
    <x v="5"/>
  </r>
  <r>
    <m/>
    <n v="7"/>
    <s v="Mettre fin aux services des prestataires en toute sécurité"/>
    <s v="Désactiver les prestataires de manière sécurisée : supprimer les comptes, stopper les flux de données et effacer les données de l’entreprise sur leurs systèmes._x000a_"/>
    <x v="2"/>
    <s v="Protéger"/>
    <s v="Programme de gestion des tiers"/>
    <x v="2"/>
    <m/>
    <m/>
    <s v="x"/>
    <x v="0"/>
  </r>
  <r>
    <s v="16, Sécurité des logiciels applicatifs"/>
    <n v="1"/>
    <s v="Mettre en place et maintenir un processus de développement d'applications sécurisé"/>
    <s v="Définir un processus de développement applicatif sécurisé intégrant conception, codage, formation, gestion des vulnérabilités, sécurité du code tiers et tests. Revoir la documentation chaque année ou après tout changement majeur."/>
    <x v="1"/>
    <s v="Protéger"/>
    <s v="Normes de développement logiciel"/>
    <x v="1"/>
    <m/>
    <s v="x"/>
    <s v="x"/>
    <x v="4"/>
  </r>
  <r>
    <m/>
    <n v="2"/>
    <s v="Mettre en place et maintenir un processus pour accepter et traiter les vulnérabilités logicielles"/>
    <s v="Mettre en place un processus de gestion des rapports de vulnérabilités, incluant la réception de signalements externes, la définition des rôles, le suivi, la correction, la validation et l’évaluation des failles. Revoir ce processus chaque année."/>
    <x v="1"/>
    <s v="Protéger"/>
    <s v="Normes de développement logiciel"/>
    <x v="1"/>
    <m/>
    <s v="x"/>
    <s v="x"/>
    <x v="0"/>
  </r>
  <r>
    <m/>
    <n v="3"/>
    <s v="Réaliser une analyse des causes profondes des vulnérabilités de sécurité"/>
    <s v="Réaliser une analyse des causes profondes des failles pour identifier leurs origines et améliorer durablement la sécurité du code au-delà de la correction ponctuelle."/>
    <x v="1"/>
    <s v="Protéger"/>
    <s v="Normes de développement logiciel"/>
    <x v="1"/>
    <m/>
    <s v="x"/>
    <s v="x"/>
    <x v="4"/>
  </r>
  <r>
    <m/>
    <n v="4"/>
    <s v="Établir et gérer un inventaire des composants logiciels tiers"/>
    <s v="Maintenir un inventaire à jour des composants tiers (nomenclature logicielle), incluant les risques associés, et le réévaluer chaque année pour vérifier leur usage et leur suppor"/>
    <x v="1"/>
    <s v="Protéger"/>
    <s v="Normes de développement logiciel"/>
    <x v="1"/>
    <m/>
    <s v="x"/>
    <s v="x"/>
    <x v="2"/>
  </r>
  <r>
    <m/>
    <n v="5"/>
    <s v="Utiliser des composants logiciels tiers à jour et de confiance"/>
    <s v="Utiliser des composants tiers à jour, fiables et sécurisés, en privilégiant les frameworks éprouvés et les sources de confiance._x000a_"/>
    <x v="1"/>
    <s v="Protéger"/>
    <s v="Normes de développement logiciel"/>
    <x v="1"/>
    <m/>
    <s v="x"/>
    <s v="x"/>
    <x v="0"/>
  </r>
  <r>
    <m/>
    <n v="6"/>
    <s v="Mettre en place et maintenir un système de notation de la gravité et un processus pour les vulnérabilités applicatives"/>
    <s v="Mettre en place un système de classification des vulnérabilités pour prioriser les corrections, avec un seuil de sécurité minimum avant mise en production. Revoir ce processus chaque année._x000a_"/>
    <x v="1"/>
    <s v="Protéger"/>
    <s v="Normes de développement logiciel"/>
    <x v="1"/>
    <m/>
    <s v="x"/>
    <s v="x"/>
    <x v="4"/>
  </r>
  <r>
    <m/>
    <n v="7"/>
    <s v="Utiliser des modèles de configuration de renforcement standard pour l’infrastructure applicative"/>
    <s v="Appliquer des configurations sécurisées standard pour l’infrastructure applicative (serveurs, bases, PaaS, SaaS), sans affaiblissement par les logiciels développés en interne."/>
    <x v="1"/>
    <s v="Protéger"/>
    <s v="Système de gestion de la configuration"/>
    <x v="1"/>
    <m/>
    <s v="x"/>
    <s v="x"/>
    <x v="1"/>
  </r>
  <r>
    <m/>
    <n v="8"/>
    <s v="Séparer les systèmes de production et les systèmes hors production"/>
    <s v="Maintenir des environnements séparés pour la production et la pré-production (développement/test)."/>
    <x v="1"/>
    <s v="Protéger"/>
    <s v="Normes de développement logiciel"/>
    <x v="1"/>
    <m/>
    <s v="x"/>
    <s v="x"/>
    <x v="0"/>
  </r>
  <r>
    <m/>
    <n v="9"/>
    <s v="Former les développeurs aux concepts de sécurité des applications et au codage sécurisé"/>
    <s v="Former chaque année les développeurs au code sécurisé, selon leur contexte et leurs responsabilités, pour renforcer la culture de sécurité dans les équipes."/>
    <x v="1"/>
    <s v="Protéger"/>
    <s v="Programme de sensibilisation et de formation"/>
    <x v="1"/>
    <m/>
    <s v="x"/>
    <s v="x"/>
    <x v="4"/>
  </r>
  <r>
    <m/>
    <n v="10"/>
    <s v="Appliquer des principes de conception sécurisée dans les architectures applicatives"/>
    <s v="Appliquer les principes de conception sécurisée (moindre privilège, validation stricte des entrées, réduction de la surface d’attaque) dès l’architecture applicative."/>
    <x v="1"/>
    <s v="Protéger"/>
    <s v="Normes de développement logiciel"/>
    <x v="1"/>
    <m/>
    <s v="x"/>
    <s v="x"/>
    <x v="4"/>
  </r>
  <r>
    <m/>
    <n v="11"/>
    <s v="Utiliser des modules ou services vérifiés pour les composants de sécurité des applications"/>
    <s v="Utiliser des modules ou services validés pour la sécurité applicative (identité, chiffrement, journalisation). Privilégier les fonctions intégrées aux plateformes et les algorithmes de chiffrement standardisés."/>
    <x v="1"/>
    <s v="Protéger"/>
    <s v="Normes de développement logiciel"/>
    <x v="1"/>
    <m/>
    <s v="x"/>
    <s v="x"/>
    <x v="5"/>
  </r>
  <r>
    <m/>
    <n v="12"/>
    <s v="Mettre en œuvre des vérifications de sécurité au niveau du code"/>
    <s v="Utiliser des outils d’analyse statique et dynamique durant le cycle de vie de l’application afin de vérifier que les pratiques de codage sécurisé sont bien appliquées."/>
    <x v="1"/>
    <s v="Protéger"/>
    <s v="Système d’analyse statique de code"/>
    <x v="2"/>
    <m/>
    <m/>
    <s v="x"/>
    <x v="4"/>
  </r>
  <r>
    <m/>
    <n v="13"/>
    <s v="Réaliser des tests d’intrusion sur les applications"/>
    <s v="Réaliser des tests d’intrusion applicatifs, notamment manuels pour les applications critiques, afin d’identifier les vulnérabilités que les outils automatisés ne détectent pas, en testant les accès authentifiés et non authentifiés."/>
    <x v="1"/>
    <s v="Protéger"/>
    <s v="Programme de gestion des audits"/>
    <x v="2"/>
    <m/>
    <m/>
    <s v="x"/>
    <x v="5"/>
  </r>
  <r>
    <m/>
    <n v="14"/>
    <s v="Réaliser une modélisation des menaces"/>
    <s v="Réaliser une modélisation des menaces en amont du développement, pour identifier les failles dans la conception. Elle est menée par des experts et vise à anticiper les risques sur l’ensemble de l’architecture de l’application._x000a_"/>
    <x v="1"/>
    <s v="Protéger"/>
    <s v="Normes de développement logiciel"/>
    <x v="2"/>
    <m/>
    <m/>
    <s v="x"/>
    <x v="4"/>
  </r>
  <r>
    <s v="17, Gestion de la réponse aux incidents."/>
    <n v="1"/>
    <s v="Désigner du personnel pour gérer la gestion des incidents"/>
    <s v="Désigner une personne principale et un remplaçant pour gérer les incidents, avec supervision interne en cas d’intervention d’un prestataire. Revoir cette désignation chaque année ou après tout changement majeur."/>
    <x v="5"/>
    <s v="Répondre"/>
    <s v="Programme de gestion des incidents"/>
    <x v="0"/>
    <s v="x"/>
    <s v="x"/>
    <s v="x"/>
    <x v="2"/>
  </r>
  <r>
    <m/>
    <n v="2"/>
    <s v="Établir et maintenir les coordonnées pour le signalement des incidents de sécurité"/>
    <s v="Maintenir une liste de contacts à notifier en cas d’incident (internes, prestataires, autorités, assureurs, etc.), à vérifier et mettre à jour chaque année."/>
    <x v="5"/>
    <s v="Répondre"/>
    <s v="Programme de gestion des incidents"/>
    <x v="0"/>
    <s v="x"/>
    <s v="x"/>
    <s v="x"/>
    <x v="4"/>
  </r>
  <r>
    <m/>
    <n v="3"/>
    <s v="Mettre en place et maintenir un processus d’entreprise pour le signalement des incidents"/>
    <s v="Mettre en place un processus accessible à tous pour signaler les incidents de sécurité, précisant les délais, les contacts, les canaux et les informations à fournir. Revoir ce processus chaque année ou après un changement majeur."/>
    <x v="5"/>
    <s v="Répondre"/>
    <s v="Programme de gestion des incidents"/>
    <x v="0"/>
    <s v="x"/>
    <s v="x"/>
    <s v="x"/>
    <x v="2"/>
  </r>
  <r>
    <m/>
    <n v="4"/>
    <s v="Mettre en place et maintenir un processus de gestion des incidents"/>
    <s v="Définir un processus de réponse aux incidents avec rôles, responsabilités, exigences réglementaires et plan de communication. Le revoir chaque année ou après un changement majeur."/>
    <x v="5"/>
    <s v="Répondre"/>
    <s v="Programme de gestion des incidents"/>
    <x v="1"/>
    <m/>
    <s v="x"/>
    <s v="x"/>
    <x v="4"/>
  </r>
  <r>
    <m/>
    <n v="5"/>
    <s v="Attribuer les rôles et responsabilités clés"/>
    <s v="Attribuer les rôles clés pour la réponse aux incidents (juridique, IT, sécurité, RH, etc.), et revoir cette organisation chaque année ou après tout changement majeur."/>
    <x v="5"/>
    <s v="Répondre"/>
    <s v="Programme de gestion des incidents"/>
    <x v="1"/>
    <m/>
    <s v="x"/>
    <s v="x"/>
    <x v="2"/>
  </r>
  <r>
    <m/>
    <n v="6"/>
    <s v="Définir les mécanismes de communication pendant la gestion des incidents"/>
    <s v="Définir les canaux principaux et secondaires de communication en cas d’incident (téléphone, e-mail, etc.), en tenant compte des indisponibilités possibles. Revoir ces mécanismes chaque année ou après un changement important."/>
    <x v="5"/>
    <s v="Répondre"/>
    <s v="Programme de gestion des incidents"/>
    <x v="1"/>
    <m/>
    <s v="x"/>
    <s v="x"/>
    <x v="4"/>
  </r>
  <r>
    <m/>
    <n v="7"/>
    <s v="Réaliser des exercices réguliers de gestion des incidents"/>
    <s v="Organiser chaque année des exercices de réponse aux incidents impliquant les personnels clés, pour tester les communications, la prise de décision et les procédures."/>
    <x v="5"/>
    <s v="Rétablir"/>
    <s v="Programme de gestion des incidents"/>
    <x v="1"/>
    <m/>
    <s v="x"/>
    <s v="x"/>
    <x v="2"/>
  </r>
  <r>
    <m/>
    <n v="8"/>
    <s v="Réaliser des revues post-incidents"/>
    <s v="Mener des analyses post-incident. Ces revues aident à prévenir les récurrences en identifiant les leçons tirées et les actions correctives à mettre en œuvre."/>
    <x v="5"/>
    <s v="Rétablir"/>
    <s v="Programme de gestion des incidents"/>
    <x v="1"/>
    <m/>
    <s v="x"/>
    <s v="x"/>
    <x v="5"/>
  </r>
  <r>
    <m/>
    <n v="9"/>
    <s v="Établir et maintenir des seuils pour les incidents de sécurité"/>
    <s v="Définir des seuils pour distinguer incidents et événements (ex. activité anormale, violation, vulnérabilité), et revoir ces critères chaque année ou après un changement majeur._x000a_"/>
    <x v="5"/>
    <s v="Rétablir"/>
    <s v="Programme de gestion des incidents"/>
    <x v="2"/>
    <m/>
    <m/>
    <s v="x"/>
    <x v="0"/>
  </r>
  <r>
    <s v="18, Test d’intrusion"/>
    <n v="1"/>
    <s v="Mettre en place et maintenir un programme de tests d’intrusion"/>
    <s v="Définir un programme de tests d’intrusion adapté à l’entreprise, précisant portée, fréquence, limites, contacts, remédiation et analyse rétrospective."/>
    <x v="5"/>
    <s v="Identifier"/>
    <s v="Programme de gestion des audits"/>
    <x v="1"/>
    <m/>
    <s v="x"/>
    <s v="x"/>
    <x v="1"/>
  </r>
  <r>
    <m/>
    <n v="2"/>
    <s v="Effectuer périodiquement des tests d’intrusion externes"/>
    <s v="Effectuer au moins une fois par an des tests d’intrusion externes, incluant reconnaissance interne et externe, réalisés par des experts qualifiés en boîte noire ou blanche._x000a_"/>
    <x v="3"/>
    <s v="Identifier"/>
    <s v="Programme de gestion des audits"/>
    <x v="1"/>
    <m/>
    <s v="x"/>
    <s v="x"/>
    <x v="3"/>
  </r>
  <r>
    <m/>
    <n v="3"/>
    <s v="Corriger les vulnérabilités identifiées lors des tests d’intrusion"/>
    <s v="Corriger les vulnérabilités identifiées lors des tests d’intrusion en se basant sur la politique de l’entreprise concernant la portée et la priorisation de la remédiation."/>
    <x v="3"/>
    <s v="Protéger"/>
    <s v="Programme de gestion des audits"/>
    <x v="1"/>
    <m/>
    <s v="x"/>
    <s v="x"/>
    <x v="3"/>
  </r>
  <r>
    <m/>
    <n v="4"/>
    <s v="Valider les mesures de sécurité"/>
    <s v="Valider les mesures de sécurité après chaque test d’intrusion. Si nécessaire, modifier les règles et les capacités de détection afin d’identifier les techniques utilisées pendant le test."/>
    <x v="3"/>
    <s v="Protéger"/>
    <s v="Programme de gestion des audits"/>
    <x v="2"/>
    <m/>
    <m/>
    <s v="x"/>
    <x v="3"/>
  </r>
  <r>
    <m/>
    <n v="5"/>
    <s v="Effectuer périodiquement des tests d’intrusion internes"/>
    <s v="Effectuer des tests d’intrusion internes périodiques selon les exigences du programme, au moins une fois par an. Les tests peuvent être réalisés en boîte blanche (clear box) ou en boîte noire (opaque box)."/>
    <x v="5"/>
    <s v="Identifier"/>
    <s v="Programme de gestion des audits"/>
    <x v="2"/>
    <m/>
    <m/>
    <s v="x"/>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7">
  <r>
    <x v="0"/>
    <s v="Article 5 : Gouvernance et organisation"/>
    <n v="4"/>
    <s v="1. Les entités financières doivent mettre en place un cadre interne de gouvernance et de contrôle garantissant une gestion efficace et prudente des risques liés aux TIC, conformément à l’article 6, paragraphe 4, afin d’atteindre un niveau élevé de résilience opérationnelle numérique."/>
    <n v="0.75"/>
    <n v="0.75"/>
    <n v="0.5"/>
    <n v="0.5"/>
    <s v="Partiellement conforme"/>
    <s v="Une partie seulement des éléments du contrôle est en place. Par exemple, la politique est définie et le contrôle est appliqué, mais il n’est ni automatisé ni suivi par la direction."/>
    <m/>
    <x v="0"/>
    <n v="1"/>
  </r>
  <r>
    <x v="0"/>
    <s v="Article 5 : Gouvernance et organisation"/>
    <n v="5"/>
    <s v="2. L’organe de direction de l’entité financière définit, approuve, supervise et est responsable de la mise en œuvre de l’ensemble des dispositifs liés au cadre de gestion des risques liés aux TIC mentionné à l’article 6, paragraphe 1."/>
    <n v="0.5"/>
    <n v="0.25"/>
    <n v="0.5"/>
    <n v="0.5"/>
    <s v="Partiellement conforme"/>
    <s v="Une partie seulement des éléments du contrôle est en place. Par exemple, la politique est définie et le contrôle est appliqué, mais il n’est ni automatisé ni suivi par la direction."/>
    <m/>
    <x v="0"/>
    <n v="1"/>
  </r>
  <r>
    <x v="0"/>
    <s v="Article 5 : Gouvernance et organisation"/>
    <n v="6"/>
    <s v="Aux fins du premier alinéa, l’organe de direction :_x000a_a) assume la responsabilité ultime de la gestion des risques liés aux TIC de l’entité financière ;"/>
    <n v="1"/>
    <n v="1"/>
    <n v="1"/>
    <n v="1"/>
    <s v="Entièrement conforme"/>
    <s v="Toutes les dimensions du contrôle sont pleinement satisfaites. La politique est formalisée, le contrôle est mis en œuvre, automatisé (ou techniquement imposé), et suivi au niveau de la direction."/>
    <m/>
    <x v="1"/>
    <n v="1"/>
  </r>
  <r>
    <x v="0"/>
    <s v="Article 5 : Gouvernance et organisation"/>
    <n v="7"/>
    <s v="Aux fins du premier alinéa, l’organe de direction :_x000a_b) met en place des politiques visant à garantir le maintien de normes élevées de disponibilité, d’authenticité, d’intégrité et de confidentialité des données ;"/>
    <n v="0.75"/>
    <n v="1"/>
    <n v="1"/>
    <s v="Non applicable"/>
    <s v="Partiellement conforme"/>
    <s v="Une partie seulement des éléments du contrôle est en place. Par exemple, la politique est définie et le contrôle est appliqué, mais il n’est ni automatisé ni suivi par la direction."/>
    <m/>
    <x v="0"/>
    <n v="1"/>
  </r>
  <r>
    <x v="0"/>
    <s v="Article 5 : Gouvernance et organisation"/>
    <n v="8"/>
    <s v="Aux fins du premier alinéa, l’organe de direction :_x000a_c) définit clairement les rôles et responsabilités de toutes les fonctions liées aux TIC et établit des dispositifs de gouvernance appropriés afin d’assurer une communication, une coopération et une coordination efficaces et en temps utile entre ces fonctions ;"/>
    <n v="0.25"/>
    <n v="0.25"/>
    <n v="1"/>
    <n v="0.25"/>
    <s v="Partiellement conforme"/>
    <s v="Une partie seulement des éléments du contrôle est en place. Par exemple, la politique est définie et le contrôle est appliqué, mais il n’est ni automatisé ni suivi par la direction."/>
    <m/>
    <x v="0"/>
    <n v="1"/>
  </r>
  <r>
    <x v="0"/>
    <s v="Article 5 : Gouvernance et organisation"/>
    <n v="9"/>
    <s v="Aux fins du premier alinéa, l’organe de direction :_x000a_d) assume la responsabilité globale de l’élaboration et de l’approbation de la stratégie de résilience opérationnelle numérique, telle que visée à l’article 6, paragraphe 8, y compris la détermination du niveau de tolérance au risque approprié pour les risques liés aux TIC de l’entité financière, comme indiqué à l’article 6, paragraphe 8, point b) ;"/>
    <n v="0.5"/>
    <n v="1"/>
    <n v="0.25"/>
    <n v="0.25"/>
    <s v="Partiellement conforme"/>
    <s v="Une partie seulement des éléments du contrôle est en place. Par exemple, la politique est définie et le contrôle est appliqué, mais il n’est ni automatisé ni suivi par la direction."/>
    <m/>
    <x v="0"/>
    <n v="1"/>
  </r>
  <r>
    <x v="0"/>
    <s v="Article 5 : Gouvernance et organisation"/>
    <n v="10"/>
    <s v="Aux fins du premier alinéa, l’organe de direction :_x000a_e) approuve, supervise et revoit périodiquement la mise en œuvre de la politique de continuité des activités TIC de l’entité financière ainsi que des plans de réponse et de reprise TIC, visés respectivement aux articles 11(1) et 11(3), lesquels peuvent être adoptés sous forme d’une politique spécifique dédiée constituant une partie intégrante de la politique globale de continuité des activités et du plan de réponse et de reprise de l’entité financière ;"/>
    <n v="0.25"/>
    <n v="0"/>
    <n v="0"/>
    <n v="0"/>
    <s v="Partiellement conforme"/>
    <s v="Une partie seulement des éléments du contrôle est en place. Par exemple, la politique est définie et le contrôle est appliqué, mais il n’est ni automatisé ni suivi par la direction."/>
    <m/>
    <x v="0"/>
    <n v="1"/>
  </r>
  <r>
    <x v="0"/>
    <s v="Article 5 : Gouvernance et organisation"/>
    <n v="11"/>
    <s v="Aux fins du premier alinéa, l’organe de direction :_x000a_f) approuve et revoit périodiquement les plans d’audit interne TIC de l’entité financière, les audits TIC ainsi que les modifications substantielles qui leur sont apportées ;"/>
    <n v="1"/>
    <n v="1"/>
    <n v="1"/>
    <n v="1"/>
    <s v="Entièrement conforme"/>
    <s v="Toutes les dimensions du contrôle sont pleinement satisfaites. La politique est formalisée, le contrôle est mis en œuvre, automatisé (ou techniquement imposé), et suivi au niveau de la direction."/>
    <m/>
    <x v="1"/>
    <n v="1"/>
  </r>
  <r>
    <x v="0"/>
    <s v="Article 5 : Gouvernance et organisation"/>
    <n v="12"/>
    <s v="Aux fins du premier alinéa, l’organe de direction :_x000a_g) alloue et revoit périodiquement le budget approprié afin de répondre aux besoins de l’entité financière en matière de résilience opérationnelle numérique pour tous les types de ressources, y compris les programmes de sensibilisation à la sécurité des TIC et les formations à la résilience opérationnelle numérique mentionnés à l’article 13, paragraphe 6, ainsi que les compétences TIC de l’ensemble du personnel ;"/>
    <n v="1"/>
    <n v="1"/>
    <n v="0.25"/>
    <n v="1"/>
    <s v="Partiellement conforme"/>
    <s v="Une partie seulement des éléments du contrôle est en place. Par exemple, la politique est définie et le contrôle est appliqué, mais il n’est ni automatisé ni suivi par la direction."/>
    <m/>
    <x v="0"/>
    <n v="1"/>
  </r>
  <r>
    <x v="0"/>
    <s v="Article 5 : Gouvernance et organisation"/>
    <n v="13"/>
    <s v="Aux fins du premier alinéa, l’organe de direction :_x000a_h) approuve et revoit périodiquement la politique de l’entité financière concernant les dispositifs relatifs à l’utilisation des services TIC fournis par des prestataires de services TIC tiers ;"/>
    <n v="1"/>
    <n v="1"/>
    <n v="0.25"/>
    <n v="1"/>
    <s v="Partiellement conforme"/>
    <s v="Une partie seulement des éléments du contrôle est en place. Par exemple, la politique est définie et le contrôle est appliqué, mais il n’est ni automatisé ni suivi par la direction."/>
    <m/>
    <x v="0"/>
    <n v="1"/>
  </r>
  <r>
    <x v="0"/>
    <s v="Article 5 : Gouvernance et organisation"/>
    <n v="14"/>
    <s v="Aux fins du premier alinéa, l’organe de direction :_x000a_i) met en place, au niveau de l’entreprise, des canaux de remontée d’information lui permettant d’être dûment informé des éléments suivants :_x000a_    (i) les accords conclus avec les prestataires de services TIC tiers concernant l’utilisation des services TIC ;_x000a_    (ii) tout changement matériel prévu concernant ces prestataires de services TIC tiers ;_x000a_    (iii) l’impact potentiel de ces changements sur les fonctions critiques ou importantes concernées par ces accords, y compris un résumé de l’analyse de risques pour évaluer l’impact de ces changements, et au minimum les incidents majeurs liés aux TIC, leur impact, ainsi que les mesures de réponse, de reprise et de correction."/>
    <s v="Non applicable"/>
    <s v="Non applicable"/>
    <s v="Non applicable"/>
    <s v="Non applicable"/>
    <s v="Non applicable"/>
    <s v="L’exigence ne s’applique pas à l'entité ou au périmètre évalué (par exemple : service non utilisé, technologie non déployée, type d’activité exclu)."/>
    <m/>
    <x v="2"/>
    <n v="1"/>
  </r>
  <r>
    <x v="0"/>
    <s v="Article 5 : Gouvernance et organisation"/>
    <n v="15"/>
    <s v="3. Les entités financières, à l’exception des microentreprises, doivent établir une fonction chargée de surveiller les accords conclus avec les prestataires de services TIC tiers concernant l’utilisation des services TIC, ou désigner un membre de la haute direction comme responsable du suivi de l’exposition aux risques associés et de la documentation pertinente."/>
    <n v="0.5"/>
    <n v="1"/>
    <n v="1"/>
    <n v="1"/>
    <s v="Partiellement conforme"/>
    <s v="Une partie seulement des éléments du contrôle est en place. Par exemple, la politique est définie et le contrôle est appliqué, mais il n’est ni automatisé ni suivi par la direction."/>
    <m/>
    <x v="0"/>
    <n v="1"/>
  </r>
  <r>
    <x v="0"/>
    <s v="Article 5 : Gouvernance et organisation"/>
    <n v="16"/>
    <s v="4. Les membres de l’organe de direction de l’entité financière doivent activement maintenir à jour leurs connaissances et compétences afin de comprendre et d’évaluer les risques liés aux TIC et leur impact sur les opérations de l’entité financière, notamment en suivant régulièrement des formations spécifiques, proportionnées aux risques TIC à gérer."/>
    <n v="0"/>
    <n v="0"/>
    <n v="0"/>
    <n v="0"/>
    <s v="Non conforme"/>
    <s v="Aucun élément du contrôle n’est en place : ni politique, ni procédure, ni mise en œuvre technique."/>
    <m/>
    <x v="3"/>
    <n v="1"/>
  </r>
  <r>
    <x v="0"/>
    <s v="Article 6 : Cadre de gestion des risques liés aux TIC"/>
    <n v="17"/>
    <s v="1. Les entités financières doivent disposer d’un cadre de gestion des risques liés aux TIC solide, complet et bien documenté, faisant partie intégrante de leur système global de gestion des risques. Ce cadre doit leur permettre de traiter les risques liés aux TIC de manière rapide, efficace et exhaustive, et d’assurer un niveau élevé de résilience opérationnelle numérique."/>
    <n v="0"/>
    <n v="0"/>
    <n v="0"/>
    <n v="0"/>
    <s v="Non conforme"/>
    <s v="Aucun élément du contrôle n’est en place : ni politique, ni procédure, ni mise en œuvre technique."/>
    <m/>
    <x v="3"/>
    <n v="1"/>
  </r>
  <r>
    <x v="0"/>
    <s v="Article 6 : Cadre de gestion des risques liés aux TIC"/>
    <n v="18"/>
    <s v="2. Le cadre de gestion des risques liés aux TIC doit inclure, au minimum, des stratégies, des politiques, des procédures, des protocoles TIC et des outils nécessaires pour protéger de manière appropriée et suffisante l’ensemble des actifs informationnels et des actifs TIC, y compris les logiciels, le matériel informatique, les serveurs, ainsi que tous les composants physiques et infrastructures concernés, tels que les locaux, les centres de données et les zones sensibles désignées. Il doit garantir que tous ces actifs sont adéquatement protégés contre les risques, notamment les dommages, les accès ou usages non autorisés."/>
    <n v="1"/>
    <n v="1"/>
    <n v="1"/>
    <n v="1"/>
    <s v="Entièrement conforme"/>
    <s v="Une partie seulement des éléments du contrôle est en place. Par exemple, la politique est définie et le contrôle est appliqué, mais il n’est ni automatisé ni suivi par la direction."/>
    <m/>
    <x v="1"/>
    <n v="1"/>
  </r>
  <r>
    <x v="0"/>
    <s v="Article 6 : Cadre de gestion des risques liés aux TIC"/>
    <n v="19"/>
    <s v="3. Conformément à leur cadre de gestion des risques liés aux TIC, les entités financières doivent minimiser l’impact des risques TIC en déployant des stratégies, politiques, procédures, protocoles et outils TIC appropriés. Elles doivent fournir aux autorités compétentes, sur demande, des informations complètes et à jour concernant les risques TIC et leur cadre de gestion des risques liés aux TIC."/>
    <n v="0"/>
    <n v="0"/>
    <n v="0.25"/>
    <n v="0.5"/>
    <s v="Partiellement conforme"/>
    <s v="Une partie seulement des éléments du contrôle est en place. Par exemple, la politique est définie et le contrôle est appliqué, mais il n’est ni automatisé ni suivi par la direction."/>
    <m/>
    <x v="0"/>
    <n v="1"/>
  </r>
  <r>
    <x v="0"/>
    <s v="Article 6 : Cadre de gestion des risques liés aux TIC"/>
    <n v="20"/>
    <s v="4. Les entités financières, à l’exception des microentreprises, doivent attribuer la responsabilité de la gestion et de la surveillance des risques liés aux TIC à une fonction de contrôle, et garantir un niveau d’indépendance approprié de cette fonction afin d’éviter les conflits d’intérêts. Elles doivent assurer une séparation et une indépendance adéquates entre les fonctions de gestion des risques liés aux TIC, les fonctions de contrôle et les fonctions d’audit interne, conformément au modèle des trois lignes de défense ou à un modèle interne de gestion et de contrôle des risques."/>
    <n v="0"/>
    <s v="Non applicable"/>
    <s v="Non applicable"/>
    <s v="Non applicable"/>
    <s v="Non conforme"/>
    <s v="Aucun élément du contrôle n’est en place : ni politique, ni procédure, ni mise en œuvre technique."/>
    <m/>
    <x v="3"/>
    <n v="1"/>
  </r>
  <r>
    <x v="0"/>
    <s v="Article 6 : Cadre de gestion des risques liés aux TIC"/>
    <n v="21"/>
    <s v="5.   Le cadre de gestion des risques liés aux TIC est documenté et réexaminé au moins une fois par an, ou périodiquement dans le cas des microentreprises, ainsi qu'en cas d'incidents majeurs liés aux TIC, et à la suite d'instructions des autorités de surveillance ou de conclusions tirées de tests de résilience opérationnelle numérique ou de processus d'audit pertinents. Il est amélioré en permanence sur la base des enseignements tirés de la mise en œuvre et du suivi. Un rapport sur l'examen du cadre de gestion des risques liés aux TIC est soumis à l'autorité compétente à sa demande._x000a_"/>
    <n v="0"/>
    <n v="0"/>
    <n v="0.5"/>
    <n v="0.25"/>
    <s v="Partiellement conforme"/>
    <s v="Une partie seulement des éléments du contrôle est en place. Par exemple, la politique est définie et le contrôle est appliqué, mais il n’est ni automatisé ni suivi par la direction."/>
    <m/>
    <x v="0"/>
    <n v="1"/>
  </r>
  <r>
    <x v="0"/>
    <s v="Article 6 : Cadre de gestion des risques liés aux TIC"/>
    <n v="22"/>
    <s v="6.   Le cadre de gestion des risques liés aux TIC des entités financières, autres que les microentreprises, fait l'objet d'un audit interne régulier par des auditeurs, conformément au plan d'audit des entités financières. Ces auditeurs doivent posséder des connaissances, des compétences et une expertise suffisantes en matière de risques liés aux TIC, ainsi qu'une indépendance appropriée. La fréquence et l'objet des audits des TIC sont proportionnels au risque TIC de l'entité financière._x000a_"/>
    <n v="0"/>
    <n v="0"/>
    <n v="0.5"/>
    <n v="1"/>
    <s v="Partiellement conforme"/>
    <s v="Une partie seulement des éléments du contrôle est en place. Par exemple, la politique est définie et le contrôle est appliqué, mais il n’est ni automatisé ni suivi par la direction."/>
    <m/>
    <x v="0"/>
    <n v="1"/>
  </r>
  <r>
    <x v="0"/>
    <s v="Article 6 : Cadre de gestion des risques liés aux TIC"/>
    <n v="23"/>
    <s v="7.   Sur la base des conclusions de l'examen de l'audit interne, les entités financières établissent un processus de suivi formel, comprenant des règles pour la vérification et la correction en temps utile des constatations critiques de l'audit des TIC."/>
    <n v="0"/>
    <n v="0"/>
    <n v="0.75"/>
    <n v="1"/>
    <s v="Partiellement conforme"/>
    <s v="Une partie seulement des éléments du contrôle est en place. Par exemple, la politique est définie et le contrôle est appliqué, mais il n’est ni automatisé ni suivi par la direction."/>
    <m/>
    <x v="0"/>
    <n v="1"/>
  </r>
  <r>
    <x v="0"/>
    <s v="Article 6 : Cadre de gestion des risques liés aux TIC"/>
    <n v="24"/>
    <s v="8.   Le cadre de gestion des risques liés aux TIC comprend une stratégie de résilience opérationnelle numérique définissant les modalités de mise en œuvre du cadre."/>
    <n v="0"/>
    <n v="0"/>
    <n v="0"/>
    <n v="0"/>
    <s v="Non conforme"/>
    <s v="Aucun élément du contrôle n’est en place : ni politique, ni procédure, ni mise en œuvre technique."/>
    <m/>
    <x v="3"/>
    <n v="1"/>
  </r>
  <r>
    <x v="0"/>
    <s v="Article 6 : Cadre de gestion des risques liés aux TIC"/>
    <n v="25"/>
    <s v="8. A cette fin, la stratégie de résilience opérationnelle numérique comprend des méthodes pour faire face aux risques liés aux TIC et pour atteindre des objectifs spécifiques en matière de TIC : _x000a_ (a) en expliquant comment le cadre de gestion des risques liés aux TIC soutient la stratégie et les objectifs commerciaux de l'entité financière ;"/>
    <n v="0"/>
    <n v="0"/>
    <s v="Non applicable"/>
    <n v="0.25"/>
    <s v="Partiellement conforme"/>
    <s v="Une partie seulement des éléments du contrôle est en place. Par exemple, la politique est définie et le contrôle est appliqué, mais il n’est ni automatisé ni suivi par la direction."/>
    <m/>
    <x v="0"/>
    <n v="1"/>
  </r>
  <r>
    <x v="0"/>
    <s v="Article 6 : Cadre de gestion des risques liés aux TIC"/>
    <n v="26"/>
    <s v="8. cette fin, la stratégie de résilience opérationnelle numérique comprend des méthodes permettant de faire face aux risques liés aux TIC et d'atteindre des objectifs spécifiques en matière de TIC, par les moyens suivants _x000a_ (b) en établissant le niveau de tolérance au risque pour les TIC, conformément à l'appétit pour le risque de l'entité financière, et en analysant la tolérance à l'impact des perturbations des TIC ;"/>
    <n v="0"/>
    <n v="0"/>
    <s v="Non applicable"/>
    <s v="Non applicable"/>
    <s v="Non conforme"/>
    <s v="Aucun élément du contrôle n’est en place : ni politique, ni procédure, ni mise en œuvre technique."/>
    <m/>
    <x v="3"/>
    <n v="1"/>
  </r>
  <r>
    <x v="0"/>
    <s v="Article 6 : Cadre de gestion des risques liés aux TIC"/>
    <n v="27"/>
    <s v="8. cette fin, la stratégie de résilience opérationnelle numérique comprend des méthodes permettant de faire face aux risques liés aux TIC et d'atteindre des objectifs spécifiques en matière de TIC : _x000a_ (c) en définissant des objectifs clairs en matière de sécurité de l'information, y compris des indicateurs de performance clés et des mesures des risques clés ;"/>
    <n v="0"/>
    <n v="0"/>
    <n v="0"/>
    <n v="0"/>
    <s v="Non conforme"/>
    <s v="Aucun élément du contrôle n’est en place : ni politique, ni procédure, ni mise en œuvre technique."/>
    <m/>
    <x v="3"/>
    <n v="1"/>
  </r>
  <r>
    <x v="0"/>
    <s v="Article 6 : Cadre de gestion des risques liés aux TIC"/>
    <n v="28"/>
    <s v="8. cette fin, la stratégie de résilience opérationnelle numérique comprend des méthodes permettant de faire face aux risques liés aux TIC et d'atteindre des objectifs spécifiques en matière de TIC : _x000a_ (d) en expliquant l'architecture de référence des TIC et tout changement nécessaire pour atteindre les objectifs spécifiques de l'entreprise ;"/>
    <n v="0"/>
    <n v="0"/>
    <n v="0"/>
    <n v="0"/>
    <s v="Non conforme"/>
    <s v="Aucun élément du contrôle n’est en place : ni politique, ni procédure, ni mise en œuvre technique."/>
    <m/>
    <x v="3"/>
    <n v="1"/>
  </r>
  <r>
    <x v="0"/>
    <s v="Article 6 : Cadre de gestion des risques liés aux TIC"/>
    <n v="29"/>
    <s v="8. A cette fin, la stratégie de résilience opérationnelle numérique comprend des méthodes permettant de faire face aux risques liés aux TIC et d'atteindre des objectifs spécifiques en matière de TIC : _x000a_ (e) en décrivant les différents mécanismes mis en place pour détecter les incidents liés aux TIC, prévenir leur impact et en assurer la protection ;"/>
    <n v="0"/>
    <n v="0"/>
    <n v="0"/>
    <n v="0"/>
    <s v="Non conforme"/>
    <s v="Aucun élément du contrôle n’est en place : ni politique, ni procédure, ni mise en œuvre technique."/>
    <m/>
    <x v="3"/>
    <n v="1"/>
  </r>
  <r>
    <x v="0"/>
    <s v="Article 6 : Cadre de gestion des risques liés aux TIC"/>
    <n v="30"/>
    <s v="8. A cette fin, la stratégie de résilience opérationnelle numérique comprend des méthodes pour faire face aux risques liés aux TIC et pour atteindre des objectifs spécifiques en matière de TIC : _x000a_ (f) en démontrant la situation actuelle de la résilience opérationnelle numérique sur la base du nombre d'incidents majeurs liés aux TIC signalés et de l'efficacité des mesures préventives ;"/>
    <n v="0"/>
    <n v="0"/>
    <n v="0.25"/>
    <s v="Non applicable"/>
    <s v="Partiellement conforme"/>
    <s v="Une partie seulement des éléments du contrôle est en place. Par exemple, la politique est définie et le contrôle est appliqué, mais il n’est ni automatisé ni suivi par la direction."/>
    <m/>
    <x v="0"/>
    <n v="1"/>
  </r>
  <r>
    <x v="0"/>
    <s v="Article 6 : Cadre de gestion des risques liés aux TIC"/>
    <n v="31"/>
    <s v="8. cette fin, la stratégie de résilience opérationnelle numérique comprend des méthodes permettant de faire face aux risques liés aux TIC et d'atteindre des objectifs spécifiques en matière de TIC : _x000a_ (g) en mettant en œuvre des tests de résilience opérationnelle numérique, conformément au chapitre IV du présent règlement ;"/>
    <n v="0"/>
    <n v="0"/>
    <n v="0"/>
    <n v="0"/>
    <s v="Non conforme"/>
    <s v="Aucun élément du contrôle n’est en place : ni politique, ni procédure, ni mise en œuvre technique."/>
    <m/>
    <x v="3"/>
    <n v="1"/>
  </r>
  <r>
    <x v="0"/>
    <s v="Article 6 : Cadre de gestion des risques liés aux TIC"/>
    <n v="32"/>
    <s v="8. cette fin, la stratégie de résilience opérationnelle numérique comprend des méthodes permettant de faire face aux risques liés aux TIC et d'atteindre des objectifs spécifiques en matière de TIC : _x000a_ (h) en décrivant une stratégie de communication en cas d'incidents liés aux TIC dont la divulgation est requise conformément à l'article 14."/>
    <n v="0"/>
    <n v="0"/>
    <n v="0"/>
    <n v="0"/>
    <s v="Non conforme"/>
    <s v="Aucun élément du contrôle n’est en place : ni politique, ni procédure, ni mise en œuvre technique."/>
    <m/>
    <x v="3"/>
    <n v="1"/>
  </r>
  <r>
    <x v="0"/>
    <s v="Article 6 : Cadre de gestion des risques liés aux TIC"/>
    <n v="33"/>
    <s v="9.   Les entités financières peuvent, dans le cadre de la stratégie de résilience opérationnelle numérique visée au paragraphe 8, définir une stratégie holistique multi-fournisseurs de TIC, au niveau du groupe ou de l'entité, montrant les principales dépendances à l'égard des fournisseurs de services TIC tiers et expliquant la raison d'être de la combinaison de fournisseurs de services TIC tiers."/>
    <n v="0.25"/>
    <n v="0"/>
    <n v="0.5"/>
    <n v="0.25"/>
    <s v="Partiellement conforme"/>
    <s v="Une partie seulement des éléments du contrôle est en place. Par exemple, la politique est définie et le contrôle est appliqué, mais il n’est ni automatisé ni suivi par la direction."/>
    <m/>
    <x v="0"/>
    <n v="1"/>
  </r>
  <r>
    <x v="0"/>
    <s v="Article 6 : Cadre de gestion des risques liés aux TIC"/>
    <n v="34"/>
    <s v="10.   Les entités financières peuvent, conformément au droit de l'Union et au droit sectoriel national, confier les tâches de vérification du respect des exigences en matière de gestion des risques liés aux TIC à des entreprises intragroupe ou externes. Dans le cas d'une telle externalisation, l'entité financière reste entièrement responsable de la vérification du respect des exigences en matière de gestion des risques liés aux TIC."/>
    <n v="0"/>
    <n v="0"/>
    <s v="Non applicable"/>
    <s v="Non applicable"/>
    <s v="Non conforme"/>
    <s v="Aucun élément du contrôle n’est en place : ni politique, ni procédure, ni mise en œuvre technique."/>
    <m/>
    <x v="3"/>
    <n v="1"/>
  </r>
  <r>
    <x v="0"/>
    <s v="Article 7 : Systèmes, protocoles et outils TIC"/>
    <n v="35"/>
    <s v="Afin de traiter et de gérer le risque lié aux TIC, les entités financières utilisent et maintiennent des systèmes, protocoles et outils TIC actualisés qui sont : _x000a_ (a) adaptés à l'ampleur des opérations soutenant la conduite de leurs activités, conformément au principe de proportionnalité visé à l'article 4 ;"/>
    <n v="0"/>
    <n v="0"/>
    <s v="Non applicable"/>
    <s v="Non applicable"/>
    <s v="Non conforme"/>
    <s v="Aucun élément du contrôle n’est en place : ni politique, ni procédure, ni mise en œuvre technique."/>
    <m/>
    <x v="3"/>
    <n v="1"/>
  </r>
  <r>
    <x v="0"/>
    <s v="Article 7 : Systèmes, protocoles et outils TIC"/>
    <n v="36"/>
    <s v="Afin de traiter et de gérer les risques liés aux TIC, les entités financières utilisent et maintiennent à jour des systèmes, protocoles et outils TIC qui sont :  (b) fiables ;"/>
    <n v="0"/>
    <n v="0"/>
    <n v="0"/>
    <n v="0"/>
    <s v="Non conforme"/>
    <s v="Aucun élément du contrôle n’est en place : ni politique, ni procédure, ni mise en œuvre technique."/>
    <m/>
    <x v="3"/>
    <n v="1"/>
  </r>
  <r>
    <x v="0"/>
    <s v="Article 7 : Systèmes, protocoles et outils TIC"/>
    <n v="37"/>
    <s v="Afin de traiter et de gérer le risque lié aux TIC, les entités financières utilisent et maintiennent à jour des systèmes, protocoles et outils TIC qui sont : _x000a_ (c) dotés d'une capacité suffisante pour traiter avec précision les données nécessaires à l'exécution des activités et à la fourniture de services en temps voulu, et pour faire face aux pics de commandes, de messages ou de transactions, selon les besoins, y compris en cas d'introduction d'une nouvelle technologie ;"/>
    <n v="0"/>
    <n v="0"/>
    <n v="0"/>
    <n v="0"/>
    <s v="Non conforme"/>
    <s v="Aucun élément du contrôle n’est en place : ni politique, ni procédure, ni mise en œuvre technique."/>
    <m/>
    <x v="3"/>
    <n v="1"/>
  </r>
  <r>
    <x v="0"/>
    <s v="Article 7 : Systèmes, protocoles et outils TIC"/>
    <n v="38"/>
    <s v="Afin de traiter et de gérer le risque lié aux TIC, les entités financières utilisent et maintiennent des systèmes, des protocoles et des outils TIC actualisés qui sont _x000a_ (d) résilients d'un point de vue technologique afin de pouvoir répondre de manière adéquate aux besoins supplémentaires de traitement de l'information requis dans des conditions de marché tendues ou dans d'autres situations défavorables."/>
    <n v="0"/>
    <n v="0"/>
    <n v="0"/>
    <n v="0"/>
    <s v="Non conforme"/>
    <s v="Aucun élément du contrôle n’est en place : ni politique, ni procédure, ni mise en œuvre technique."/>
    <m/>
    <x v="3"/>
    <n v="1"/>
  </r>
  <r>
    <x v="0"/>
    <s v="Article 8: Identification"/>
    <n v="39"/>
    <s v="1.   Dans le cadre de la gestion des risques liés aux TIC visée à l'article 6, paragraphe 1, les entités financières identifient, classent et documentent de manière adéquate toutes les fonctions opérationnelles, les rôles et les responsabilités liés aux TIC, les actifs d'information et les actifs liés aux TIC qui soutiennent ces fonctions, ainsi que leurs rôles et dépendances en ce qui concerne les risques liés aux TIC. Les entités financières vérifient en tant que de besoin, et au moins une fois par an, l'adéquation de cette classification et de toute documentation pertinente."/>
    <n v="0"/>
    <n v="0"/>
    <n v="0"/>
    <n v="0"/>
    <s v="Non conforme"/>
    <s v="Aucun élément du contrôle n’est en place : ni politique, ni procédure, ni mise en œuvre technique."/>
    <m/>
    <x v="3"/>
    <n v="1"/>
  </r>
  <r>
    <x v="0"/>
    <s v="Article 8: Identification"/>
    <n v="40"/>
    <s v="2.   Les entités financières identifient en permanence toutes les sources de risques liés aux TIC, en particulier l'exposition aux risques pour et en provenance d'autres entités financières, et évaluent les cybermenaces et les vulnérabilités des TIC en rapport avec leurs fonctions commerciales, leurs actifs d'information et leurs actifs TIC soutenus par les TIC. Les entités financières examinent régulièrement, et au moins une fois par an, les scénarios de risque qui les concernent."/>
    <n v="0"/>
    <n v="0"/>
    <n v="0"/>
    <n v="0"/>
    <s v="Non conforme"/>
    <s v="Aucun élément du contrôle n’est en place : ni politique, ni procédure, ni mise en œuvre technique."/>
    <m/>
    <x v="3"/>
    <n v="1"/>
  </r>
  <r>
    <x v="0"/>
    <s v="Article 8: Identification"/>
    <n v="41"/>
    <s v="3.   Les entités financières, autres que les microentreprises, procèdent à une évaluation des risques lors de chaque changement majeur dans l'infrastructure du réseau et du système d'information, dans les processus ou les procédures affectant leurs fonctions commerciales, leurs actifs d'information ou leurs actifs de TIC."/>
    <n v="0"/>
    <n v="0"/>
    <n v="0"/>
    <n v="0"/>
    <s v="Non conforme"/>
    <s v="Aucun élément du contrôle n’est en place : ni politique, ni procédure, ni mise en œuvre technique."/>
    <m/>
    <x v="3"/>
    <n v="1"/>
  </r>
  <r>
    <x v="0"/>
    <s v="Article 8: Identification"/>
    <n v="42"/>
    <s v="4.   Les entités financières identifient tous les actifs d'information et les actifs TIC, y compris ceux qui se trouvent sur des sites distants, les ressources du réseau et les équipements matériels, et dressent la carte de ceux qui sont considérés comme critiques. Elles cartographient la configuration des actifs d'information et des actifs TIC, ainsi que les liens et les interdépendances entre les différents actifs d'information et actifs TIC."/>
    <n v="0"/>
    <n v="0"/>
    <n v="0"/>
    <n v="0"/>
    <s v="Non conforme"/>
    <s v="Aucun élément du contrôle n’est en place : ni politique, ni procédure, ni mise en œuvre technique."/>
    <m/>
    <x v="3"/>
    <n v="1"/>
  </r>
  <r>
    <x v="0"/>
    <s v="Article 8: Identification"/>
    <n v="43"/>
    <s v="5.   Les entités financières identifient et documentent tous les processus qui dépendent de prestataires de services TIC tiers, et identifient les interconnexions avec les prestataires de services TIC tiers qui fournissent des services à l'appui de fonctions critiques ou importantes."/>
    <n v="0"/>
    <n v="0"/>
    <n v="0"/>
    <n v="0"/>
    <s v="Non conforme"/>
    <s v="Aucun élément du contrôle n’est en place : ni politique, ni procédure, ni mise en œuvre technique."/>
    <m/>
    <x v="3"/>
    <n v="1"/>
  </r>
  <r>
    <x v="0"/>
    <s v="Article 8: Identification"/>
    <n v="44"/>
    <s v="6.   Aux fins des paragraphes 1, 4 et 5, les entités financières tiennent des inventaires pertinents et les mettent à jour périodiquement et à chaque fois que survient un changement majeur visé au paragraphe 3."/>
    <n v="0"/>
    <n v="0"/>
    <n v="0.25"/>
    <n v="0.75"/>
    <s v="Partiellement conforme"/>
    <s v="Une partie seulement des éléments du contrôle est en place. Par exemple, la politique est définie et le contrôle est appliqué, mais il n’est ni automatisé ni suivi par la direction."/>
    <m/>
    <x v="0"/>
    <n v="1"/>
  </r>
  <r>
    <x v="0"/>
    <s v="Article 8: Identification"/>
    <n v="45"/>
    <s v="7.   Les entités financières, autres que les microentreprises, procèdent régulièrement, et au moins une fois par an, à une évaluation spécifique des risques liés aux TIC pour tous les systèmes TIC existants et, en tout état de cause, avant et après la connexion de technologies, d'applications ou de systèmes."/>
    <n v="0"/>
    <n v="0"/>
    <n v="0"/>
    <n v="0"/>
    <s v="Non conforme"/>
    <s v="Aucun élément du contrôle n’est en place : ni politique, ni procédure, ni mise en œuvre technique."/>
    <m/>
    <x v="3"/>
    <n v="1"/>
  </r>
  <r>
    <x v="0"/>
    <s v="Article 9 : Protection et prévention"/>
    <n v="46"/>
    <s v="1.   Afin de protéger de manière adéquate les systèmes TIC et d'organiser des mesures de réponse, les entités financières surveillent et contrôlent en permanence la sécurité et le fonctionnement des systèmes et outils TIC et minimisent l'impact du risque TIC sur les systèmes TIC par le déploiement d'outils, de politiques et de procédures appropriés en matière de sécurité des TIC."/>
    <n v="0.75"/>
    <n v="0.25"/>
    <n v="0.5"/>
    <n v="1"/>
    <s v="Partiellement conforme"/>
    <s v="Une partie seulement des éléments du contrôle est en place. Par exemple, la politique est définie et le contrôle est appliqué, mais il n’est ni automatisé ni suivi par la direction."/>
    <m/>
    <x v="0"/>
    <n v="1"/>
  </r>
  <r>
    <x v="0"/>
    <s v="Article 9 : Protection et prévention"/>
    <n v="47"/>
    <s v="2.   Les entités financières conçoivent, achètent et mettent en œuvre des politiques, procédures, protocoles et outils de sécurité des TIC qui visent à garantir la résilience, la continuité et la disponibilité des systèmes TIC, en particulier de ceux qui soutiennent des fonctions critiques ou importantes, et à maintenir des normes élevées de disponibilité, d'authenticité, d'intégrité et de confidentialité des données, qu'elles soient au repos, en cours d'utilisation ou en transit."/>
    <n v="0"/>
    <n v="0"/>
    <s v="Non applicable"/>
    <s v="Non applicable"/>
    <s v="Non conforme"/>
    <s v="Aucun élément du contrôle n’est en place : ni politique, ni procédure, ni mise en œuvre technique."/>
    <m/>
    <x v="3"/>
    <n v="1"/>
  </r>
  <r>
    <x v="0"/>
    <s v="Article 9 : Protection et prévention"/>
    <n v="48"/>
    <s v="3.   Afin d'atteindre les objectifs visés au paragraphe 2, les entités financières utilisent des solutions et des processus TIC appropriés conformément à l'article 4."/>
    <n v="0"/>
    <n v="0"/>
    <n v="0"/>
    <n v="0"/>
    <s v="Non conforme"/>
    <s v="Aucun élément du contrôle n’est en place : ni politique, ni procédure, ni mise en œuvre technique."/>
    <m/>
    <x v="3"/>
    <n v="1"/>
  </r>
  <r>
    <x v="0"/>
    <s v="Article 9 : Protection et prévention"/>
    <n v="49"/>
    <s v="3.   Ces solutions et processus TIC doivent _x000a_ (a) assurer la sécurité des moyens de transfert des données ;"/>
    <n v="0"/>
    <n v="0"/>
    <n v="0"/>
    <n v="0"/>
    <s v="Non conforme"/>
    <s v="Aucun élément du contrôle n’est en place : ni politique, ni procédure, ni mise en œuvre technique."/>
    <m/>
    <x v="3"/>
    <n v="1"/>
  </r>
  <r>
    <x v="0"/>
    <s v="Article 9 : Protection et prévention"/>
    <n v="50"/>
    <s v="3.   Ces solutions et processus TIC doivent _x000a_ (b) minimiser le risque de corruption ou de perte de données, d'accès non autorisé et de failles techniques susceptibles d'entraver l'activité de l'entreprise ;"/>
    <n v="0"/>
    <n v="0"/>
    <n v="0"/>
    <n v="0"/>
    <s v="Non conforme"/>
    <s v="Aucun élément du contrôle n’est en place : ni politique, ni procédure, ni mise en œuvre technique."/>
    <m/>
    <x v="3"/>
    <n v="1"/>
  </r>
  <r>
    <x v="0"/>
    <s v="Article 9 : Protection et prévention"/>
    <n v="51"/>
    <s v="3.   Ces solutions et processus TIC doivent _x000a_ (c) prévenir le manque de disponibilité, l'atteinte à l'authenticité et à l'intégrité, les atteintes à la confidentialité et la perte de données ;"/>
    <n v="0"/>
    <n v="0"/>
    <s v="Non applicable"/>
    <s v="Non applicable"/>
    <s v="Non conforme"/>
    <s v="Aucun élément du contrôle n’est en place : ni politique, ni procédure, ni mise en œuvre technique."/>
    <m/>
    <x v="3"/>
    <n v="1"/>
  </r>
  <r>
    <x v="0"/>
    <s v="Article 9 : Protection et prévention"/>
    <n v="52"/>
    <s v="3.   Ces solutions et processus TIC doivent _x000a_ (d) assurer la protection des données contre les risques liés à la gestion des données, y compris une mauvaise administration, les risques liés au traitement et l'erreur humaine."/>
    <n v="0"/>
    <n v="0"/>
    <n v="0"/>
    <n v="0"/>
    <s v="Non conforme"/>
    <s v="Aucun élément du contrôle n’est en place : ni politique, ni procédure, ni mise en œuvre technique."/>
    <m/>
    <x v="3"/>
    <n v="1"/>
  </r>
  <r>
    <x v="0"/>
    <s v="Article 9 : Protection et prévention"/>
    <n v="53"/>
    <s v="4.   Dans le cadre de la gestion des risques liés aux TIC visée à l'article 6, paragraphe 1, les entités financières : _x000a_ (a) élaborent et documentent une politique de sécurité de l'information définissant des règles pour protéger la disponibilité, l'authenticité, l'intégrité et la confidentialité des données, des actifs d'information et des actifs TIC, y compris ceux de leurs clients, le cas échéant ;"/>
    <s v="Non applicable"/>
    <s v="Non applicable"/>
    <s v="Non applicable"/>
    <s v="Non applicable"/>
    <s v="Non applicable"/>
    <s v="L’exigence ne s’applique pas à l'entité ou au périmètre évalué (par exemple : service non utilisé, technologie non déployée, type d’activité exclu)."/>
    <m/>
    <x v="2"/>
    <n v="1"/>
  </r>
  <r>
    <x v="0"/>
    <s v="Article 9 : Protection et prévention"/>
    <n v="54"/>
    <s v="4.   Dans le cadre de la gestion des risques liés aux TIC visée à l'article 6, paragraphe 1, les entités financières : _x000a_ (b) selon une approche fondée sur le risque, mettent en place une structure solide de gestion des réseaux et des infrastructures en utilisant des techniques, des méthodes et des protocoles appropriés qui peuvent inclure la mise en œuvre de mécanismes automatisés pour isoler les actifs d'information affectés en cas de cyber-attaques ;"/>
    <n v="0"/>
    <n v="0"/>
    <n v="0"/>
    <n v="0"/>
    <s v="Non conforme"/>
    <s v="Aucun élément du contrôle n’est en place : ni politique, ni procédure, ni mise en œuvre technique."/>
    <m/>
    <x v="3"/>
    <n v="1"/>
  </r>
  <r>
    <x v="0"/>
    <s v="Article 9 : Protection et prévention"/>
    <n v="55"/>
    <s v="4.   Dans le cadre de la gestion des risques liés aux TIC visée à l'article 6, paragraphe 1, les entités financières : _x000a_ (c) mettent en œuvre des politiques qui limitent l'accès physique ou logique aux actifs informationnels et aux actifs TIC à ce qui est nécessaire pour les seules fonctions et activités légitimes et approuvées, et établissent à cette fin un ensemble de politiques, de procédures et de contrôles qui traitent des droits d'accès et en assurent une bonne administration ;"/>
    <n v="0"/>
    <n v="0"/>
    <n v="0"/>
    <n v="0"/>
    <s v="Non conforme"/>
    <s v="Aucun élément du contrôle n’est en place : ni politique, ni procédure, ni mise en œuvre technique."/>
    <m/>
    <x v="3"/>
    <n v="1"/>
  </r>
  <r>
    <x v="0"/>
    <s v="Article 9 : Protection et prévention"/>
    <n v="56"/>
    <s v="4.   Dans le cadre de la gestion des risques liés aux TIC visée à l'article 6, paragraphe 1, les entités financières : _x000a_ (d) mettent en œuvre des politiques et des protocoles pour des mécanismes d'authentification forte, fondés sur des normes pertinentes et des systèmes de contrôle dédiés, ainsi que des mesures de protection des clés cryptographiques par lesquelles les données sont cryptées sur la base des résultats des processus approuvés de classification des données et d'évaluation des risques liés aux TIC ;"/>
    <n v="0"/>
    <n v="0"/>
    <n v="0"/>
    <n v="1"/>
    <s v="Partiellement conforme"/>
    <s v="Une partie seulement des éléments du contrôle est en place. Par exemple, la politique est définie et le contrôle est appliqué, mais il n’est ni automatisé ni suivi par la direction."/>
    <m/>
    <x v="0"/>
    <n v="1"/>
  </r>
  <r>
    <x v="0"/>
    <s v="Article 9 : Protection et prévention"/>
    <n v="57"/>
    <s v="4.   Dans le cadre de la gestion des risques liés aux TIC visée à l'article 6, paragraphe 1, les entités financières : _x000a_ (e) mettent en œuvre des politiques, des procédures et des contrôles documentés pour la gestion des changements dans les TIC, y compris les changements dans les logiciels, le matériel, les composants des microprogrammes, les systèmes ou les paramètres de sécurité, qui sont fondés sur une approche d'évaluation des risques et font partie intégrante du processus global de gestion des changements de l'entité financière, afin de garantir que tous les changements dans les systèmes TIC sont enregistrés, testés, évalués, approuvés, mis en œuvre et vérifiés d'une manière maîtrisée ;"/>
    <n v="0"/>
    <n v="0"/>
    <n v="0"/>
    <n v="0"/>
    <s v="Non conforme"/>
    <s v="Aucun élément du contrôle n’est en place : ni politique, ni procédure, ni mise en œuvre technique."/>
    <m/>
    <x v="3"/>
    <n v="1"/>
  </r>
  <r>
    <x v="0"/>
    <s v="Article 9 : Protection et prévention"/>
    <n v="58"/>
    <s v="4.   Dans le cadre de la gestion des risques liés aux TIC visée à l'article 6, paragraphe 1, les entités financières : _x000a_ (f) disposer de politiques documentées appropriées et exhaustives en matière de correctifs et de mises à jour."/>
    <n v="0"/>
    <n v="0"/>
    <n v="0"/>
    <n v="0"/>
    <s v="Non conforme"/>
    <s v="Aucun élément du contrôle n’est en place : ni politique, ni procédure, ni mise en œuvre technique."/>
    <m/>
    <x v="3"/>
    <n v="1"/>
  </r>
  <r>
    <x v="0"/>
    <s v="Article 9 : Protection et prévention"/>
    <n v="59"/>
    <s v="Aux fins du premier alinéa, point b), les entités financières conçoivent l'infrastructure de connexion au réseau de manière à ce qu'elle puisse être instantanément coupée ou segmentée afin de minimiser et de prévenir la contagion, en particulier pour les processus financiers interconnectés."/>
    <n v="0"/>
    <n v="0"/>
    <n v="0.5"/>
    <n v="1"/>
    <s v="Partiellement conforme"/>
    <s v="Une partie seulement des éléments du contrôle est en place. Par exemple, la politique est définie et le contrôle est appliqué, mais il n’est ni automatisé ni suivi par la direction."/>
    <m/>
    <x v="0"/>
    <n v="1"/>
  </r>
  <r>
    <x v="0"/>
    <s v="Article 9 : Protection et prévention"/>
    <n v="60"/>
    <s v="Aux fins du premier alinéa, point e), le processus de gestion du changement dans le domaine des TIC est approuvé par les lignes de direction appropriées et des protocoles spécifiques sont mis en place."/>
    <n v="0"/>
    <n v="0"/>
    <n v="0"/>
    <n v="0"/>
    <s v="Non conforme"/>
    <s v="Aucun élément du contrôle n’est en place : ni politique, ni procédure, ni mise en œuvre technique."/>
    <m/>
    <x v="3"/>
    <n v="1"/>
  </r>
  <r>
    <x v="0"/>
    <s v="Article 10 : Détection"/>
    <n v="61"/>
    <s v="1.   Les entités financières mettent en place des mécanismes permettant de détecter rapidement les activités anormales, conformément à l'article 17, y compris les problèmes de performance des réseaux TIC et les incidents liés aux TIC, et d'identifier les points de défaillance uniques potentiels."/>
    <s v="Non applicable"/>
    <s v="Non applicable"/>
    <s v="Non applicable"/>
    <s v="Non applicable"/>
    <s v="Non applicable"/>
    <s v="L’exigence ne s’applique pas à l'entité ou au périmètre évalué (par exemple : service non utilisé, technologie non déployée, type d’activité exclu)."/>
    <m/>
    <x v="2"/>
    <n v="1"/>
  </r>
  <r>
    <x v="0"/>
    <s v="Article 10 : Détection"/>
    <n v="62"/>
    <s v="Tous les mécanismes de détection visés au premier alinéa sont régulièrement testés conformément à l'article 25."/>
    <n v="0.5"/>
    <n v="0.25"/>
    <n v="1"/>
    <n v="0.25"/>
    <s v="Partiellement conforme"/>
    <s v="Une partie seulement des éléments du contrôle est en place. Par exemple, la politique est définie et le contrôle est appliqué, mais il n’est ni automatisé ni suivi par la direction."/>
    <m/>
    <x v="0"/>
    <n v="1"/>
  </r>
  <r>
    <x v="0"/>
    <s v="Article 10 : Détection"/>
    <n v="63"/>
    <s v="2.   Les mécanismes de détection visés au paragraphe 1 permettent des niveaux de contrôle multiples, définissent des seuils d'alerte et des critères pour déclencher et initier des processus de réponse aux incidents liés aux TIC, y compris des mécanismes d'alerte automatique pour le personnel compétent chargé de la réponse aux incidents liés aux TIC."/>
    <n v="0"/>
    <n v="0"/>
    <n v="1"/>
    <n v="0.25"/>
    <s v="Partiellement conforme"/>
    <s v="Une partie seulement des éléments du contrôle est en place. Par exemple, la politique est définie et le contrôle est appliqué, mais il n’est ni automatisé ni suivi par la direction."/>
    <m/>
    <x v="0"/>
    <n v="1"/>
  </r>
  <r>
    <x v="0"/>
    <s v="Article 10 : Détection"/>
    <n v="64"/>
    <s v="3.   Les entités financières consacrent des ressources et des capacités suffisantes pour surveiller l'activité des utilisateurs, l'apparition d'anomalies dans les TIC et les incidents liés aux TIC, en particulier les cyberattaques."/>
    <n v="0"/>
    <n v="0"/>
    <n v="1"/>
    <n v="1"/>
    <s v="Partiellement conforme"/>
    <s v="Une partie seulement des éléments du contrôle est en place. Par exemple, la politique est définie et le contrôle est appliqué, mais il n’est ni automatisé ni suivi par la direction."/>
    <m/>
    <x v="0"/>
    <n v="1"/>
  </r>
  <r>
    <x v="0"/>
    <s v="Article 10 : Détection"/>
    <n v="65"/>
    <s v="4.   Les fournisseurs de services de déclaration de données disposent en outre de systèmes permettant de vérifier efficacement l'exhaustivité des déclarations d'opérations, de déceler les omissions et les erreurs manifestes et de demander la retransmission de ces déclarations."/>
    <n v="0"/>
    <n v="0"/>
    <n v="0"/>
    <n v="0"/>
    <s v="Non conforme"/>
    <s v="Aucun élément du contrôle n’est en place : ni politique, ni procédure, ni mise en œuvre technique."/>
    <m/>
    <x v="3"/>
    <n v="1"/>
  </r>
  <r>
    <x v="0"/>
    <s v="Article 11 : Réponse et reprise"/>
    <n v="66"/>
    <s v="1.   Dans le cadre de la gestion des risques liés aux TIC visée à l'article 6, paragraphe 1, et sur la base des exigences d'identification énoncées à l'article 8, les entités financières mettent en place une politique globale de continuité des activités liées aux TIC, qui peut être adoptée en tant que politique spécifique dédiée, faisant partie intégrante de la politique globale de continuité des activités de l'entité financière."/>
    <n v="0"/>
    <n v="0"/>
    <n v="0"/>
    <n v="0"/>
    <s v="Non conforme"/>
    <s v="Aucun élément du contrôle n’est en place : ni politique, ni procédure, ni mise en œuvre technique."/>
    <m/>
    <x v="3"/>
    <n v="1"/>
  </r>
  <r>
    <x v="0"/>
    <s v="Article 11 : Réponse et reprise"/>
    <n v="67"/>
    <s v="2.   Les entités financières mettent en œuvre la politique de continuité des activités liées aux TIC au moyen d'arrangements, de plans, de procédures et de mécanismes dédiés, appropriés et documentés, visant à : _x000a_ (a) assurer la continuité des fonctions critiques ou importantes de l'entité financière ;"/>
    <n v="0"/>
    <n v="0"/>
    <n v="0"/>
    <n v="0"/>
    <s v="Non conforme"/>
    <s v="Aucun élément du contrôle n’est en place : ni politique, ni procédure, ni mise en œuvre technique."/>
    <m/>
    <x v="3"/>
    <n v="1"/>
  </r>
  <r>
    <x v="0"/>
    <s v="Article 11 : Réponse et reprise"/>
    <n v="68"/>
    <s v="2.   Les entités financières mettent en œuvre la politique de continuité des activités liées aux TIC au moyen d'arrangements, de plans, de procédures et de mécanismes dédiés, appropriés et documentés, visant à _x000a_ (b) réagir rapidement, de manière appropriée et efficace, et résoudre tous les incidents liés aux TIC de manière à limiter les dommages et à donner la priorité à la reprise des activités et aux actions de rétablissement ;"/>
    <n v="0"/>
    <n v="0"/>
    <n v="0"/>
    <n v="0"/>
    <s v="Non conforme"/>
    <s v="Aucun élément du contrôle n’est en place : ni politique, ni procédure, ni mise en œuvre technique."/>
    <m/>
    <x v="3"/>
    <n v="1"/>
  </r>
  <r>
    <x v="0"/>
    <s v="Article 11 : Réponse et reprise"/>
    <n v="69"/>
    <s v="2.   Les entités financières mettent en œuvre la politique de continuité des activités liées aux TIC au moyen d'arrangements, de plans, de procédures et de mécanismes dédiés, appropriés et documentés, visant à _x000a_ (c) activer, sans délai, des plans spécifiques qui prévoient des mesures de confinement, des processus et des technologies adaptés à chaque type d'incident lié aux TIC et prévenir d'autres dommages, ainsi que des procédures d'intervention et de rétablissement adaptées, établies conformément à l'article 12 ;"/>
    <n v="0"/>
    <n v="0"/>
    <n v="0"/>
    <n v="0"/>
    <s v="Non conforme"/>
    <s v="Aucun élément du contrôle n’est en place : ni politique, ni procédure, ni mise en œuvre technique."/>
    <m/>
    <x v="3"/>
    <n v="1"/>
  </r>
  <r>
    <x v="0"/>
    <s v="Article 11 : Réponse et reprise"/>
    <n v="70"/>
    <s v="2.   Les entités financières mettent en œuvre la politique de continuité des activités liées aux TIC au moyen d'arrangements, de plans, de procédures et de mécanismes dédiés, appropriés et documentés, visant à : _x000a_ (d) estimer les impacts préliminaires, les dommages et les pertes ;"/>
    <s v="Non applicable"/>
    <n v="1"/>
    <n v="0.75"/>
    <n v="1"/>
    <s v="Partiellement conforme"/>
    <s v="Une partie seulement des éléments du contrôle est en place. Par exemple, la politique est définie et le contrôle est appliqué, mais il n’est ni automatisé ni suivi par la direction."/>
    <m/>
    <x v="0"/>
    <n v="1"/>
  </r>
  <r>
    <x v="0"/>
    <s v="Article 11 : Réponse et reprise"/>
    <n v="71"/>
    <s v="2.   Les entités financières mettent en œuvre la politique de continuité des activités liées aux TIC au moyen de dispositions, de plans, de procédures et de mécanismes dédiés, appropriés et documentés, visant à _x000a_ (e) définir des actions de communication et de gestion de crise qui garantissent que des informations actualisées sont transmises à l'ensemble du personnel interne concerné et aux parties prenantes externes conformément à l'article 14, et rendre compte aux autorités compétentes conformément à l'article 19."/>
    <n v="0"/>
    <n v="0"/>
    <n v="0"/>
    <n v="0"/>
    <s v="Non conforme"/>
    <s v="Aucun élément du contrôle n’est en place : ni politique, ni procédure, ni mise en œuvre technique."/>
    <m/>
    <x v="3"/>
    <n v="1"/>
  </r>
  <r>
    <x v="0"/>
    <s v="Article 11 : Réponse et reprise"/>
    <n v="72"/>
    <s v="3.   Dans le cadre de la gestion des risques liés aux TIC visée à l'article 6, paragraphe 1, les entités financières mettent en œuvre des plans de réponse et de récupération des TIC qui, dans le cas des entités financières autres que les microentreprises, font l'objet d'un audit interne indépendant."/>
    <n v="0"/>
    <n v="0"/>
    <n v="0"/>
    <n v="0"/>
    <s v="Non conforme"/>
    <s v="Aucun élément du contrôle n’est en place : ni politique, ni procédure, ni mise en œuvre technique."/>
    <m/>
    <x v="3"/>
    <n v="1"/>
  </r>
  <r>
    <x v="0"/>
    <s v="Article 11 : Réponse et reprise"/>
    <n v="73"/>
    <s v="4.   Les entités financières mettent en place, maintiennent et testent périodiquement des plans de continuité des activités TIC appropriés, notamment en ce qui concerne les fonctions critiques ou importantes externalisées ou sous-traitées dans le cadre d'accords avec des prestataires de services TIC tiers."/>
    <n v="0"/>
    <n v="0"/>
    <n v="0"/>
    <n v="0"/>
    <s v="Non conforme"/>
    <s v="Aucun élément du contrôle n’est en place : ni politique, ni procédure, ni mise en œuvre technique."/>
    <m/>
    <x v="3"/>
    <n v="1"/>
  </r>
  <r>
    <x v="0"/>
    <s v="Article 11 : Réponse et reprise"/>
    <n v="74"/>
    <s v="5.   Dans le cadre de la politique globale de continuité des activités, les entités financières procèdent à une analyse d'impact sur les activités (AIA) de leur exposition à de graves interruptions d'activité. Dans le cadre de l'AIF, les entités financières évaluent l'impact potentiel de graves perturbations des activités au moyen de critères quantitatifs et qualitatifs, en utilisant des données internes et externes et des analyses de scénarios, le cas échéant. La BIA prend en compte la criticité des fonctions métier identifiées et cartographiées, des processus de support, des dépendances de tiers et des actifs d'information, ainsi que leurs interdépendances. Les entités financières veillent à ce que les actifs et les services TIC soient conçus et utilisés en parfaite adéquation avec la BIA, notamment en ce qui concerne la redondance de tous les composants critiques."/>
    <n v="0"/>
    <n v="0"/>
    <n v="0"/>
    <n v="0"/>
    <s v="Non conforme"/>
    <s v="Aucun élément du contrôle n’est en place : ni politique, ni procédure, ni mise en œuvre technique."/>
    <m/>
    <x v="3"/>
    <n v="1"/>
  </r>
  <r>
    <x v="0"/>
    <s v="Article 11 : Réponse et reprise"/>
    <n v="75"/>
    <s v="6.   Dans le cadre de leur gestion globale des risques liés aux TIC, les entités financières doivent : _x000a_ (a) tester au moins une fois par an les plans de continuité des activités et les plans de réponse et de récupération des TIC en relation avec les systèmes TIC soutenant toutes les fonctions, ainsi qu'en cas de changement substantiel des systèmes TIC soutenant des fonctions critiques ou importantes ;"/>
    <n v="0"/>
    <n v="0"/>
    <n v="0"/>
    <n v="0"/>
    <s v="Non conforme"/>
    <s v="Aucun élément du contrôle n’est en place : ni politique, ni procédure, ni mise en œuvre technique."/>
    <m/>
    <x v="3"/>
    <n v="1"/>
  </r>
  <r>
    <x v="0"/>
    <s v="Article 11 : Réponse et reprise"/>
    <n v="76"/>
    <s v="6.   Dans le cadre de leur gestion globale des risques liés aux TIC, les entités financières : _x000a_ (b) testent les plans de communication de crise établis conformément à l'article 14."/>
    <n v="0"/>
    <n v="0"/>
    <n v="0"/>
    <n v="0"/>
    <s v="Non conforme"/>
    <s v="Aucun élément du contrôle n’est en place : ni politique, ni procédure, ni mise en œuvre technique."/>
    <m/>
    <x v="3"/>
    <n v="1"/>
  </r>
  <r>
    <x v="0"/>
    <s v="Article 11 : Réponse et reprise"/>
    <n v="77"/>
    <s v="Aux fins du premier alinéa, point a), les entités financières, autres que les microentreprises, incluent dans les plans de test des scénarios de cyberattaques et de basculement entre l'infrastructure TIC primaire et la capacité redondante, les sauvegardes et les installations redondantes nécessaires pour satisfaire aux obligations énoncées à l'article 12."/>
    <n v="0"/>
    <n v="0"/>
    <n v="0"/>
    <n v="0"/>
    <s v="Non conforme"/>
    <s v="Aucun élément du contrôle n’est en place : ni politique, ni procédure, ni mise en œuvre technique."/>
    <m/>
    <x v="3"/>
    <n v="1"/>
  </r>
  <r>
    <x v="0"/>
    <s v="Article 11 : Réponse et reprise"/>
    <n v="78"/>
    <s v="Les entités financières réexaminent régulièrement leur politique de continuité des activités dans le domaine des TIC et leurs plans de réponse et de récupération des TIC, en tenant compte des résultats des tests effectués conformément au premier alinéa et des recommandations découlant des contrôles d'audit ou des revues de surveillance."/>
    <n v="0"/>
    <n v="0"/>
    <n v="0"/>
    <n v="0"/>
    <s v="Non conforme"/>
    <s v="Aucun élément du contrôle n’est en place : ni politique, ni procédure, ni mise en œuvre technique."/>
    <m/>
    <x v="3"/>
    <n v="1"/>
  </r>
  <r>
    <x v="0"/>
    <s v="Article 11 : Réponse et reprise"/>
    <n v="79"/>
    <s v="7.   Les entités financières, autres que les microentreprises, disposent d'une fonction de gestion de crise qui, en cas d'activation de leurs plans de continuité des activités TIC ou de leurs plans de réponse et de récupération des TIC, établit notamment des procédures claires pour gérer les communications de crise internes et externes conformément à l'article 14."/>
    <n v="0"/>
    <n v="0"/>
    <n v="0"/>
    <n v="0"/>
    <s v="Non conforme"/>
    <s v="Aucun élément du contrôle n’est en place : ni politique, ni procédure, ni mise en œuvre technique."/>
    <m/>
    <x v="3"/>
    <n v="1"/>
  </r>
  <r>
    <x v="0"/>
    <s v="Article 11 : Réponse et reprise"/>
    <n v="80"/>
    <s v="8.   Les entités financières conservent des enregistrements facilement accessibles des activités menées avant et pendant les perturbations, lorsque leurs plans de continuité des activités liées aux TIC et leurs plans d'intervention et de récupération des TIC sont activés."/>
    <n v="0"/>
    <n v="0"/>
    <n v="0"/>
    <n v="0"/>
    <s v="Non conforme"/>
    <s v="Aucun élément du contrôle n’est en place : ni politique, ni procédure, ni mise en œuvre technique."/>
    <m/>
    <x v="3"/>
    <n v="1"/>
  </r>
  <r>
    <x v="0"/>
    <s v="Article 11 : Réponse et reprise"/>
    <n v="81"/>
    <s v="9.   Les dépositaires centraux de titres fournissent aux autorités compétentes des copies des résultats des tests de continuité des activités liées aux TIC, ou d'exercices similaires."/>
    <n v="0"/>
    <n v="0"/>
    <n v="0"/>
    <n v="0"/>
    <s v="Non conforme"/>
    <s v="Aucun élément du contrôle n’est en place : ni politique, ni procédure, ni mise en œuvre technique."/>
    <m/>
    <x v="3"/>
    <n v="1"/>
  </r>
  <r>
    <x v="0"/>
    <s v="Article 11 : Réponse et reprise"/>
    <n v="82"/>
    <s v="10.   Les entités financières, autres que les microentreprises, communiquent aux autorités compétentes, à leur demande, une estimation des coûts et pertes annuels agrégés causés par des incidents majeurs liés aux TIC."/>
    <n v="0"/>
    <n v="0"/>
    <n v="0"/>
    <n v="0"/>
    <s v="Non conforme"/>
    <s v="Aucun élément du contrôle n’est en place : ni politique, ni procédure, ni mise en œuvre technique."/>
    <m/>
    <x v="3"/>
    <n v="1"/>
  </r>
  <r>
    <x v="0"/>
    <s v="Article 11 : Réponse et reprise"/>
    <n v="83"/>
    <s v="11.   Conformément à l'article 16 des règlements (UE) no 1093/2010, (UE) no 1094/2010 et (UE) no 1095/2010, les AES, par l'intermédiaire du comité mixte, élaborent, au plus tard le 17 juillet 2024, des lignes directrices communes sur l'estimation des coûts et pertes annuels agrégés visés au paragraphe 10."/>
    <n v="1"/>
    <n v="1"/>
    <n v="1"/>
    <n v="1"/>
    <s v="Entièrement conforme"/>
    <s v="Toutes les dimensions du contrôle sont pleinement satisfaites. La politique est formalisée, le contrôle est mis en œuvre, automatisé (ou techniquement imposé), et suivi au niveau de la direction."/>
    <m/>
    <x v="1"/>
    <n v="1"/>
  </r>
  <r>
    <x v="0"/>
    <s v="Article 12 : Politiques et procédures de sauvegarde, procédures et méthodes de restauration et de reprise"/>
    <n v="84"/>
    <s v="1.   Afin d'assurer la restauration des systèmes et des données TIC avec un temps d'arrêt minimal, des perturbations et des pertes limitées, dans le cadre de leur gestion des risques liés aux TIC, les entités financières élaborent et documentent : _x000a_ (a) des politiques et des procédures de sauvegarde précisant l'étendue des données qui font l'objet de la sauvegarde et la fréquence minimale de la sauvegarde, en fonction de la criticité de l'information ou du niveau de confidentialité des données ;"/>
    <n v="0"/>
    <n v="0"/>
    <n v="0"/>
    <n v="0"/>
    <s v="Non conforme"/>
    <s v="Aucun élément du contrôle n’est en place : ni politique, ni procédure, ni mise en œuvre technique."/>
    <m/>
    <x v="3"/>
    <n v="1"/>
  </r>
  <r>
    <x v="0"/>
    <s v="Article 12 : Politiques et procédures de sauvegarde, procédures et méthodes de restauration et de reprise"/>
    <n v="85"/>
    <s v="1.   Afin d'assurer le rétablissement des systèmes et des données TIC avec un temps d'arrêt minimal, des perturbations et des pertes limitées, dans le cadre de leur cadre de gestion des risques liés aux TIC, les entités financières élaborent et documentent : _x000a_ (b) des procédures et des méthodes de rétablissement et de récupération."/>
    <n v="1"/>
    <n v="1"/>
    <n v="1"/>
    <n v="1"/>
    <s v="Partiellement conforme"/>
    <s v="Une partie seulement des éléments du contrôle est en place. Par exemple, la politique est définie et le contrôle est appliqué, mais il n’est ni automatisé ni suivi par la direction."/>
    <m/>
    <x v="0"/>
    <n v="1"/>
  </r>
  <r>
    <x v="0"/>
    <s v="Article 12 : Politiques et procédures de sauvegarde, procédures et méthodes de restauration et de reprise"/>
    <n v="86"/>
    <s v="2.   Les entités financières mettent en place des systèmes de sauvegarde qui peuvent être activés conformément aux politiques et procédures de sauvegarde, ainsi qu'aux procédures et méthodes de restauration et de récupération. L'activation des systèmes de sauvegarde ne doit pas compromettre la sécurité du réseau et des systèmes d'information, ni la disponibilité, l'authenticité, l'intégrité ou la confidentialité des données. Les procédures de sauvegarde et les procédures et méthodes de restauration et de récupération sont testées périodiquement."/>
    <n v="0"/>
    <n v="0"/>
    <n v="0"/>
    <n v="0"/>
    <s v="Non conforme"/>
    <s v="Aucun élément du contrôle n’est en place : ni politique, ni procédure, ni mise en œuvre technique."/>
    <m/>
    <x v="3"/>
    <n v="1"/>
  </r>
  <r>
    <x v="0"/>
    <s v="Article 12 : Politiques et procédures de sauvegarde, procédures et méthodes de restauration et de reprise"/>
    <n v="87"/>
    <s v="3.   Lorsqu'elles restaurent des données de sauvegarde en utilisant leurs propres systèmes, les entités financières utilisent des systèmes TIC qui sont physiquement et logiquement séparés du système TIC source. Les systèmes TIC sont protégés en toute sécurité contre tout accès non autorisé ou toute corruption des TIC et permettent de rétablir les services en temps voulu en utilisant les données et les sauvegardes des systèmes si nécessaire."/>
    <n v="0"/>
    <n v="0"/>
    <n v="0"/>
    <n v="0"/>
    <s v="Non conforme"/>
    <s v="Aucun élément du contrôle n’est en place : ni politique, ni procédure, ni mise en œuvre technique."/>
    <m/>
    <x v="3"/>
    <n v="1"/>
  </r>
  <r>
    <x v="0"/>
    <s v="Article 12 : Politiques et procédures de sauvegarde, procédures et méthodes de restauration et de reprise"/>
    <n v="88"/>
    <s v="Pour les contreparties centrales, les plans de redressement doivent permettre de recouvrer toutes les transactions au moment de la perturbation afin que la contrepartie centrale puisse continuer à fonctionner avec certitude et achever le règlement à la date prévue."/>
    <n v="0"/>
    <n v="0"/>
    <n v="0"/>
    <n v="0"/>
    <s v="Non conforme"/>
    <s v="Aucun élément du contrôle n’est en place : ni politique, ni procédure, ni mise en œuvre technique."/>
    <m/>
    <x v="3"/>
    <n v="1"/>
  </r>
  <r>
    <x v="0"/>
    <s v="Article 12 : Politiques et procédures de sauvegarde, procédures et méthodes de restauration et de reprise"/>
    <n v="89"/>
    <s v="Les fournisseurs de services de communication de données maintiennent en outre des ressources adéquates et disposent de moyens de sauvegarde et de restauration afin d'offrir et de maintenir leurs services à tout moment."/>
    <n v="0"/>
    <n v="0"/>
    <n v="0"/>
    <n v="0"/>
    <s v="Non conforme"/>
    <s v="Aucun élément du contrôle n’est en place : ni politique, ni procédure, ni mise en œuvre technique."/>
    <m/>
    <x v="3"/>
    <n v="1"/>
  </r>
  <r>
    <x v="0"/>
    <s v="Article 12 : Politiques et procédures de sauvegarde, procédures et méthodes de restauration et de reprise"/>
    <n v="90"/>
    <s v="4.   Les entités financières, autres que les microentreprises, maintiennent des capacités TIC redondantes dotées de ressources, de capacités et de fonctions adéquates pour répondre aux besoins de l'entreprise. Les microentreprises évaluent la nécessité de maintenir ces capacités TIC redondantes en fonction de leur profil de risque."/>
    <n v="0"/>
    <n v="0"/>
    <n v="0"/>
    <n v="0"/>
    <s v="Non conforme"/>
    <s v="Aucun élément du contrôle n’est en place : ni politique, ni procédure, ni mise en œuvre technique."/>
    <m/>
    <x v="3"/>
    <n v="1"/>
  </r>
  <r>
    <x v="0"/>
    <s v="Article 12 : Politiques et procédures de sauvegarde, procédures et méthodes de restauration et de reprise"/>
    <n v="91"/>
    <s v="5.   Les dépositaires centraux de titres conservent au moins un site de traitement secondaire doté de ressources, de capacités, de fonctions et d'effectifs suffisants pour répondre aux besoins de l'activité."/>
    <s v="Non applicable"/>
    <s v="Non applicable"/>
    <n v="0.75"/>
    <n v="1"/>
    <s v="Partiellement conforme"/>
    <s v="Une partie seulement des éléments du contrôle est en place. Par exemple, la politique est définie et le contrôle est appliqué, mais il n’est ni automatisé ni suivi par la direction."/>
    <m/>
    <x v="0"/>
    <n v="1"/>
  </r>
  <r>
    <x v="0"/>
    <s v="Article 12 : Politiques et procédures de sauvegarde, procédures et méthodes de restauration et de reprise"/>
    <n v="92"/>
    <s v="Le site de transformation secondaire est _x000a_ (a) situé à une distance géographique du site de transformation primaire permettant de garantir qu'il présente un profil de risque distinct et d'éviter qu'il ne soit affecté par l'événement qui a touché le site primaire ;"/>
    <n v="0"/>
    <n v="0"/>
    <n v="0"/>
    <n v="0"/>
    <s v="Non conforme"/>
    <s v="Aucun élément du contrôle n’est en place : ni politique, ni procédure, ni mise en œuvre technique."/>
    <m/>
    <x v="3"/>
    <n v="1"/>
  </r>
  <r>
    <x v="0"/>
    <s v="Article 12 : Politiques et procédures de sauvegarde, procédures et méthodes de restauration et de reprise"/>
    <n v="93"/>
    <s v="Le site de traitement secondaire doit être _x000a_ (b) capable d'assurer la continuité des fonctions critiques ou importantes de manière identique au site principal, ou de fournir le niveau de services nécessaire pour garantir que l'entité financière effectue ses opérations critiques dans les limites des objectifs de rétablissement ;"/>
    <n v="0"/>
    <n v="0"/>
    <n v="0"/>
    <n v="0"/>
    <s v="Non conforme"/>
    <s v="Aucun élément du contrôle n’est en place : ni politique, ni procédure, ni mise en œuvre technique."/>
    <m/>
    <x v="3"/>
    <n v="1"/>
  </r>
  <r>
    <x v="0"/>
    <s v="Article 12 : Politiques et procédures de sauvegarde, procédures et méthodes de restauration et de reprise"/>
    <n v="94"/>
    <s v="Le site de traitement secondaire doit être _x000a_ (c) immédiatement accessible au personnel de l'entité financière afin d'assurer la continuité des fonctions critiques ou importantes au cas où le site de traitement principal deviendrait indisponible."/>
    <n v="0"/>
    <n v="0"/>
    <n v="0"/>
    <n v="0"/>
    <s v="Non conforme"/>
    <s v="Aucun élément du contrôle n’est en place : ni politique, ni procédure, ni mise en œuvre technique."/>
    <m/>
    <x v="3"/>
    <n v="1"/>
  </r>
  <r>
    <x v="0"/>
    <s v="Article 12 : Politiques et procédures de sauvegarde, procédures et méthodes de restauration et de reprise"/>
    <n v="95"/>
    <s v="6.   Pour déterminer les objectifs en matière de délai et de point de rétablissement pour chaque fonction, les entités financières tiennent compte du fait qu'il s'agit d'une fonction critique ou importante et de l'impact global potentiel sur l'efficience du marché. Ces objectifs de temps garantissent que, dans des scénarios extrêmes, les niveaux de service convenus sont respectés."/>
    <n v="0"/>
    <n v="0"/>
    <n v="0"/>
    <n v="0"/>
    <s v="Non conforme"/>
    <s v="Aucun élément du contrôle n’est en place : ni politique, ni procédure, ni mise en œuvre technique."/>
    <m/>
    <x v="3"/>
    <n v="1"/>
  </r>
  <r>
    <x v="0"/>
    <s v="Article 12 : Politiques et procédures de sauvegarde, procédures et méthodes de restauration et de reprise"/>
    <n v="96"/>
    <s v="7.   Lorsqu'elles se remettent d'un incident lié aux TIC, les entités financières effectuent les contrôles nécessaires, y compris les contrôles multiples et les rapprochements, afin de garantir le maintien du niveau le plus élevé d'intégrité des données. Ces contrôles sont également effectués lors de la reconstitution de données provenant de parties prenantes externes, afin de s'assurer que toutes les données sont cohérentes entre les systèmes."/>
    <n v="0"/>
    <n v="0"/>
    <n v="0"/>
    <n v="0"/>
    <s v="Non conforme"/>
    <s v="Aucun élément du contrôle n’est en place : ni politique, ni procédure, ni mise en œuvre technique."/>
    <m/>
    <x v="3"/>
    <n v="1"/>
  </r>
  <r>
    <x v="0"/>
    <s v="Article 13 : Apprentissage et évolution"/>
    <n v="97"/>
    <s v="1.   Les entités financières disposent des moyens et du personnel nécessaires pour recueillir des informations sur les vulnérabilités et les cybermenaces, les incidents liés aux TIC, en particulier les cyberattaques, et pour analyser l'impact qu'ils sont susceptibles d'avoir sur leur résilience opérationnelle numérique."/>
    <n v="0"/>
    <n v="0"/>
    <n v="0"/>
    <n v="0"/>
    <s v="Non conforme"/>
    <s v="Aucun élément du contrôle n’est en place : ni politique, ni procédure, ni mise en œuvre technique."/>
    <m/>
    <x v="3"/>
    <n v="1"/>
  </r>
  <r>
    <x v="0"/>
    <s v="Article 13 : Apprentissage et évolution"/>
    <n v="98"/>
    <s v="2.   Après qu'un incident majeur lié aux TIC a perturbé leurs activités de base, les entités financières mettent en place des analyses post-incident lié aux TIC, analysant les causes de la perturbation et identifiant les améliorations à apporter aux opérations liées aux TIC ou dans le cadre de la politique de continuité des activités liées aux TIC visée à l'article 11."/>
    <n v="0"/>
    <n v="0"/>
    <n v="0"/>
    <n v="0"/>
    <s v="Non conforme"/>
    <s v="Aucun élément du contrôle n’est en place : ni politique, ni procédure, ni mise en œuvre technique."/>
    <m/>
    <x v="3"/>
    <n v="1"/>
  </r>
  <r>
    <x v="0"/>
    <s v="Article 13 : Apprentissage et évolution"/>
    <n v="99"/>
    <s v="Les entités financières, autres que les microentreprises, communiquent aux autorités compétentes, sur demande, les changements mis en œuvre à la suite des examens post incidents liés aux TIC visés au premier alinéa."/>
    <n v="0.5"/>
    <n v="0.5"/>
    <n v="0.25"/>
    <n v="0.5"/>
    <s v="Partiellement conforme"/>
    <s v="Une partie seulement des éléments du contrôle est en place. Par exemple, la politique est définie et le contrôle est appliqué, mais il n’est ni automatisé ni suivi par la direction."/>
    <m/>
    <x v="0"/>
    <n v="1"/>
  </r>
  <r>
    <x v="0"/>
    <s v="Article 13 : Apprentissage et évolution"/>
    <n v="100"/>
    <s v="Les examens postérieurs aux incidents liés aux TIC visés au premier alinéa déterminent si les procédures établies ont été suivies et si les mesures prises ont été efficaces, y compris en ce qui concerne les éléments suivants :_x000a_ (a) la rapidité de réaction aux alertes de sécurité et la détermination de l'impact des incidents liés aux TIC et de leur gravité ;"/>
    <n v="0"/>
    <n v="0"/>
    <s v="Not Applicable"/>
    <s v="Not Applicable"/>
    <s v="Non conforme"/>
    <s v="Aucun élément du contrôle n’est en place : ni politique, ni procédure, ni mise en œuvre technique."/>
    <m/>
    <x v="3"/>
    <n v="1"/>
  </r>
  <r>
    <x v="0"/>
    <s v="Article 13 : Apprentissage et évolution"/>
    <n v="101"/>
    <s v="Les examens postérieurs aux incidents liés aux TIC visés au premier alinéa déterminent si les procédures établies ont été suivies et si les mesures prises ont été efficaces, notamment en ce qui concerne : a) la qualité et la rapidité de l'analyse criminalistique, lorsqu'elle est jugée appropriée_x000a_ (b) la qualité et la rapidité de la réalisation d'une analyse criminalistique, lorsqu'elle est jugée appropriée ;"/>
    <n v="0"/>
    <n v="0"/>
    <n v="0"/>
    <n v="0"/>
    <s v="Non conforme"/>
    <s v="Aucun élément du contrôle n’est en place : ni politique, ni procédure, ni mise en œuvre technique."/>
    <m/>
    <x v="3"/>
    <n v="1"/>
  </r>
  <r>
    <x v="0"/>
    <s v="Article 13 : Apprentissage et évolution"/>
    <n v="102"/>
    <s v="Les examens postérieurs aux incidents liés aux TIC mentionnés dans le premier alinéa détermineront si les procédures établies ont été suivies et si les actions entreprises ont été efficaces, y compris en ce qui concerne les éléments suivants : _x000a_  (c) l'efficacité de l'escalade des incidents au sein de l'entité financière;"/>
    <n v="0"/>
    <n v="0"/>
    <n v="0"/>
    <n v="0"/>
    <s v="Non conforme"/>
    <s v="Aucun élément du contrôle n’est en place : ni politique, ni procédure, ni mise en œuvre technique."/>
    <m/>
    <x v="3"/>
    <n v="1"/>
  </r>
  <r>
    <x v="0"/>
    <s v="Article 13 : Apprentissage et évolution"/>
    <n v="103"/>
    <s v="Les examens postérieurs aux incidents liés aux TIC mentionnés au premier alinéa détermineront si les procédures établies ont été suivies et si les actions entreprises ont été efficaces, y compris en ce qui concerne les éléments suivants : _x000a_  (d) l'efficacité de la communication interne et externe."/>
    <n v="0"/>
    <n v="0"/>
    <n v="0"/>
    <n v="0"/>
    <s v="Non conforme"/>
    <s v="Aucun élément du contrôle n’est en place : ni politique, ni procédure, ni mise en œuvre technique."/>
    <m/>
    <x v="3"/>
    <n v="1"/>
  </r>
  <r>
    <x v="0"/>
    <s v="Article 13 : Apprentissage et évolution"/>
    <n v="104"/>
    <s v="3. Les leçons tirées des tests de résilience opérationnelle numérique effectués conformément aux articles 26 et 27 et des incidents réels liés aux TIC, en particulier les cyberattaques, ainsi que des défis rencontrés lors de l'activation des plans de continuité des activités TIC et des plans de réponse et de récupération TIC, ainsi que des informations pertinentes échangées avec les homologues et évaluées lors des examens de supervision, doivent être dûment incorporées de manière continue dans le processus d'évaluation des risques TIC. Ces conclusions doivent servir de base pour des examens appropriés des composants pertinents du cadre de gestion des risques TIC mentionné à l'article 6(1)."/>
    <n v="0"/>
    <n v="0"/>
    <n v="0"/>
    <n v="0"/>
    <s v="Non conforme"/>
    <s v="Aucun élément du contrôle n’est en place : ni politique, ni procédure, ni mise en œuvre technique."/>
    <m/>
    <x v="3"/>
    <n v="1"/>
  </r>
  <r>
    <x v="0"/>
    <s v="Article 13 : Apprentissage et évolution"/>
    <n v="105"/>
    <s v="4. Les entités financières doivent surveiller l'efficacité de la mise en œuvre de leur stratégie de résilience opérationnelle numérique énoncée à l'article 6(8). Ils devront cartographier l'évolution du risque ICT au fil du temps, analyser la fréquence, les types, l'ampleur et l'évolution des incidents liés aux TIC, en particulier les cyberattaques et leurs schémas, afin de comprendre le niveau d'exposition au risque ICT, en particulier en ce qui concerne les fonctions critiques ou importantes, et améliorer la maturité et la préparation cyber de l'entité financière."/>
    <n v="1"/>
    <n v="1"/>
    <n v="1"/>
    <n v="1"/>
    <s v="Entièrement conforme"/>
    <s v="Toutes les dimensions du contrôle sont pleinement satisfaites. La politique est formalisée, le contrôle est mis en œuvre, automatisé (ou techniquement imposé), et suivi au niveau de la direction."/>
    <m/>
    <x v="1"/>
    <n v="1"/>
  </r>
  <r>
    <x v="0"/>
    <s v="Article 13 : Apprentissage et évolution"/>
    <n v="106"/>
    <s v="5.   Le personnel senior des TIC doit faire rapport au moins une fois par an à l'organe de direction sur les conclusions mentionnées au paragraphe 3 et formuler des recommandations."/>
    <n v="0"/>
    <n v="0"/>
    <n v="0"/>
    <n v="0"/>
    <s v="Non conforme"/>
    <s v="Aucun élément du contrôle n’est en place : ni politique, ni procédure, ni mise en œuvre technique."/>
    <m/>
    <x v="3"/>
    <n v="1"/>
  </r>
  <r>
    <x v="0"/>
    <s v="Article 13 : Apprentissage et évolution"/>
    <n v="107"/>
    <s v="6. Les entités financières doivent développer des programmes de sensibilisation à la sécurité des TIC et des formations à la résilience opérationnelle numérique comme modules obligatoires dans leurs programmes de formation du personnel. Ces programmes et formations doivent être applicables à tous les employés et au personnel de la haute direction, et doivent avoir un niveau de complexité proportionnel à la portée de leurs fonctions. Le cas échéant, les entités financières doivent également inclure les prestataires de services tiers en TIC dans leurs programmes de formation pertinents conformément à l'article 30(2), point (i)."/>
    <n v="0"/>
    <n v="0"/>
    <s v="Non applicable"/>
    <s v="Non applicable"/>
    <s v="Non conforme"/>
    <s v="Aucun élément du contrôle n’est en place : ni politique, ni procédure, ni mise en œuvre technique."/>
    <m/>
    <x v="3"/>
    <n v="1"/>
  </r>
  <r>
    <x v="0"/>
    <s v="Article 13 : Apprentissage et évolution"/>
    <n v="108"/>
    <s v="7. Les entités financières, autres que les microentreprises, doivent surveiller en continu les développements technologiques pertinents, également dans le but de comprendre l'impact possible du déploiement de ces nouvelles technologies sur les exigences de sécurité des TIC et la résilience opérationnelle numérique. Ils doivent se tenir à jour des derniers processus de gestion des risques TIC, afin de lutter efficacement contre les formes actuelles ou nouvelles de cyberattaques."/>
    <n v="0"/>
    <n v="0"/>
    <n v="0"/>
    <n v="0"/>
    <s v="Non conforme"/>
    <s v="Aucun élément du contrôle n’est en place : ni politique, ni procédure, ni mise en œuvre technique."/>
    <m/>
    <x v="3"/>
    <n v="1"/>
  </r>
  <r>
    <x v="0"/>
    <s v="Article 14: Communication"/>
    <n v="109"/>
    <s v="1. Dans le cadre du cadre de gestion des risques liés aux TIC mentionné à l'article 6(1), les entités financières doivent disposer de plans de communication de crise permettant une divulgation responsable, au moins, des incidents ou des vulnérabilités majeurs liés aux TIC aux clients et aux contreparties ainsi qu'au public, le cas échéant."/>
    <n v="0"/>
    <n v="0"/>
    <s v="Non applicable"/>
    <s v="Non applicable"/>
    <s v="Non conforme"/>
    <s v="Aucun élément du contrôle n’est en place : ni politique, ni procédure, ni mise en œuvre technique."/>
    <m/>
    <x v="3"/>
    <n v="1"/>
  </r>
  <r>
    <x v="0"/>
    <s v="Article 14: Communication"/>
    <n v="110"/>
    <s v="2. Dans le cadre du cadre de gestion des risques TIC, les entités financières doivent mettre en œuvre des politiques de communication pour le personnel interne et pour les parties prenantes externes. Les politiques de communication pour le personnel doivent tenir compte de la nécessité de différencier entre le personnel impliqué dans la gestion des risques TIC, en particulier le personnel responsable de la réponse et de la récupération, et le personnel qui doit être informé."/>
    <n v="0"/>
    <n v="0"/>
    <n v="0"/>
    <n v="0"/>
    <s v="Non conforme"/>
    <s v="Aucun élément du contrôle n’est en place : ni politique, ni procédure, ni mise en œuvre technique."/>
    <m/>
    <x v="3"/>
    <n v="1"/>
  </r>
  <r>
    <x v="0"/>
    <s v="Article 14: Communication"/>
    <n v="111"/>
    <s v="3. Au moins une personne dans l'entité financière sera chargée de mettre en œuvre la stratégie de communication pour les incidents liés aux TIC et de remplir la fonction publique et médiatique à cette fin."/>
    <n v="0"/>
    <n v="0"/>
    <n v="0"/>
    <n v="0"/>
    <s v="Non conforme"/>
    <s v="Aucun élément du contrôle n’est en place : ni politique, ni procédure, ni mise en œuvre technique."/>
    <m/>
    <x v="3"/>
    <n v="1"/>
  </r>
  <r>
    <x v="0"/>
    <s v="Article 16 : Cadre simplifié de gestion des risques liés aux TIC"/>
    <n v="112"/>
    <s v="1.   Les articles 5 à 15 du présent règlement ne s'appliquent pas aux petites entreprises d'investissement non interconnectées, aux établissements de paiement exemptés conformément à la directive (UE) 2015/2366 ; aux établissements exemptés conformément à la directive 2013/36/UE pour lesquels les États membres ont décidé de ne pas appliquer l'option visée à l'article 2, paragraphe 4, du présent règlement ; aux établissements de monnaie électronique exemptés conformément à la directive 2009/110/CE ; et aux petites institutions de retraite professionnelle."/>
    <n v="0"/>
    <n v="0"/>
    <n v="0"/>
    <n v="0"/>
    <s v="Non conforme"/>
    <s v="Aucun élément du contrôle n’est en place : ni politique, ni procédure, ni mise en œuvre technique."/>
    <m/>
    <x v="3"/>
    <n v="1"/>
  </r>
  <r>
    <x v="0"/>
    <s v="Article 16 : Cadre simplifié de gestion des risques liés aux TIC"/>
    <n v="113"/>
    <s v="Sans préjudice du premier alinéa, les entités énumérées au premier alinéa doivent : _x000a_(a) mettre en place et maintenir un cadre de gestion des risques TIC solide et documenté qui détaille les mécanismes et mesures visant une gestion rapide, efficace et complète des risques TIC, y compris pour la protection des composants physiques et infrastructures pertinents;"/>
    <n v="0"/>
    <n v="0"/>
    <n v="0"/>
    <n v="0"/>
    <s v="Non conforme"/>
    <s v="Aucun élément du contrôle n’est en place : ni politique, ni procédure, ni mise en œuvre technique."/>
    <m/>
    <x v="3"/>
    <n v="1"/>
  </r>
  <r>
    <x v="0"/>
    <s v="Article 16 : Cadre simplifié de gestion des risques liés aux TIC"/>
    <n v="114"/>
    <s v="Sans préjudice du premier alinéa, les entités énumérées au premier alinéa doivent : _x000a_(b) surveiller en continu la sécurité et le fonctionnement de tous les systèmes TIC;"/>
    <n v="1"/>
    <n v="1"/>
    <n v="1"/>
    <n v="1"/>
    <s v="Entièrement conforme"/>
    <e v="#N/A"/>
    <m/>
    <x v="1"/>
    <n v="1"/>
  </r>
  <r>
    <x v="0"/>
    <s v="Article 16 : Cadre simplifié de gestion des risques liés aux TIC"/>
    <n v="115"/>
    <s v="Sans préjudice du premier alinéa, les entités énumérées au premier alinéa doivent : _x000a_(c) minimiser l'impact des risques liés aux TIC en utilisant des systèmes, protocoles et outils TIC solides, résilients et à jour, qui sont appropriés pour soutenir la performance de leurs activités et la fourniture de services, et protéger adéquatement la disponibilité, l'authenticité, l'intégrité et la confidentialité des données dans les réseaux et systèmes d'information;"/>
    <n v="0"/>
    <n v="0"/>
    <n v="0"/>
    <n v="0"/>
    <s v="Non conforme"/>
    <s v="Aucun élément du contrôle n’est en place : ni politique, ni procédure, ni mise en œuvre technique."/>
    <m/>
    <x v="3"/>
    <n v="1"/>
  </r>
  <r>
    <x v="0"/>
    <s v="Article 16 : Cadre simplifié de gestion des risques liés aux TIC"/>
    <n v="116"/>
    <s v="Sans préjudice du premier alinéa, les entités énumérées au premier alinéa doivent : _x000a_(d) permettre l'identification et la détection rapides des sources de risque TIC et des anomalies dans le réseau et les systèmes d'information, ainsi que la gestion rapide des incidents liés aux TIC;"/>
    <n v="0"/>
    <n v="0"/>
    <n v="0"/>
    <n v="0"/>
    <s v="Non conforme"/>
    <s v="Aucun élément du contrôle n’est en place : ni politique, ni procédure, ni mise en œuvre technique."/>
    <m/>
    <x v="3"/>
    <n v="1"/>
  </r>
  <r>
    <x v="0"/>
    <s v="Article 16 : Cadre simplifié de gestion des risques liés aux TIC"/>
    <n v="117"/>
    <s v="Sans préjudice du premier alinéa, les entités énumérées au premier alinéa doivent : _x000a_(e) identifier les dépendances clés vis-à-vis des prestataires de services tiers en TIC;"/>
    <n v="0"/>
    <n v="0"/>
    <n v="0"/>
    <n v="0"/>
    <s v="Non conforme"/>
    <s v="Aucun élément du contrôle n’est en place : ni politique, ni procédure, ni mise en œuvre technique."/>
    <m/>
    <x v="3"/>
    <n v="1"/>
  </r>
  <r>
    <x v="0"/>
    <s v="Article 16 : Cadre simplifié de gestion des risques liés aux TIC"/>
    <n v="118"/>
    <s v="Sans préjudice du premier alinéa, les entités énumérées au premier alinéa doivent : _x000a_(f) assurer la continuité des fonctions critiques ou importantes, par le biais de plans de continuité des activités et de mesures de réponse et de récupération, qui incluent, au minimum, des mesures de sauvegarde et de restauration;"/>
    <n v="0"/>
    <n v="0"/>
    <n v="0"/>
    <n v="0"/>
    <s v="Non conforme"/>
    <s v="Aucun élément du contrôle n’est en place : ni politique, ni procédure, ni mise en œuvre technique."/>
    <m/>
    <x v="3"/>
    <n v="1"/>
  </r>
  <r>
    <x v="0"/>
    <s v="Article 16 : Cadre simplifié de gestion des risques liés aux TIC"/>
    <n v="119"/>
    <s v="Sans préjudice du premier alinéa, les entités énumérées dans le premier alinéa doivent : _x000a_(g) tester, de manière régulière, les plans et mesures mentionnés au point (f), ainsi que l'efficacité des contrôles mis en œuvre conformément aux points (a) et (c);"/>
    <n v="0"/>
    <n v="0"/>
    <n v="0"/>
    <n v="0"/>
    <s v="Non conforme"/>
    <s v="Aucun élément du contrôle n’est en place : ni politique, ni procédure, ni mise en œuvre technique."/>
    <m/>
    <x v="3"/>
    <n v="1"/>
  </r>
  <r>
    <x v="0"/>
    <s v="Article 16 : Cadre simplifié de gestion des risques liés aux TIC"/>
    <n v="120"/>
    <s v="Sans préjudice du premier alinéa, les entités énumérées dans le premier alinéa doivent : _x000a_(h) mettre en œuvre, le cas échéant, les conclusions opérationnelles pertinentes résultant des tests mentionnés au point (g) et de l'analyse post-incident dans le processus d'évaluation des risques TIC et développer, en fonction des besoins et du profil de risque TIC, des programmes de sensibilisation à la sécurité TIC et des formations à la résilience opérationnelle numérique pour le personnel et la direction."/>
    <n v="0"/>
    <n v="0"/>
    <n v="0"/>
    <n v="0"/>
    <s v="Non conforme"/>
    <s v="Aucun élément du contrôle n’est en place : ni politique, ni procédure, ni mise en œuvre technique."/>
    <m/>
    <x v="3"/>
    <n v="1"/>
  </r>
  <r>
    <x v="0"/>
    <s v="Article 16 : Cadre simplifié de gestion des risques liés aux TIC"/>
    <n v="121"/>
    <s v="2. Le cadre de gestion des risques TIC mentionné au paragraphe 1, deuxième alinéa, point (a), doit être documenté et examiné périodiquement et en cas d'incidents majeurs liés aux TIC, conformément aux instructions de supervision. Il doit être continuellement amélioré sur la base des leçons tirées de la mise en œuvre et du suivi. Un rapport sur la révision du cadre de gestion des risques TIC devra être soumis à l'autorité compétente sur demande."/>
    <n v="0"/>
    <n v="0"/>
    <n v="0"/>
    <n v="0"/>
    <s v="Non conforme"/>
    <s v="Aucun élément du contrôle n’est en place : ni politique, ni procédure, ni mise en œuvre technique."/>
    <m/>
    <x v="3"/>
    <n v="1"/>
  </r>
  <r>
    <x v="1"/>
    <s v="Article 17 : Processus de gestion des incidents liés aux TIC"/>
    <n v="122"/>
    <s v="1. Les entités financières doivent définir, établir et mettre en œuvre un processus de gestion des incidents liés aux TIC pour détecter, gérer et notifier les incidents liés aux TIC."/>
    <n v="0"/>
    <n v="0"/>
    <n v="0"/>
    <n v="0"/>
    <s v="Non conforme"/>
    <s v="Aucun élément du contrôle n’est en place : ni politique, ni procédure, ni mise en œuvre technique."/>
    <m/>
    <x v="3"/>
    <n v="1"/>
  </r>
  <r>
    <x v="1"/>
    <s v="Article 17 : Processus de gestion des incidents liés aux TIC"/>
    <n v="123"/>
    <s v="2. Les entités financières doivent enregistrer tous les incidents liés aux TIC et les menaces cybernétiques significatives. Les entités financières doivent établir des procédures et des processus appropriés pour assurer une surveillance, une gestion et un suivi cohérents et intégrés des incidents liés aux TIC, afin de garantir que les causes profondes sont identifiées, documentées et traitées afin de prévenir la survenance de tels incidents."/>
    <n v="0"/>
    <n v="0"/>
    <n v="0"/>
    <n v="0"/>
    <s v="Non conforme"/>
    <s v="Aucun élément du contrôle n’est en place : ni politique, ni procédure, ni mise en œuvre technique."/>
    <m/>
    <x v="3"/>
    <n v="1"/>
  </r>
  <r>
    <x v="1"/>
    <s v="Article 17 : Processus de gestion des incidents liés aux TIC"/>
    <n v="124"/>
    <s v="3.   Le processus de gestion des incidents liés aux TIC mentionné au paragraphe 1 doit : _x000a_(a) mettre en place des indicateurs d'alerte précoce;"/>
    <n v="0"/>
    <n v="0"/>
    <n v="0"/>
    <n v="0"/>
    <s v="Non conforme"/>
    <s v="Aucun élément du contrôle n’est en place : ni politique, ni procédure, ni mise en œuvre technique."/>
    <m/>
    <x v="3"/>
    <n v="1"/>
  </r>
  <r>
    <x v="1"/>
    <s v="Article 17 : Processus de gestion des incidents liés aux TIC"/>
    <n v="125"/>
    <s v="3.   Le processus de gestion des incidents liés aux TIC mentionné au paragraphe 1 doit : _x000a_(b) établir des procédures pour identifier, suivre, enregistrer, catégoriser et classer les incidents liés aux TIC selon leur priorité et leur gravité et selon la criticité des services impactés, conformément aux critères énoncés à l'article 18(1);"/>
    <n v="0"/>
    <n v="0"/>
    <s v="Not Applicable"/>
    <s v="Not Applicable"/>
    <s v="Non conforme"/>
    <s v="Aucun élément du contrôle n’est en place : ni politique, ni procédure, ni mise en œuvre technique."/>
    <m/>
    <x v="3"/>
    <n v="1"/>
  </r>
  <r>
    <x v="1"/>
    <s v="Article 17 : Processus de gestion des incidents liés aux TIC"/>
    <n v="126"/>
    <s v="3.   Le processus de gestion des incidents liés aux TIC mentionné au paragraphe 1 doit : _x000a_(c) attribuer des rôles et des responsabilités qui doivent être activés pour différents types et scénarios d'incidents liés aux TIC;"/>
    <n v="1"/>
    <n v="0"/>
    <n v="0"/>
    <n v="0"/>
    <s v="Partiellement conforme"/>
    <s v="Une partie seulement des éléments du contrôle est en place. Par exemple, la politique est définie et le contrôle est appliqué, mais il n’est ni automatisé ni suivi par la direction."/>
    <m/>
    <x v="0"/>
    <n v="1"/>
  </r>
  <r>
    <x v="1"/>
    <s v="Article 17 : Processus de gestion des incidents liés aux TIC"/>
    <n v="127"/>
    <s v="3.   Le processus de gestion des incidents liés aux TIC mentionné au paragraphe 1 doit : _x000a_(d) établir des plans de communication avec le personnel, les parties prenantes externes et les médias conformément à l'article 14 et pour la notification aux clients, pour les procédures d'escalade internes, y compris les plaintes des clients liées aux TIC, ainsi que pour la fourniture d'informations aux entités financières qui agissent en tant que contreparties, le cas échéant;"/>
    <n v="0"/>
    <n v="0"/>
    <s v="Not Applicable"/>
    <s v="Not Applicable"/>
    <s v="Non conforme"/>
    <s v="Aucun élément du contrôle n’est en place : ni politique, ni procédure, ni mise en œuvre technique."/>
    <m/>
    <x v="3"/>
    <n v="1"/>
  </r>
  <r>
    <x v="1"/>
    <s v="Article 17 : Processus de gestion des incidents liés aux TIC"/>
    <n v="128"/>
    <s v="3.   Le processus de gestion des incidents liés aux TIC mentionné au paragraphe 1 doit : _x000a_(e) s'assurer que les incidents liés aux TIC d'importance au moins majeure sont signalés à la direction générale concernée et informer l'organe de direction des incidents liés aux TIC d'importance au moins majeure, en expliquant l'impact, la réponse et les contrôles supplémentaires à établir à la suite de tels incidents liés aux TIC;"/>
    <n v="0"/>
    <n v="0"/>
    <s v="Not Applicable"/>
    <s v="Not Applicable"/>
    <s v="Non conforme"/>
    <s v="Aucun élément du contrôle n’est en place : ni politique, ni procédure, ni mise en œuvre technique."/>
    <m/>
    <x v="3"/>
    <n v="1"/>
  </r>
  <r>
    <x v="1"/>
    <s v="Article 17 : Processus de gestion des incidents liés aux TIC"/>
    <n v="129"/>
    <s v="3.   Le processus de gestion des incidents liés aux TIC mentionné au paragraphe 1 doit : _x000a_(f) établir des procédures de réponse aux incidents liés aux TIC pour atténuer les impacts et garantir que les services deviennent opérationnels et sécurisés en temps utile."/>
    <n v="0"/>
    <n v="0"/>
    <s v="Not Applicable"/>
    <s v="Not Applicable"/>
    <s v="Non conforme"/>
    <s v="Aucun élément du contrôle n’est en place : ni politique, ni procédure, ni mise en œuvre technique."/>
    <m/>
    <x v="3"/>
    <n v="1"/>
  </r>
  <r>
    <x v="1"/>
    <s v="Article 18 : Classification des incidents liés aux TIC et des menaces cybernétiques"/>
    <n v="130"/>
    <s v="1. Les entités financières doivent classer les incidents liés aux TIC et déterminer leur impact en fonction des critères suivants : _x000a_  (a) le nombre et/ou la pertinence des clients ou des contreparties financières affectés et, le cas échéant, le montant ou le nombre de transactions affectées par l'incident lié aux TIC, ainsi que si l'incident lié aux TIC a eu un impact sur la réputation;"/>
    <n v="0"/>
    <n v="0"/>
    <s v="Not Applicable"/>
    <s v="Not Applicable"/>
    <s v="Non conforme"/>
    <s v="Aucun élément du contrôle n’est en place : ni politique, ni procédure, ni mise en œuvre technique."/>
    <m/>
    <x v="3"/>
    <n v="1"/>
  </r>
  <r>
    <x v="1"/>
    <s v="Article 18 : Classification des incidents liés aux TIC et des menaces cybernétiques"/>
    <n v="131"/>
    <s v="1. Les entités financières doivent classer les incidents liés aux TIC et déterminer leur impact en se basant sur les critères suivants : _x000a_  (b) la durée de l'incident lié aux TIC, y compris le temps d'arrêt du service;"/>
    <n v="0"/>
    <n v="0"/>
    <s v="Not Applicable"/>
    <s v="Not Applicable"/>
    <s v="Non conforme"/>
    <s v="Aucun élément du contrôle n’est en place : ni politique, ni procédure, ni mise en œuvre technique."/>
    <m/>
    <x v="3"/>
    <n v="1"/>
  </r>
  <r>
    <x v="1"/>
    <s v="Article 18 : Classification des incidents liés aux TIC et des menaces cybernétiques"/>
    <n v="132"/>
    <s v="1. Les entités financières doivent classer les incidents liés aux TIC et déterminer leur impact en fonction des critères suivants : _x000a_  (c) la répartition géographique en ce qui concerne les zones touchées par l'incident lié aux TIC, en particulier si cela affecte plus de deux États membres;"/>
    <n v="0"/>
    <n v="0"/>
    <s v="Not Applicable"/>
    <s v="Not Applicable"/>
    <s v="Non conforme"/>
    <s v="Aucun élément du contrôle n’est en place : ni politique, ni procédure, ni mise en œuvre technique."/>
    <m/>
    <x v="3"/>
    <n v="1"/>
  </r>
  <r>
    <x v="1"/>
    <s v="Article 18 : Classification des incidents liés aux TIC et des menaces cybernétiques"/>
    <n v="133"/>
    <s v="1. Les entités financières doivent classer les incidents liés aux TIC et déterminer leur impact en fonction des critères suivants : _x000a_  (d) les pertes de données que l'incident lié aux TIC implique, en ce qui concerne la disponibilité, l'authenticité, l'intégrité ou la confidentialité des données;"/>
    <n v="0"/>
    <n v="0"/>
    <s v="Not Applicable"/>
    <s v="Not Applicable"/>
    <s v="Non conforme"/>
    <s v="Aucun élément du contrôle n’est en place : ni politique, ni procédure, ni mise en œuvre technique."/>
    <m/>
    <x v="3"/>
    <n v="1"/>
  </r>
  <r>
    <x v="1"/>
    <s v="Article 18 : Classification des incidents liés aux TIC et des menaces cybernétiques"/>
    <n v="134"/>
    <s v="1. Les entités financières doivent classer les incidents liés aux TIC et déterminer leur impact en fonction des critères suivants : _x000a_  (e) la criticité des services affectés, y compris les transactions et opérations de l'entité financière;"/>
    <n v="0"/>
    <n v="0"/>
    <s v="Not Applicable"/>
    <s v="Not Applicable"/>
    <s v="Non conforme"/>
    <s v="Aucun élément du contrôle n’est en place : ni politique, ni procédure, ni mise en œuvre technique."/>
    <m/>
    <x v="3"/>
    <n v="1"/>
  </r>
  <r>
    <x v="1"/>
    <s v="Article 18 : Classification des incidents liés aux TIC et des menaces cybernétiques"/>
    <n v="135"/>
    <s v="1. Les entités financières doivent classer les incidents liés aux TIC et déterminer leur impact en fonction des critères suivants : _x000a_  (f) l'impact économique, en particulier les coûts et pertes directs et indirects, de l'incident lié aux TIC en termes absolus et relatifs."/>
    <n v="0"/>
    <n v="0"/>
    <s v="Not Applicable"/>
    <s v="Not Applicable"/>
    <s v="Non conforme"/>
    <s v="Aucun élément du contrôle n’est en place : ni politique, ni procédure, ni mise en œuvre technique."/>
    <m/>
    <x v="3"/>
    <n v="1"/>
  </r>
  <r>
    <x v="1"/>
    <s v="Article 18 : Classification des incidents liés aux TIC et des menaces cybernétiques"/>
    <n v="136"/>
    <s v="2. Les entités financières doivent classer les cybermenaces comme significatives en fonction de la criticité des services à risque, y compris les transactions et opérations de l'entité financière, le nombre et/ou la pertinence des clients ou contreparties financières ciblés et la répartition géographique des zones à risque."/>
    <n v="1"/>
    <n v="0.25"/>
    <n v="0.25"/>
    <n v="0.25"/>
    <s v="Partiellement conforme"/>
    <s v="Une partie seulement des éléments du contrôle est en place. Par exemple, la politique est définie et le contrôle est appliqué, mais il n’est ni automatisé ni suivi par la direction."/>
    <m/>
    <x v="0"/>
    <n v="1"/>
  </r>
  <r>
    <x v="1"/>
    <s v="Article 19 : Notification des incidents majeurs liés aux TIC et notification volontaire des menaces cybernétiques significatives"/>
    <n v="137"/>
    <s v="1. Les entités financières doivent signaler les incidents majeurs liés aux TIC à l'autorité compétente concernée, comme mentionné à l'article 46, conformément au paragraphe 4 du présent article."/>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38"/>
    <s v="Lorsqu'une entité financière est soumise à la supervision de plus d'une autorité nationale compétente visée à l'article 46, les États membres désigneront une seule autorité compétente comme l'autorité compétente pertinente responsable de l'exécution des fonctions et des devoirs prévus dans le présent article."/>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39"/>
    <s v="Les établissements de crédit classés comme significatifs, conformément à l'article 6(4) du règlement (UE) n° 1024/2013, doivent signaler les incidents majeurs liés aux TIC à l'autorité nationale compétente désignée conformément à l'article 4 de la directive 2013/36/UE, qui transmettra immédiatement ce rapport à la BCE."/>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40"/>
    <s v="Aux fins du premier alinéa, les entités financières doivent produire, après avoir collecté et analysé toutes les informations pertinentes, la notification initiale et les rapports mentionnés au paragraphe 4 du présent article en utilisant les modèles visés à l'article 20 et les soumettre à l'autorité compétente. Dans le cas où une impossibilité technique empêche la soumission de la notification initiale en utilisant le modèle, les entités financières doivent en informer l'autorité compétente par des moyens alternatifs."/>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41"/>
    <s v="La notification initiale et les rapports mentionnés au paragraphe 4 doivent inclure toutes les informations nécessaires pour permettre à l'autorité compétente de déterminer l'importance de l'incident majeur lié aux TIC et d'évaluer les impacts transfrontaliers possibles."/>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42"/>
    <s v="Sans préjudice du rapport conformément au premier alinéa par l'entité financière à l'autorité compétente concernée, les États membres peuvent en outre déterminer que certaines ou toutes les entités financières doivent également fournir la notification initiale et chaque rapport mentionné au paragraphe 4 du présent article en utilisant les modèles mentionnés à l'article 20 aux autorités compétentes ou aux équipes de réponse aux incidents de sécurité informatique (CSIRT) désignées ou établies conformément à la directive (UE) 2022/2555."/>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43"/>
    <s v="2. Les entités financières peuvent, sur une base volontaire, notifier les menaces cybernétiques significatives à l'autorité compétente concernée lorsqu'elles estiment que la menace est pertinente pour le système financier, les utilisateurs de services ou les clients. L'autorité compétente concernée peut fournir ces informations à d'autres autorités compétentes mentionnées au paragraphe 6."/>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44"/>
    <s v="Les établissements de crédit classés comme significatifs, conformément à l'article 6(4) du règlement (UE) n° 1024/2013, peuvent, sur une base volontaire, notifier les menaces cybernétiques significatives à l'autorité nationale compétente concernée, désignée conformément à l'article 4 de la directive 2013/36/UE, qui transmettra immédiatement la notification à la BCE."/>
    <n v="1"/>
    <n v="0.75"/>
    <n v="0.75"/>
    <n v="0.5"/>
    <s v="Partiellement conforme"/>
    <s v="Une partie seulement des éléments du contrôle est en place. Par exemple, la politique est définie et le contrôle est appliqué, mais il n’est ni automatisé ni suivi par la direction."/>
    <m/>
    <x v="0"/>
    <n v="1"/>
  </r>
  <r>
    <x v="1"/>
    <s v="Article 19 : Notification des incidents majeurs liés aux TIC et notification volontaire des menaces cybernétiques significatives"/>
    <n v="145"/>
    <s v="Les États membres peuvent déterminer que les entités financières qui notifient volontairement conformément au premier alinéa peuvent également transmettre cette notification aux CSIRT désignés ou établis conformément à la Directive (UE) 2022/2555."/>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46"/>
    <s v="3. Lorsqu'un incident majeur lié aux TIC se produit et a un impact sur les intérêts financiers des clients, les entités financières doivent, sans délai injustifié dès qu'elles en prennent connaissance, informer leurs clients de l'incident majeur lié aux TIC et des mesures qui ont été prises pour atténuer les effets néfastes de cet incident."/>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47"/>
    <s v="En cas de menace cybernétique significative, les entités financières doivent, le cas échéant, informer leurs clients potentiellement affectés de toute mesure de protection appropriée que ces derniers pourraient envisager de prendre."/>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48"/>
    <s v="4.   Les entités financières doivent, dans les délais fixés conformément à l'article 20, premier paragraphe, point (a), point (ii), soumettre les éléments suivants à l'autorité compétente concernée : _x000a_  (a) une notification initiale;"/>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49"/>
    <s v="4. Les entités financières doivent, dans les délais fixés conformément à l'article 20, premier paragraphe, point (a), point (ii), soumettre les éléments suivants à l'autorité compétente concernée : _x000a_  (b) un rapport intermédiaire après la notification initiale mentionnée au point (a), dès que le statut de l'incident initial a changé de manière significative ou que la gestion de l'incident majeur lié aux TIC a changé en fonction des nouvelles informations disponibles, suivi, le cas échéant, de notifications mises à jour chaque fois qu'une mise à jour pertinente du statut est disponible, ainsi qu'à la demande spécifique de l'autorité compétente;"/>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50"/>
    <s v="4. Les entités financières doivent, dans les délais fixés conformément à l'article 20, premier paragraphe, point (a), point (ii), soumettre les éléments suivants à l'autorité compétente concernée : _x000a_  (c) un rapport final, lorsque l'analyse des causes profondes a été complétée, indépendamment du fait que des mesures d'atténuation aient déjà été mises en œuvre, et lorsque les chiffres d'impact réels sont disponibles pour remplacer les estimations."/>
    <n v="0"/>
    <n v="0"/>
    <s v="Not Applicable"/>
    <s v="Not Applicable"/>
    <s v="Non conforme"/>
    <s v="Aucun élément du contrôle n’est en place : ni politique, ni procédure, ni mise en œuvre technique."/>
    <m/>
    <x v="3"/>
    <n v="1"/>
  </r>
  <r>
    <x v="1"/>
    <s v="Article 19 : Notification des incidents majeurs liés aux TIC et notification volontaire des menaces cybernétiques significatives"/>
    <n v="151"/>
    <s v="5. Les entités financières peuvent externaliser, conformément au droit sectoriel de l'Union et national, les obligations de rapport en vertu de cet Article à un prestataire de services tiers. En cas de telle externalisation, l'entité financière reste pleinement responsable de l'exécution des obligations de déclaration des incidents."/>
    <n v="0"/>
    <n v="0"/>
    <s v="Not Applicable"/>
    <s v="Not Applicable"/>
    <s v="Non conforme"/>
    <s v="Aucun élément du contrôle n’est en place : ni politique, ni procédure, ni mise en œuvre technique."/>
    <m/>
    <x v="3"/>
    <n v="1"/>
  </r>
  <r>
    <x v="1"/>
    <s v="Article 23 : Incidents opérationnels ou de sécurité liés aux paiements concernant les établissements de crédit, les établissements de paiement, les prestataires de services d’information sur les comptes et les établissements de monnaie électronique"/>
    <n v="152"/>
    <s v="Les exigences énoncées dans ce Chapitre s'appliquent également aux incidents opérationnels ou de sécurité liés aux paiements et aux incidents majeurs opérationnels ou de sécurité liés aux paiements, lorsqu'ils concernent les établissements de crédit, les établissements de paiement, les prestataires de services d'information sur les comptes et les établissements de monnaie électronique."/>
    <n v="0"/>
    <n v="0"/>
    <s v="Not Applicable"/>
    <s v="Not Applicable"/>
    <s v="Non conforme"/>
    <s v="Aucun élément du contrôle n’est en place : ni politique, ni procédure, ni mise en œuvre technique."/>
    <m/>
    <x v="3"/>
    <n v="1"/>
  </r>
  <r>
    <x v="2"/>
    <s v="Article 28 : Principes généraux"/>
    <n v="185"/>
    <s v="1. Les entités financières doivent gérer le risque tiers en matière de TIC comme un composant intégral du risque TIC dans le cadre de leur gestion des risques TIC tel que mentionné à l'article 6(1), et conformément aux principes suivants : _x000a_  (a) les entités financières qui ont mis en place des arrangements contractuels pour l'utilisation des services TIC afin de gérer leurs opérations commerciales doivent, à tout moment, rester pleinement responsables du respect et de l'exécution de toutes les obligations en vertu du présent Règlement et de la législation applicable en matière de services financiers;"/>
    <n v="0"/>
    <n v="0"/>
    <s v="Not Applicable"/>
    <s v="Not Applicable"/>
    <s v="Non conforme"/>
    <s v="Aucun élément du contrôle n’est en place : ni politique, ni procédure, ni mise en œuvre technique."/>
    <m/>
    <x v="3"/>
    <n v="1"/>
  </r>
  <r>
    <x v="2"/>
    <s v="Article 28 : Principes généraux"/>
    <n v="186"/>
    <s v="1. Les entités financières doivent gérer le risque tiers en matière de TIC comme un composant intégral du risque TIC dans le cadre de leur gestion des risques TIC tel que mentionné à l'article 6(1), et conformément aux principes suivants : _x000a_  (b) La gestion par les entités financières du risque tiers lié aux TIC doit être mise en œuvre à la lumière du principe de proportionnalité, en tenant compte de : _x000a_(i) la nature, l'échelle, la complexité et l'importance des dépendances liées aux TIC, _x000a_(ii) les risques découlant des arrangements contractuels concernant l'utilisation des services TIC conclus avec des prestataires de services TIC tiers, en tenant compte de la criticité ou de l'importance du service, du processus ou de la fonction respective, et de l'impact potentiel sur la continuité et la disponibilité des services et activités financiers, au niveau individuel et au niveau du groupe."/>
    <n v="0"/>
    <n v="0"/>
    <n v="1"/>
    <s v="Non applicable"/>
    <s v="Partiellement conforme"/>
    <s v="Une partie seulement des éléments du contrôle est en place. Par exemple, la politique est définie et le contrôle est appliqué, mais il n’est ni automatisé ni suivi par la direction."/>
    <m/>
    <x v="0"/>
    <n v="1"/>
  </r>
  <r>
    <x v="2"/>
    <s v="Article 28 : Principes généraux"/>
    <n v="187"/>
    <s v="2. Dans le cadre de leur cadre de gestion des risques TIC, les entités financières, autres que les entités visées à l'article 16(1), premier alinéa, et autres que les microentreprises, doivent adopter et réviser régulièrement une stratégie sur les risques TIC liés aux tiers, en tenant compte de la stratégie multi-fournisseurs visée à l'article 6(9), le cas échéant."/>
    <n v="0"/>
    <n v="0"/>
    <s v="Non applicable"/>
    <s v="Non applicable"/>
    <s v="Non conforme"/>
    <s v="Aucun élément du contrôle n’est en place : ni politique, ni procédure, ni mise en œuvre technique."/>
    <m/>
    <x v="3"/>
    <n v="1"/>
  </r>
  <r>
    <x v="2"/>
    <s v="Article 28 : Principes généraux"/>
    <n v="188"/>
    <s v="2. La stratégie sur le risque lié aux tiers en matière de TIC doit inclure une politique sur l'utilisation des services TIC soutenant des fonctions critiques ou importantes fournis par des prestataires de services TIC tiers et doit s'appliquer sur une base individuelle et, le cas échéant, sur une base sous-consolidée et consolidée."/>
    <n v="0"/>
    <n v="0"/>
    <n v="0"/>
    <n v="0"/>
    <s v="Non conforme"/>
    <s v="Aucun élément du contrôle n’est en place : ni politique, ni procédure, ni mise en œuvre technique."/>
    <m/>
    <x v="3"/>
    <n v="1"/>
  </r>
  <r>
    <x v="2"/>
    <s v="Article 28 : Principes généraux"/>
    <n v="189"/>
    <s v="2.   L'organe de direction doit, sur la base d'une évaluation du profil de risque global de l'entité financière et de l'échelle et de la complexité des services commerciaux, examiner régulièrement les risques identifiés en ce qui concerne les arrangements contractuels relatifs à l'utilisation des services TIC soutenant des fonctions critiques ou importantes."/>
    <n v="0"/>
    <n v="0"/>
    <s v="Not Applicable"/>
    <s v="Not Applicable"/>
    <s v="Non conforme"/>
    <s v="Aucun élément du contrôle n’est en place : ni politique, ni procédure, ni mise en œuvre technique."/>
    <m/>
    <x v="3"/>
    <n v="1"/>
  </r>
  <r>
    <x v="2"/>
    <s v="Article 28 : Principes généraux"/>
    <n v="190"/>
    <s v="3. Dans le cadre de leur cadre de gestion des risques TIC, les entités financières doivent maintenir et mettre à jour, au niveau de l'entité, ainsi qu'aux niveaux sous-consolidé et consolidé, un registre d'informations concernant tous les accords contractuels relatifs à l'utilisation des services TIC fournis par des prestataires de services TIC tiers."/>
    <n v="0"/>
    <n v="0"/>
    <s v="Not Applicable"/>
    <s v="Not Applicable"/>
    <s v="Non conforme"/>
    <s v="Aucun élément du contrôle n’est en place : ni politique, ni procédure, ni mise en œuvre technique."/>
    <m/>
    <x v="3"/>
    <n v="1"/>
  </r>
  <r>
    <x v="2"/>
    <s v="Article 28 : Principes généraux"/>
    <n v="191"/>
    <s v="Les arrangements contractuels mentionnés au premier alinéa doivent être dûment documentés, en distinguant ceux qui couvrent les services TIC soutenant des fonctions critiques ou importantes de ceux qui ne le font pas."/>
    <n v="0.75"/>
    <n v="0.75"/>
    <n v="0.75"/>
    <n v="0.75"/>
    <s v="Partiellement conforme"/>
    <s v="Une partie seulement des éléments du contrôle est en place. Par exemple, la politique est définie et le contrôle est appliqué, mais il n’est ni automatisé ni suivi par la direction."/>
    <m/>
    <x v="0"/>
    <n v="1"/>
  </r>
  <r>
    <x v="2"/>
    <s v="Article 28 : Principes généraux"/>
    <n v="192"/>
    <s v="Les entités financières doivent faire rapport au moins une fois par an aux autorités compétentes sur le nombre de nouveaux accords concernant l'utilisation des services TIC, les catégories de fournisseurs de services TIC tiers, le type d'accords contractuels et les services et fonctions TIC qui sont fournis."/>
    <n v="0"/>
    <n v="0"/>
    <s v="Not Applicable"/>
    <s v="Not Applicable"/>
    <s v="Non conforme"/>
    <s v="Aucun élément du contrôle n’est en place : ni politique, ni procédure, ni mise en œuvre technique."/>
    <m/>
    <x v="3"/>
    <n v="1"/>
  </r>
  <r>
    <x v="2"/>
    <s v="Article 28 : Principes généraux"/>
    <n v="193"/>
    <s v="Les entités financières doivent mettre à la disposition de l'autorité compétente, sur demande, le registre complet des informations ou, selon les demandes, des sections spécifiques de celui-ci, ainsi que toute information jugée nécessaire pour permettre la supervision efficace de l'entité financière."/>
    <n v="0"/>
    <n v="0"/>
    <s v="Not Applicable"/>
    <s v="Not Applicable"/>
    <s v="Non conforme"/>
    <s v="Aucun élément du contrôle n’est en place : ni politique, ni procédure, ni mise en œuvre technique."/>
    <m/>
    <x v="3"/>
    <n v="1"/>
  </r>
  <r>
    <x v="2"/>
    <s v="Article 28 : Principes généraux"/>
    <n v="194"/>
    <s v="Les entités financières doivent informer l'autorité compétente en temps utile de tout arrangement contractuel prévu concernant l'utilisation des services TIC soutenant des fonctions critiques ou importantes, ainsi que lorsque une fonction est devenue critique ou importante."/>
    <n v="0"/>
    <n v="0"/>
    <s v="Not Applicable"/>
    <s v="Not Applicable"/>
    <s v="Non conforme"/>
    <s v="Aucun élément du contrôle n’est en place : ni politique, ni procédure, ni mise en œuvre technique."/>
    <m/>
    <x v="3"/>
    <n v="1"/>
  </r>
  <r>
    <x v="2"/>
    <s v="Article 28 : Principes généraux"/>
    <n v="195"/>
    <s v="4.   Avant de conclure un accord contractuel sur l'utilisation des services TIC, les entités financières doivent : _x000a_(a) évaluer si l'accord contractuel couvre l'utilisation des services TIC soutenant une fonction critique ou importante;"/>
    <n v="0"/>
    <n v="0"/>
    <s v="Not Applicable"/>
    <s v="Not Applicable"/>
    <s v="Non conforme"/>
    <s v="Aucun élément du contrôle n’est en place : ni politique, ni procédure, ni mise en œuvre technique."/>
    <m/>
    <x v="3"/>
    <n v="1"/>
  </r>
  <r>
    <x v="2"/>
    <s v="Article 28 : Principes généraux"/>
    <n v="196"/>
    <s v="4.   Avant de conclure un contrat sur l'utilisation des services TIC, les entités financières doivent : _x000a_(b) évaluer si les conditions de supervision pour la conclusion du contrat sont remplies;"/>
    <n v="0"/>
    <n v="0"/>
    <s v="Not Applicable"/>
    <s v="Not Applicable"/>
    <s v="Non conforme"/>
    <s v="Aucun élément du contrôle n’est en place : ni politique, ni procédure, ni mise en œuvre technique."/>
    <m/>
    <x v="3"/>
    <n v="1"/>
  </r>
  <r>
    <x v="2"/>
    <s v="Article 28 : Principes généraux"/>
    <n v="197"/>
    <s v="4.   Avant de conclure un contrat sur l'utilisation des services TIC, les entités financières doivent : _x000a_(c) identifier et évaluer tous les risques pertinents liés à l'accord contractuel, y compris la possibilité que cet accord contractuel puisse contribuer à renforcer le risque de concentration en TIC tel que mentionné à l'article 29;"/>
    <n v="0"/>
    <n v="0"/>
    <s v="Not Applicable"/>
    <s v="Not Applicable"/>
    <s v="Non conforme"/>
    <s v="Aucun élément du contrôle n’est en place : ni politique, ni procédure, ni mise en œuvre technique."/>
    <m/>
    <x v="3"/>
    <n v="1"/>
  </r>
  <r>
    <x v="2"/>
    <s v="Article 28 : Principes généraux"/>
    <n v="198"/>
    <s v="4.   Avant de conclure un contrat sur l'utilisation des services TIC, les entités financières doivent : _x000a_(d) effectuer toutes les vérifications nécessaires sur les fournisseurs de services tiers en TIC potentiels et s'assurer, tout au long des processus de sélection et d'évaluation, que le fournisseur de services tiers en TIC est approprié;"/>
    <n v="0"/>
    <n v="0"/>
    <s v="Not Applicable"/>
    <s v="Not Applicable"/>
    <s v="Non conforme"/>
    <s v="Aucun élément du contrôle n’est en place : ni politique, ni procédure, ni mise en œuvre technique."/>
    <m/>
    <x v="3"/>
    <n v="1"/>
  </r>
  <r>
    <x v="2"/>
    <s v="Article 28 : Principes généraux"/>
    <n v="199"/>
    <s v="4.   Avant de conclure un accord contractuel sur l'utilisation des services TIC, les entités financières doivent : _x000a_(e) identifier et évaluer les conflits d'intérêts que l'arrangement contractuel peut engendrer."/>
    <n v="0"/>
    <n v="0"/>
    <s v="Not Applicable"/>
    <s v="Not Applicable"/>
    <s v="Non conforme"/>
    <s v="Aucun élément du contrôle n’est en place : ni politique, ni procédure, ni mise en œuvre technique."/>
    <m/>
    <x v="3"/>
    <n v="1"/>
  </r>
  <r>
    <x v="2"/>
    <s v="Article 28 : Principes généraux"/>
    <n v="200"/>
    <s v="5. Les entités financières ne peuvent conclure des contrats qu'avec des prestataires de services tiers en TIC qui respectent des normes de sécurité de l'information appropriées. Lorsque ces arrangements contractuels concernent des fonctions critiques ou importantes, les entités financières doivent, avant de conclure les arrangements, prendre en considération l'utilisation, par les prestataires de services tiers en TIC, des normes de sécurité de l'information les plus récentes et de la plus haute qualité."/>
    <n v="0"/>
    <n v="0"/>
    <s v="Not Applicable"/>
    <s v="Not Applicable"/>
    <s v="Non conforme"/>
    <s v="Aucun élément du contrôle n’est en place : ni politique, ni procédure, ni mise en œuvre technique."/>
    <m/>
    <x v="3"/>
    <n v="1"/>
  </r>
  <r>
    <x v="2"/>
    <s v="Article 28 : Principes généraux"/>
    <n v="201"/>
    <s v="6.   Dans l'exercice des droits d'accès, d'inspection et d'audit sur le fournisseur de services tiers en TIC, les entités financières doivent, sur la base d'une approche fondée sur les risques, prédéterminer la fréquence des audits et des inspections ainsi que les domaines à auditer en adhérant aux normes d'audit communément acceptées, conformément à toute instruction de supervision sur l'utilisation et l'incorporation de telles normes d'audit."/>
    <n v="1"/>
    <n v="1"/>
    <n v="1"/>
    <n v="0.75"/>
    <s v="Partiellement conforme"/>
    <s v="Une partie seulement des éléments du contrôle est en place. Par exemple, la politique est définie et le contrôle est appliqué, mais il n’est ni automatisé ni suivi par la direction."/>
    <m/>
    <x v="0"/>
    <n v="1"/>
  </r>
  <r>
    <x v="2"/>
    <s v="Article 28 : Principes généraux"/>
    <n v="202"/>
    <s v="Lorsque les arrangements contractuels conclus avec des prestataires de services tiers en TIC concernant l'utilisation des services TIC impliquent une grande complexité technique, l'entité financière doit vérifier que les auditeurs, qu'ils soient internes ou externes, ou un groupe d'auditeurs, possèdent les compétences et les connaissances appropriées pour effectuer efficacement les audits et évaluations pertinents."/>
    <n v="0"/>
    <n v="0"/>
    <s v="Non applicable"/>
    <s v="Non applicable"/>
    <s v="Non conforme"/>
    <s v="Aucun élément du contrôle n’est en place : ni politique, ni procédure, ni mise en œuvre technique."/>
    <m/>
    <x v="3"/>
    <n v="1"/>
  </r>
  <r>
    <x v="2"/>
    <s v="Article 28 : Principes généraux"/>
    <n v="203"/>
    <s v="7.   Les entités financières doivent s'assurer que les arrangements contractuels concernant l'utilisation des services TIC peuvent être résiliés dans l'une des circonstances suivantes : _x000a_  (a) violation significative par le prestataire de services tiers en TIC des lois, règlements ou termes contractuels applicables;"/>
    <n v="0"/>
    <n v="0"/>
    <s v="Non applicable"/>
    <s v="Non applicable"/>
    <s v="Non conforme"/>
    <s v="Aucun élément du contrôle n’est en place : ni politique, ni procédure, ni mise en œuvre technique."/>
    <m/>
    <x v="3"/>
    <n v="1"/>
  </r>
  <r>
    <x v="2"/>
    <s v="Article 28 : Principes généraux"/>
    <n v="204"/>
    <s v="7.   Les entités financières doivent s'assurer que les arrangements contractuels concernant l'utilisation des services TIC peuvent être résiliés dans l'une des circonstances suivantes : _x000a_  (b) circonstances identifiées tout au long de la surveillance des risques liés aux tiers en TIC qui sont jugées capables de modifier la performance des fonctions fournies par l'accord contractuel, y compris les changements matériels qui affectent l'accord ou la situation du prestataire de services tiers en TIC;"/>
    <n v="0"/>
    <n v="0"/>
    <n v="0.75"/>
    <n v="0.25"/>
    <s v="Partiellement conforme"/>
    <s v="Une partie seulement des éléments du contrôle est en place. Par exemple, la politique est définie et le contrôle est appliqué, mais il n’est ni automatisé ni suivi par la direction."/>
    <m/>
    <x v="0"/>
    <n v="1"/>
  </r>
  <r>
    <x v="2"/>
    <s v="Article 28 : Principes généraux"/>
    <n v="205"/>
    <s v="7. Les entités financières doivent s'assurer que les arrangements contractuels concernant l'utilisation des services TIC peuvent être résiliés dans l'une des circonstances suivantes : _x000a_  (c) Les faiblesses avérées du fournisseur de services tiers en TIC concernant sa gestion globale des risques TIC et en particulier la manière dont il assure la disponibilité, l'authenticité, l'intégrité et la confidentialité des données, qu'il s'agisse de données personnelles ou d'autres données sensibles, ou de données non personnelles;"/>
    <n v="0"/>
    <n v="0"/>
    <n v="0.5"/>
    <n v="0.25"/>
    <s v="Partiellement conforme"/>
    <s v="Une partie seulement des éléments du contrôle est en place. Par exemple, la politique est définie et le contrôle est appliqué, mais il n’est ni automatisé ni suivi par la direction."/>
    <m/>
    <x v="0"/>
    <n v="1"/>
  </r>
  <r>
    <x v="2"/>
    <s v="Article 28 : Principes généraux"/>
    <n v="206"/>
    <s v="7. Les entités financières doivent s'assurer que les arrangements contractuels concernant l'utilisation des services TIC peuvent être résiliés dans l'une des circonstances suivantes : _x000a_  (d) lorsque l'autorité compétente ne peut plus superviser efficacement l'entité financière en raison des conditions ou des circonstances liées à l'arrangement contractuel respectif."/>
    <n v="0"/>
    <n v="0"/>
    <n v="1"/>
    <n v="0.75"/>
    <s v="Partiellement conforme"/>
    <s v="Une partie seulement des éléments du contrôle est en place. Par exemple, la politique est définie et le contrôle est appliqué, mais il n’est ni automatisé ni suivi par la direction."/>
    <m/>
    <x v="0"/>
    <n v="1"/>
  </r>
  <r>
    <x v="2"/>
    <s v="Article 28 : Principes généraux"/>
    <n v="207"/>
    <s v="8.   Pour les services TIC soutenant des fonctions critiques ou importantes, les entités financières doivent mettre en place des stratégies de sortie. Les stratégies de sortie doivent prendre en compte les risques pouvant émerger au niveau des prestataires de services tiers en TIC, en particulier un éventuel échec de leur part, une détérioration de la qualité des services TIC fournis, toute interruption d'activité due à une fourniture inappropriée ou défaillante de services TIC ou tout risque matériel lié au déploiement approprié et continu du service TIC respectif, ou la résiliation des arrangements contractuels avec les prestataires de services tiers en TIC dans l'une des circonstances énumérées au paragraphe 7."/>
    <n v="0"/>
    <n v="0"/>
    <n v="0.5"/>
    <n v="0.5"/>
    <s v="Partiellement conforme"/>
    <s v="Une partie seulement des éléments du contrôle est en place. Par exemple, la politique est définie et le contrôle est appliqué, mais il n’est ni automatisé ni suivi par la direction."/>
    <m/>
    <x v="0"/>
    <n v="1"/>
  </r>
  <r>
    <x v="2"/>
    <s v="Article 28 : Principes généraux"/>
    <n v="208"/>
    <s v="Les entités financières doivent s'assurer qu'elles peuvent sortir des arrangements contractuels sans : _x000a_(a) perturbation de leurs activités commerciales,"/>
    <n v="0"/>
    <n v="0"/>
    <n v="0.75"/>
    <n v="0.75"/>
    <s v="Partiellement conforme"/>
    <s v="Une partie seulement des éléments du contrôle est en place. Par exemple, la politique est définie et le contrôle est appliqué, mais il n’est ni automatisé ni suivi par la direction."/>
    <m/>
    <x v="0"/>
    <n v="1"/>
  </r>
  <r>
    <x v="2"/>
    <s v="Article 28 : Principes généraux"/>
    <n v="209"/>
    <s v="Les entités financières doivent s'assurer qu'elles peuvent sortir des arrangements contractuels sans : _x000a_(b) limiter la conformité aux exigences réglementaires,"/>
    <n v="0"/>
    <n v="0"/>
    <n v="0.75"/>
    <n v="0.75"/>
    <s v="Partiellement conforme"/>
    <s v="Une partie seulement des éléments du contrôle est en place. Par exemple, la politique est définie et le contrôle est appliqué, mais il n’est ni automatisé ni suivi par la direction."/>
    <m/>
    <x v="0"/>
    <n v="1"/>
  </r>
  <r>
    <x v="2"/>
    <s v="Article 28 : Principes généraux"/>
    <n v="210"/>
    <s v="Les entités financières doivent s'assurer qu'elles peuvent sortir des arrangements contractuels sans : _x000a_(c) préjudice à la continuité et à la qualité des services fournis aux clients."/>
    <n v="1"/>
    <n v="0"/>
    <n v="0.25"/>
    <n v="0.75"/>
    <s v="Partiellement conforme"/>
    <s v="Une partie seulement des éléments du contrôle est en place. Par exemple, la politique est définie et le contrôle est appliqué, mais il n’est ni automatisé ni suivi par la direction."/>
    <m/>
    <x v="0"/>
    <n v="1"/>
  </r>
  <r>
    <x v="2"/>
    <s v="Article 28 : Principes généraux"/>
    <n v="211"/>
    <s v="Les plans de sortie doivent être complets, documentés et, conformément aux critères énoncés à l'article 4(2), doivent être suffisamment testés et examinés périodiquement."/>
    <n v="0.25"/>
    <n v="0.5"/>
    <n v="0.75"/>
    <n v="1"/>
    <s v="Partiellement conforme"/>
    <s v="Une partie seulement des éléments du contrôle est en place. Par exemple, la politique est définie et le contrôle est appliqué, mais il n’est ni automatisé ni suivi par la direction."/>
    <m/>
    <x v="0"/>
    <n v="1"/>
  </r>
  <r>
    <x v="2"/>
    <s v="Article 28 : Principes généraux"/>
    <n v="212"/>
    <s v="Les entités financières doivent identifier des solutions alternatives et élaborer des plans de transition leur permettant de retirer les services TIC contractés et les données pertinentes du fournisseur de services TIC tiers et de les transférer de manière sécurisée et intégrale à des fournisseurs alternatifs ou de les réincorporer en interne."/>
    <n v="0"/>
    <n v="0"/>
    <n v="0.5"/>
    <s v="Non applicable"/>
    <s v="Partiellement conforme"/>
    <s v="Une partie seulement des éléments du contrôle est en place. Par exemple, la politique est définie et le contrôle est appliqué, mais il n’est ni automatisé ni suivi par la direction."/>
    <m/>
    <x v="0"/>
    <n v="1"/>
  </r>
  <r>
    <x v="2"/>
    <s v="Article 28 : Principes généraux"/>
    <n v="213"/>
    <s v="Les entités financières doivent disposer de mesures de contingence appropriées pour maintenir la continuité des activités en cas des circonstances mentionnées dans le premier alinéa."/>
    <n v="0"/>
    <n v="0"/>
    <n v="0.5"/>
    <n v="0.5"/>
    <s v="Partiellement conforme"/>
    <s v="Une partie seulement des éléments du contrôle est en place. Par exemple, la politique est définie et le contrôle est appliqué, mais il n’est ni automatisé ni suivi par la direction."/>
    <m/>
    <x v="0"/>
    <n v="1"/>
  </r>
  <r>
    <x v="2"/>
    <s v="Article 29 : Évaluation préliminaire du risque de concentration des TIC au niveau de l’entité"/>
    <n v="214"/>
    <s v="1. Lors de l'identification et de l'évaluation des risques mentionnés à l'article 28(4), point (c), les entités financières doivent également prendre en compte si la conclusion envisagée d'un accord contractuel relatif aux services TIC soutenant des fonctions critiques ou importantes entraînerait l'une des conséquences suivantes :_x000a_(a) contracter un fournisseur de services tiers en TIC qui n'est pas facilement remplaçable; ou _x000a_(b) avoir en place plusieurs contrats en relation avec la fourniture de services TIC soutenant des fonctions critiques ou importantes avec le même fournisseur de services TIC tiers ou avec des fournisseurs de services TIC tiers étroitement liés."/>
    <n v="0"/>
    <n v="0"/>
    <n v="0.75"/>
    <n v="1"/>
    <s v="Partiellement conforme"/>
    <s v="Une partie seulement des éléments du contrôle est en place. Par exemple, la politique est définie et le contrôle est appliqué, mais il n’est ni automatisé ni suivi par la direction."/>
    <m/>
    <x v="0"/>
    <n v="1"/>
  </r>
  <r>
    <x v="2"/>
    <s v="Article 29 : Évaluation préliminaire du risque de concentration des TIC au niveau de l’entité"/>
    <n v="215"/>
    <s v="Les entités financières doivent évaluer les avantages et les coûts des solutions alternatives, telles que l'utilisation de différents fournisseurs de services tiers en TIC, en tenant compte de si et comment les solutions envisagées correspondent aux besoins commerciaux et aux objectifs définis dans leur stratégie de résilience numérique."/>
    <n v="0"/>
    <n v="0"/>
    <n v="0.5"/>
    <n v="0.5"/>
    <s v="Partiellement conforme"/>
    <s v="Une partie seulement des éléments du contrôle est en place. Par exemple, la politique est définie et le contrôle est appliqué, mais il n’est ni automatisé ni suivi par la direction."/>
    <m/>
    <x v="0"/>
    <n v="1"/>
  </r>
  <r>
    <x v="2"/>
    <s v="Article 29 : Évaluation préliminaire du risque de concentration des TIC au niveau de l’entité"/>
    <n v="216"/>
    <s v="2. Lorsque les arrangements contractuels concernant l'utilisation des services TIC soutenant des fonctions critiques ou importantes incluent la possibilité qu'un fournisseur de services TIC tiers sous-traite davantage des services TIC soutenant une fonction critique ou importante à d'autres fournisseurs de services TIC tiers, les entités financières doivent évaluer les avantages et les risques pouvant découler de cette sous-traitance, en particulier dans le cas d'un sous-traitant TIC établi dans un pays tiers."/>
    <n v="0"/>
    <n v="0"/>
    <n v="0.25"/>
    <n v="0.5"/>
    <s v="Partiellement conforme"/>
    <s v="Une partie seulement des éléments du contrôle est en place. Par exemple, la politique est définie et le contrôle est appliqué, mais il n’est ni automatisé ni suivi par la direction."/>
    <m/>
    <x v="0"/>
    <n v="1"/>
  </r>
  <r>
    <x v="2"/>
    <s v="Article 29 : Évaluation préliminaire du risque de concentration des TIC au niveau de l’entité"/>
    <n v="217"/>
    <s v="Lorsque les arrangements contractuels concernent des services TIC soutenant des fonctions critiques ou importantes, les entités financières doivent dûment prendre en compte les dispositions de la loi sur l'insolvabilité qui s'appliqueraient en cas de faillite du fournisseur de services tiers TIC, ainsi que toute contrainte pouvant surgir en ce qui concerne la récupération urgente des données de l'entité financière."/>
    <n v="0"/>
    <n v="0"/>
    <n v="0.75"/>
    <n v="1"/>
    <s v="Partiellement conforme"/>
    <s v="Une partie seulement des éléments du contrôle est en place. Par exemple, la politique est définie et le contrôle est appliqué, mais il n’est ni automatisé ni suivi par la direction."/>
    <m/>
    <x v="0"/>
    <n v="1"/>
  </r>
  <r>
    <x v="2"/>
    <s v="Article 29 : Évaluation préliminaire du risque de concentration des TIC au niveau de l’entité"/>
    <n v="218"/>
    <s v="Lorsque des arrangements contractuels sur l'utilisation de services TIC soutenant des fonctions critiques ou importantes sont conclus avec un fournisseur de services TIC tiers établi dans un pays tiers, les entités financières doivent, en plus des considérations mentionnées au deuxième alinéa, prendre en compte la conformité aux règles de protection des données de l'Union et l'application effective de la loi dans ce pays tiers."/>
    <n v="0"/>
    <n v="0"/>
    <n v="0.75"/>
    <n v="0.75"/>
    <s v="Partiellement conforme"/>
    <s v="Une partie seulement des éléments du contrôle est en place. Par exemple, la politique est définie et le contrôle est appliqué, mais il n’est ni automatisé ni suivi par la direction."/>
    <m/>
    <x v="0"/>
    <n v="1"/>
  </r>
  <r>
    <x v="2"/>
    <s v="Article 29 : Évaluation préliminaire du risque de concentration des TIC au niveau de l’entité"/>
    <n v="219"/>
    <s v="Lorsque les arrangements contractuels concernant l'utilisation des services TIC soutenant des fonctions critiques ou importantes prévoient la sous-traitance, les entités financières doivent évaluer si et comment des chaînes de sous-traitance potentiellement longues ou complexes peuvent affecter leur capacité à surveiller pleinement les fonctions contractées et la capacité de l'autorité compétente à superviser efficacement l'entité financière à cet égard."/>
    <n v="0.25"/>
    <n v="0.5"/>
    <n v="0.5"/>
    <n v="0.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20"/>
    <s v="1. Les droits et obligations de l'entité financière et du fournisseur de services tiers en TIC doivent être clairement attribués et énoncés par écrit. Le contrat complet doit inclure les accords de niveau de service et être documenté dans un seul document écrit qui sera disponible pour les parties sur papier, ou dans un document avec un autre format téléchargeable, durable et accessible."/>
    <n v="0"/>
    <n v="0"/>
    <n v="0.75"/>
    <n v="1"/>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21"/>
    <s v="2.   Les arrangements contractuels concernant l'utilisation des services TIC doivent inclure au moins les éléments suivants : _x000a_  (a) une description claire et complète de toutes les fonctions et services TIC à fournir par le prestataire de services TIC tiers, en indiquant si la sous-traitance d'un service TIC soutenant une fonction critique ou importante, ou des parties matérielles de celle-ci, est permise et, le cas échéant, les conditions applicables à cette sous-traitance;"/>
    <n v="0"/>
    <n v="0"/>
    <n v="0.25"/>
    <n v="0.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22"/>
    <s v="2.   Les arrangements contractuels concernant l'utilisation des services TIC doivent inclure au moins les éléments suivants : _x000a_  (b) les emplacements, à savoir les régions ou les pays, où les fonctions et services ICT contractés ou sous-traités doivent être fournis et où les données doivent être traitées, y compris le lieu de stockage, ainsi que l'exigence pour le prestataire de services tiers en ICT de notifier à l'entité financière à l'avance s'il envisage de changer de tels emplacements;"/>
    <n v="0"/>
    <n v="0"/>
    <n v="0.5"/>
    <n v="0.2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23"/>
    <s v="2.   Les arrangements contractuels concernant l'utilisation des services TIC doivent inclure au moins les éléments suivants : _x000a_  (c) dispositions relatives à la disponibilité, l'authenticité, l'intégrité et la confidentialité en matière de protection des données, y compris des données personnelles;"/>
    <n v="1"/>
    <n v="0.75"/>
    <n v="0.75"/>
    <s v="Non applicable"/>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24"/>
    <s v="2.   Les arrangements contractuels concernant l'utilisation des services TIC doivent inclure au moins les éléments suivants : _x000a_  (d) dispositions visant à garantir l'accès, la récupération et le retour dans un format facilement accessible des données personnelles et non personnelles traitées par l'entité financière en cas d'insolvabilité, de résolution ou d'interruption des opérations commerciales du fournisseur de services tiers en TIC, ou en cas de résiliation des arrangements contractuels;"/>
    <n v="1"/>
    <n v="0"/>
    <n v="0.5"/>
    <n v="0.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25"/>
    <s v="2.   Les arrangements contractuels concernant l'utilisation des services TIC doivent inclure au moins les éléments suivants : _x000a_  (e) descriptions des niveaux de service, y compris les mises à jour et les révisions de celles-ci;"/>
    <n v="0"/>
    <n v="0"/>
    <s v="Not Applicable"/>
    <s v="Not Applicable"/>
    <s v="Non conforme"/>
    <s v="Aucun élément du contrôle n’est en place : ni politique, ni procédure, ni mise en œuvre technique."/>
    <m/>
    <x v="3"/>
    <n v="1"/>
  </r>
  <r>
    <x v="2"/>
    <s v="Article 30 : Dispositions contractuelles clés"/>
    <n v="226"/>
    <s v="2.   Les arrangements contractuels concernant l'utilisation des services TIC doivent inclure au moins les éléments suivants : _x000a_  (f) l'obligation du fournisseur de services tiers en TIC de fournir une assistance à l'entité financière sans coût supplémentaire, ou à un coût déterminé a priori, lorsqu'un incident TIC lié au service TIC fourni à l'entité financière se produit;"/>
    <n v="0"/>
    <n v="0"/>
    <n v="0.75"/>
    <s v="Not Applicable"/>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27"/>
    <s v="2. Les accords contractuels concernant l’utilisation des services TIC doivent inclure au moins les éléments suivants :_x000a_   g) l’obligation pour le prestataire de services TIC tiers de coopérer pleinement avec les autorités compétentes et les autorités de résolution de l’entité financière, y compris les personnes qu’elles ont désignées ;"/>
    <n v="0"/>
    <n v="0"/>
    <n v="0.25"/>
    <n v="0.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28"/>
    <s v="2. Les accords contractuels concernant l’utilisation des services TIC doivent inclure au moins les éléments suivants :_x000a_   h) les droits de résiliation et les délais de préavis minimums associés à la résiliation des accords contractuels, conformément aux attentes des autorités compétentes et des autorités de résolution ;"/>
    <n v="0"/>
    <n v="0"/>
    <n v="0.75"/>
    <n v="0.2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29"/>
    <s v="2. Les accords contractuels concernant l’utilisation des services TIC doivent inclure au moins les éléments suivants :_x000a_   i) les conditions de participation des prestataires de services TIC tiers aux programmes de sensibilisation à la sécurité des TIC et aux formations à la résilience opérationnelle numérique des entités financières, conformément à l’article 13, paragraphe 6."/>
    <n v="0"/>
    <n v="0"/>
    <n v="0.75"/>
    <n v="0.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30"/>
    <s v="3. Les accords contractuels concernant l’utilisation des services TIC soutenant des fonctions critiques ou importantes doivent inclure, en plus des éléments mentionnés au paragraphe 2, au moins les éléments suivants :_x000a_   a) des descriptions complètes des niveaux de service, incluant leurs mises à jour et révisions avec des objectifs de performance précis, quantitatifs et qualitatifs, dans le cadre des niveaux de service convenus, afin de permettre à l’entité financière de surveiller efficacement les services TIC et de prendre les mesures correctives appropriées, sans retard excessif, lorsque les niveaux de service convenus ne sont pas atteints ;"/>
    <n v="0"/>
    <n v="0"/>
    <n v="1"/>
    <n v="0.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31"/>
    <s v="3. Les accords contractuels concernant l’utilisation des services TIC soutenant des fonctions critiques ou importantes doivent inclure, en plus des éléments mentionnés au paragraphe 2, au moins les éléments suivants :_x000a_   b) les délais de préavis et les obligations de reporting du prestataire de services TIC tiers à l’entité financière, y compris la notification de tout développement susceptible d’avoir un impact significatif sur la capacité du prestataire à fournir efficacement les services TIC soutenant les fonctions critiques ou importantes conformément aux niveaux de service convenus ;"/>
    <n v="0"/>
    <n v="0"/>
    <n v="0.5"/>
    <n v="0.2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32"/>
    <s v="3. Les accords contractuels concernant l’utilisation des services TIC soutenant des fonctions critiques ou importantes doivent inclure, en plus des éléments mentionnés au paragraphe 2, au moins les éléments suivants :_x000a_   c) les exigences imposant au prestataire de services TIC tiers de mettre en œuvre et de tester des plans de continuité des activités, ainsi que de disposer de mesures, d’outils et de politiques de sécurité TIC assurant un niveau de sécurité approprié pour la fourniture des services par l’entité financière, conformément à son cadre réglementaire ;"/>
    <n v="0"/>
    <n v="0"/>
    <n v="1"/>
    <n v="1"/>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33"/>
    <s v="3. Les accords contractuels concernant l’utilisation des services TIC soutenant des fonctions critiques ou importantes doivent inclure, en plus des éléments mentionnés au paragraphe 2, au moins les éléments suivants :_x000a_   d) l’obligation pour le prestataire de services TIC tiers de participer pleinement et de coopérer dans les tests d’intrusion dirigés par la menace (TLPT) de l’entité financière, tels que visés aux articles 26 et 27 ;"/>
    <n v="0"/>
    <n v="0"/>
    <n v="0.25"/>
    <n v="0.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34"/>
    <s v="3. Les accords contractuels concernant l’utilisation des services TIC soutenant des fonctions critiques ou importantes doivent inclure, en plus des éléments mentionnés au paragraphe 2, au moins les éléments suivants :_x000a_   e) le droit de surveiller en continu la performance du prestataire de services TIC tiers, ce qui comprend :_x000a_       (i) des droits illimités d’accès, d’inspection et d’audit par l’entité financière, ou un tiers désigné, ainsi que par l’autorité compétente, avec la possibilité de copier sur site la documentation pertinente si celle-ci est essentielle aux opérations du prestataire de services TIC, l’exercice effectif de ces droits ne devant pas être entravé ou limité par d’autres accords contractuels ou politiques de mise en œuvre ;_x000a_       (ii) le droit de convenir de niveaux d’assurance alternatifs si les droits d’autres clients sont affectés ;_x000a_       (iii) l’obligation pour le prestataire de services TIC tiers de coopérer pleinement lors des inspections et audits sur site effectués par les autorités compétentes, le superviseur principal, l’entité financière ou un tiers désigné ;_x000a_       (iv) l’obligation de fournir des détails sur le périmètre, les procédures à suivre et la fréquence de ces inspections et audits."/>
    <n v="0"/>
    <n v="0"/>
    <n v="0.25"/>
    <n v="0.75"/>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35"/>
    <s v="3. Les accords contractuels concernant l’utilisation des services TIC soutenant des fonctions critiques ou importantes doivent inclure, en plus des éléments mentionnés au paragraphe 2, au moins les éléments suivants :_x000a_   f) des stratégies de sortie, notamment l’établissement d’une période de transition obligatoire adéquate :_x000a_       (i) pendant laquelle le prestataire de services TIC tiers continuera à fournir les fonctions ou services TIC respectifs, afin de réduire le risque de perturbation pour l’entité financière ou d’en assurer la résolution et la restructuration efficaces ;_x000a_       (ii) permettant à l’entité financière de migrer vers un autre prestataire de services TIC tiers ou de revenir à des solutions internes, en cohérence avec la complexité du service fourni."/>
    <n v="0"/>
    <n v="0"/>
    <s v="Non applicable"/>
    <s v="Non applicable"/>
    <s v="Non conforme"/>
    <s v="Aucun élément du contrôle n’est en place : ni politique, ni procédure, ni mise en œuvre technique."/>
    <m/>
    <x v="3"/>
    <n v="1"/>
  </r>
  <r>
    <x v="2"/>
    <s v="Article 30 : Dispositions contractuelles clés"/>
    <n v="236"/>
    <s v="Par dérogation au point (e), le prestataire de services TIC tiers et l’entité financière qui est une microentreprise peuvent convenir que les droits d’accès, d’inspection et d’audit de l’entité financière puissent être délégués à un tiers indépendant, nommé par le prestataire de services TIC tiers, et que l’entité financière puisse à tout moment demander des informations et des garanties sur la performance du prestataire de services TIC tiers auprès de ce tiers."/>
    <n v="0"/>
    <n v="0"/>
    <n v="0.5"/>
    <s v="Non applicable"/>
    <s v="Partiellement conforme"/>
    <s v="Une partie seulement des éléments du contrôle est en place. Par exemple, la politique est définie et le contrôle est appliqué, mais il n’est ni automatisé ni suivi par la direction."/>
    <m/>
    <x v="0"/>
    <n v="1"/>
  </r>
  <r>
    <x v="2"/>
    <s v="Article 30 : Dispositions contractuelles clés"/>
    <n v="237"/>
    <s v="4. Lors de la négociation des accords contractuels, les entités financières et les prestataires de services TIC tiers doivent envisager l’utilisation de clauses contractuelles types développées par les autorités publiques pour des services spécifiques."/>
    <n v="0"/>
    <n v="0"/>
    <n v="0.25"/>
    <n v="0.5"/>
    <s v="Partiellement conforme"/>
    <s v="Une partie seulement des éléments du contrôle est en place. Par exemple, la politique est définie et le contrôle est appliqué, mais il n’est ni automatisé ni suivi par la direction."/>
    <m/>
    <x v="0"/>
    <n v="1"/>
  </r>
  <r>
    <x v="2"/>
    <s v="Article 31 : Désignation des prestataires de services TIC tiers critiques"/>
    <n v="238"/>
    <s v="4. Les prestataires de services TIC tiers critiques faisant partie d’un groupe doivent désigner une personne morale comme point de coordination afin d’assurer une représentation et une communication adéquates avec le superviseur principal."/>
    <n v="0"/>
    <n v="0"/>
    <n v="0.75"/>
    <n v="0.5"/>
    <s v="Partiellement conforme"/>
    <s v="Une partie seulement des éléments du contrôle est en place. Par exemple, la politique est définie et le contrôle est appliqué, mais il n’est ni automatisé ni suivi par la direction."/>
    <m/>
    <x v="0"/>
    <n v="1"/>
  </r>
  <r>
    <x v="2"/>
    <s v="Article 31 : Désignation des prestataires de services TIC tiers critiques"/>
    <n v="239"/>
    <s v="11. Les prestataires de services TIC tiers qui ne figurent pas dans la liste visée au paragraphe 9 peuvent demander à être désignés comme critiques conformément au paragraphe 1, point a)."/>
    <n v="0"/>
    <n v="0"/>
    <n v="0.5"/>
    <n v="0.5"/>
    <s v="Partiellement conforme"/>
    <s v="Une partie seulement des éléments du contrôle est en place. Par exemple, la politique est définie et le contrôle est appliqué, mais il n’est ni automatisé ni suivi par la direction."/>
    <m/>
    <x v="0"/>
    <n v="1"/>
  </r>
  <r>
    <x v="2"/>
    <s v="Article 31 : Désignation des prestataires de services TIC tiers critiques"/>
    <n v="240"/>
    <s v="Aux fins du premier alinéa, le prestataire de services TIC tiers doit soumettre une demande motivée à l’EBA, l’ESMA ou l’EIOPA, qui, via le Comité conjoint, décidera s’il convient de désigner ce prestataire comme critique conformément au paragraphe 1, point a)."/>
    <n v="0"/>
    <n v="0"/>
    <n v="0.5"/>
    <n v="0.5"/>
    <s v="Partiellement conforme"/>
    <s v="Une partie seulement des éléments du contrôle est en place. Par exemple, la politique est définie et le contrôle est appliqué, mais il n’est ni automatisé ni suivi par la direction."/>
    <m/>
    <x v="0"/>
    <n v="1"/>
  </r>
  <r>
    <x v="2"/>
    <s v="Article 31 : Désignation des prestataires de services TIC tiers critiques"/>
    <n v="241"/>
    <s v="12. Les entités financières ne doivent utiliser les services d’un prestataire de services TIC tiers établi dans un pays tiers et désigné comme critique conformément au paragraphe 1, point a), que si ce dernier a établi une filiale dans l’Union dans les 12 mois suivant la désignation."/>
    <n v="0"/>
    <n v="0"/>
    <s v="Non applicable"/>
    <s v="Non applicable"/>
    <s v="Non conforme"/>
    <s v="Aucun élément du contrôle n’est en place : ni politique, ni procédure, ni mise en œuvre technique."/>
    <m/>
    <x v="3"/>
    <n v="1"/>
  </r>
  <r>
    <x v="2"/>
    <s v="Article 31 : Désignation des prestataires de services TIC tiers critiques"/>
    <n v="242"/>
    <s v="13. Le prestataire de services TIC tiers critique visé au paragraphe 12 doit notifier au superviseur principal tout changement dans la structure de gestion de la filiale établie dans l’Union."/>
    <n v="0"/>
    <n v="0"/>
    <n v="0.75"/>
    <n v="0.5"/>
    <s v="Partiellement conforme"/>
    <s v="Une partie seulement des éléments du contrôle est en place. Par exemple, la politique est définie et le contrôle est appliqué, mais il n’est ni automatisé ni suivi par la direction."/>
    <m/>
    <x v="0"/>
    <n v="1"/>
  </r>
  <r>
    <x v="2"/>
    <s v="Article 37 : Demande d’informations"/>
    <n v="243"/>
    <s v="4. Les représentants des prestataires de services TIC tiers critiques doivent fournir les informations demandées. Les avocats dûment autorisés à agir peuvent fournir ces informations au nom de leurs clients. Le prestataire de services TIC tiers critique reste pleinement responsable si les informations fournies sont incomplètes, incorrectes ou trompeuses."/>
    <n v="1"/>
    <n v="1"/>
    <n v="1"/>
    <n v="1"/>
    <s v="Entièrement conforme"/>
    <s v="Toutes les dimensions du contrôle sont pleinement satisfaites. La politique est formalisée, le contrôle est mis en œuvre, automatisé (ou techniquement imposé), et suivi au niveau de la direction."/>
    <m/>
    <x v="1"/>
    <n v="1"/>
  </r>
  <r>
    <x v="3"/>
    <s v="Article 45 : Dispositifs de partage d’informations et de renseignements sur les menaces cybernétiques"/>
    <n v="244"/>
    <s v="1. Les entités financières peuvent échanger entre elles des informations et des renseignements sur les menaces cybernétiques, y compris des indicateurs de compromission, des tactiques, techniques et procédures, des alertes de cybersécurité et des outils de configuration, dans la mesure où ce partage d’informations et de renseignements :_x000a__x000a_(a) vise à renforcer la résilience opérationnelle numérique des entités financières, notamment en sensibilisant aux menaces cybernétiques, en limitant ou en empêchant leur propagation, en soutenant les capacités de défense, les techniques de détection des menaces, les stratégies d’atténuation ou les phases de réponse et de reprise ;_x000a__x000a_(b) se déroule au sein de communautés de confiance d’entités financières ;_x000a__x000a_(c) est mis en œuvre par le biais de dispositifs de partage d’informations qui protègent la nature potentiellement sensible des informations partagées, et qui sont régis par des règles de conduite respectant pleinement la confidentialité des affaires, la protection des données personnelles conformément au Règlement (UE) 2016/679, ainsi que les directives en matière de politique de concurrence."/>
    <n v="0"/>
    <n v="0"/>
    <n v="1"/>
    <n v="0.75"/>
    <s v="Partiellement conforme"/>
    <s v="Une partie seulement des éléments du contrôle est en place. Par exemple, la politique est définie et le contrôle est appliqué, mais il n’est ni automatisé ni suivi par la direction."/>
    <m/>
    <x v="0"/>
    <n v="1"/>
  </r>
  <r>
    <x v="3"/>
    <s v="Article 45 : Dispositifs de partage d’informations et de renseignements sur les menaces cybernétiques"/>
    <n v="245"/>
    <s v="2. Aux fins du paragraphe 1, point (c), les dispositifs de partage d’informations doivent définir les conditions de participation et, le cas échéant, préciser les modalités d’implication des autorités publiques ainsi que leur rôle dans ces dispositifs, l’implication des prestataires de services TIC tiers, ainsi que les éléments opérationnels, y compris l’utilisation de plateformes informatiques dédiées."/>
    <n v="0"/>
    <n v="0"/>
    <n v="0.5"/>
    <n v="0.5"/>
    <s v="Partiellement conforme"/>
    <s v="Une partie seulement des éléments du contrôle est en place. Par exemple, la politique est définie et le contrôle est appliqué, mais il n’est ni automatisé ni suivi par la direction."/>
    <m/>
    <x v="0"/>
    <n v="1"/>
  </r>
  <r>
    <x v="3"/>
    <s v="Article 45 : Dispositifs de partage d’informations et de renseignements sur les menaces cybernétiques"/>
    <n v="246"/>
    <s v="3. Les entités financières doivent informer les autorités compétentes de leur participation aux dispositifs de partage d’informations mentionnés au paragraphe 1, lors de la validation de leur adhésion, ou, le cas échéant, de la cessation de leur adhésion dès qu’elle prend effet."/>
    <n v="1"/>
    <n v="0"/>
    <n v="0.25"/>
    <n v="0.5"/>
    <s v="Partiellement conforme"/>
    <s v="Une partie seulement des éléments du contrôle est en place. Par exemple, la politique est définie et le contrôle est appliqué, mais il n’est ni automatisé ni suivi par la direction."/>
    <m/>
    <x v="0"/>
    <n v="1"/>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r>
    <x v="4"/>
    <m/>
    <m/>
    <m/>
    <m/>
    <m/>
    <m/>
    <m/>
    <m/>
    <m/>
    <m/>
    <x v="4"/>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7">
  <r>
    <x v="0"/>
    <x v="0"/>
    <n v="4"/>
    <s v="1. Les entités financières doivent mettre en place un cadre interne de gouvernance et de contrôle garantissant une gestion efficace et prudente des risques liés aux TIC, conformément à l’article 6, paragraphe 4, afin d’atteindre un niveau élevé de résilience opérationnelle numérique."/>
    <x v="0"/>
    <x v="0"/>
    <x v="0"/>
    <x v="0"/>
    <x v="0"/>
  </r>
  <r>
    <x v="0"/>
    <x v="0"/>
    <n v="5"/>
    <s v="2. L’organe de direction de l’entité financière définit, approuve, supervise et est responsable de la mise en œuvre de l’ensemble des dispositifs liés au cadre de gestion des risques liés aux TIC mentionné à l’article 6, paragraphe 1."/>
    <x v="1"/>
    <x v="1"/>
    <x v="1"/>
    <x v="1"/>
    <x v="0"/>
  </r>
  <r>
    <x v="0"/>
    <x v="0"/>
    <n v="6"/>
    <s v="Aux fins du premier alinéa, l’organe de direction :_x000a_a) assume la responsabilité ultime de la gestion des risques liés aux TIC de l’entité financière ;"/>
    <x v="0"/>
    <x v="1"/>
    <x v="1"/>
    <x v="1"/>
    <x v="0"/>
  </r>
  <r>
    <x v="0"/>
    <x v="0"/>
    <n v="7"/>
    <s v="Aux fins du premier alinéa, l’organe de direction :_x000a_b) met en place des politiques visant à garantir le maintien de normes élevées de disponibilité, d’authenticité, d’intégrité et de confidentialité des données ;"/>
    <x v="0"/>
    <x v="0"/>
    <x v="0"/>
    <x v="0"/>
    <x v="0"/>
  </r>
  <r>
    <x v="0"/>
    <x v="0"/>
    <n v="8"/>
    <s v="Aux fins du premier alinéa, l’organe de direction :_x000a_c) définit clairement les rôles et responsabilités de toutes les fonctions liées aux TIC et établit des dispositifs de gouvernance appropriés afin d’assurer une communication, une coopération et une coordination efficaces et en temps utile entre ces fonctions ;"/>
    <x v="2"/>
    <x v="2"/>
    <x v="0"/>
    <x v="2"/>
    <x v="0"/>
  </r>
  <r>
    <x v="0"/>
    <x v="0"/>
    <n v="9"/>
    <s v="Aux fins du premier alinéa, l’organe de direction :_x000a_d) assume la responsabilité globale de l’élaboration et de l’approbation de la stratégie de résilience opérationnelle numérique, telle que visée à l’article 6, paragraphe 8, y compris la détermination du niveau de tolérance au risque approprié pour les risques liés aux TIC de l’entité financière, comme indiqué à l’article 6, paragraphe 8, point b) ;"/>
    <x v="1"/>
    <x v="0"/>
    <x v="2"/>
    <x v="2"/>
    <x v="0"/>
  </r>
  <r>
    <x v="0"/>
    <x v="0"/>
    <n v="10"/>
    <s v="Aux fins du premier alinéa, l’organe de direction :_x000a_e) approuve, supervise et revoit périodiquement la mise en œuvre de la politique de continuité des activités TIC de l’entité financière ainsi que des plans de réponse et de reprise TIC, visés respectivement aux articles 11(1) et 11(3), lesquels peuvent être adoptés sous forme d’une politique spécifique dédiée constituant une partie intégrante de la politique globale de continuité des activités et du plan de réponse et de reprise de l’entité financière ;"/>
    <x v="2"/>
    <x v="2"/>
    <x v="2"/>
    <x v="2"/>
    <x v="0"/>
  </r>
  <r>
    <x v="0"/>
    <x v="0"/>
    <n v="11"/>
    <s v="Aux fins du premier alinéa, l’organe de direction :_x000a_f) approuve et revoit périodiquement les plans d’audit interne TIC de l’entité financière, les audits TIC ainsi que les modifications substantielles qui leur sont apportées ;"/>
    <x v="3"/>
    <x v="0"/>
    <x v="0"/>
    <x v="0"/>
    <x v="1"/>
  </r>
  <r>
    <x v="0"/>
    <x v="0"/>
    <n v="12"/>
    <s v="Aux fins du premier alinéa, l’organe de direction :_x000a_g) alloue et revoit périodiquement le budget approprié afin de répondre aux besoins de l’entité financière en matière de résilience opérationnelle numérique pour tous les types de ressources, y compris les programmes de sensibilisation à la sécurité des TIC et les formations à la résilience opérationnelle numérique mentionnés à l’article 13, paragraphe 6, ainsi que les compétences TIC de l’ensemble du personnel ;"/>
    <x v="4"/>
    <x v="2"/>
    <x v="0"/>
    <x v="2"/>
    <x v="0"/>
  </r>
  <r>
    <x v="0"/>
    <x v="0"/>
    <n v="13"/>
    <s v="Aux fins du premier alinéa, l’organe de direction :_x000a_h) approuve et revoit périodiquement la politique de l’entité financière concernant les dispositifs relatifs à l’utilisation des services TIC fournis par des prestataires de services TIC tiers ;"/>
    <x v="4"/>
    <x v="0"/>
    <x v="2"/>
    <x v="0"/>
    <x v="0"/>
  </r>
  <r>
    <x v="0"/>
    <x v="0"/>
    <n v="14"/>
    <s v="Aux fins du premier alinéa, l’organe de direction :_x000a_i) met en place, au niveau de l’entreprise, des canaux de remontée d’information lui permettant d’être dûment informé des éléments suivants :_x000a_    (i) les accords conclus avec les prestataires de services TIC tiers concernant l’utilisation des services TIC ;_x000a_    (ii) tout changement matériel prévu concernant ces prestataires de services TIC tiers ;_x000a_    (iii) l’impact potentiel de ces changements sur les fonctions critiques ou importantes concernées par ces accords, y compris un résumé de l’analyse de risques pour évaluer l’impact de ces changements, et au minimum les incidents majeurs liés aux TIC, leur impact, ainsi que les mesures de réponse, de reprise et de correction."/>
    <x v="5"/>
    <x v="0"/>
    <x v="3"/>
    <x v="0"/>
    <x v="0"/>
  </r>
  <r>
    <x v="0"/>
    <x v="0"/>
    <n v="15"/>
    <s v="3. Les entités financières, à l’exception des microentreprises, doivent établir une fonction chargée de surveiller les accords conclus avec les prestataires de services TIC tiers concernant l’utilisation des services TIC, ou désigner un membre de la haute direction comme responsable du suivi de l’exposition aux risques associés et de la documentation pertinente."/>
    <x v="1"/>
    <x v="0"/>
    <x v="0"/>
    <x v="0"/>
    <x v="0"/>
  </r>
  <r>
    <x v="0"/>
    <x v="0"/>
    <n v="16"/>
    <s v="4. Les membres de l’organe de direction de l’entité financière doivent activement maintenir à jour leurs connaissances et compétences afin de comprendre et d’évaluer les risques liés aux TIC et leur impact sur les opérations de l’entité financière, notamment en suivant régulièrement des formations spécifiques, proportionnées aux risques TIC à gérer."/>
    <x v="5"/>
    <x v="3"/>
    <x v="4"/>
    <x v="3"/>
    <x v="2"/>
  </r>
  <r>
    <x v="0"/>
    <x v="1"/>
    <n v="17"/>
    <s v="1. Les entités financières doivent disposer d’un cadre de gestion des risques liés aux TIC solide, complet et bien documenté, faisant partie intégrante de leur système global de gestion des risques. Ce cadre doit leur permettre de traiter les risques liés aux TIC de manière rapide, efficace et exhaustive, et d’assurer un niveau élevé de résilience opérationnelle numérique."/>
    <x v="5"/>
    <x v="3"/>
    <x v="4"/>
    <x v="3"/>
    <x v="2"/>
  </r>
  <r>
    <x v="0"/>
    <x v="1"/>
    <n v="18"/>
    <s v="2. Le cadre de gestion des risques liés aux TIC doit inclure, au minimum, des stratégies, des politiques, des procédures, des protocoles TIC et des outils nécessaires pour protéger de manière appropriée et suffisante l’ensemble des actifs informationnels et des actifs TIC, y compris les logiciels, le matériel informatique, les serveurs, ainsi que tous les composants physiques et infrastructures concernés, tels que les locaux, les centres de données et les zones sensibles désignées. Il doit garantir que tous ces actifs sont adéquatement protégés contre les risques, notamment les dommages, les accès ou usages non autorisés."/>
    <x v="4"/>
    <x v="0"/>
    <x v="0"/>
    <x v="0"/>
    <x v="1"/>
  </r>
  <r>
    <x v="0"/>
    <x v="1"/>
    <n v="19"/>
    <s v="3. Conformément à leur cadre de gestion des risques liés aux TIC, les entités financières doivent minimiser l’impact des risques TIC en déployant des stratégies, politiques, procédures, protocoles et outils TIC appropriés. Elles doivent fournir aux autorités compétentes, sur demande, des informations complètes et à jour concernant les risques TIC et leur cadre de gestion des risques liés aux TIC."/>
    <x v="5"/>
    <x v="3"/>
    <x v="2"/>
    <x v="4"/>
    <x v="0"/>
  </r>
  <r>
    <x v="0"/>
    <x v="1"/>
    <n v="20"/>
    <s v="4. Les entités financières, à l’exception des microentreprises, doivent attribuer la responsabilité de la gestion et de la surveillance des risques liés aux TIC à une fonction de contrôle, et garantir un niveau d’indépendance approprié de cette fonction afin d’éviter les conflits d’intérêts. Elles doivent assurer une séparation et une indépendance adéquates entre les fonctions de gestion des risques liés aux TIC, les fonctions de contrôle et les fonctions d’audit interne, conformément au modèle des trois lignes de défense ou à un modèle interne de gestion et de contrôle des risques."/>
    <x v="5"/>
    <x v="1"/>
    <x v="5"/>
    <x v="5"/>
    <x v="2"/>
  </r>
  <r>
    <x v="0"/>
    <x v="1"/>
    <n v="21"/>
    <s v="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x v="5"/>
    <x v="3"/>
    <x v="5"/>
    <x v="5"/>
    <x v="2"/>
  </r>
  <r>
    <x v="0"/>
    <x v="1"/>
    <n v="22"/>
    <s v="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
    <x v="5"/>
    <x v="3"/>
    <x v="5"/>
    <x v="5"/>
    <x v="2"/>
  </r>
  <r>
    <x v="0"/>
    <x v="1"/>
    <n v="23"/>
    <s v="7.   Based on the conclusions from the internal audit review, financial entities shall establish a formal follow-up process, including rules for the timely verification and remediation of critical ICT audit findings."/>
    <x v="5"/>
    <x v="3"/>
    <x v="5"/>
    <x v="5"/>
    <x v="2"/>
  </r>
  <r>
    <x v="0"/>
    <x v="1"/>
    <n v="24"/>
    <s v="8.   The ICT risk management framework shall include a digital operational resilience strategy setting out how the framework shall be implemented. "/>
    <x v="5"/>
    <x v="3"/>
    <x v="4"/>
    <x v="3"/>
    <x v="2"/>
  </r>
  <r>
    <x v="0"/>
    <x v="1"/>
    <n v="25"/>
    <s v="8. To that end, the digital operational resilience strategy shall include methods to address ICT risk and attain specific ICT objectives, by: _x000a_ (a) explaining how the ICT risk management framework supports the financial entity’s business strategy and objectives;"/>
    <x v="5"/>
    <x v="3"/>
    <x v="1"/>
    <x v="5"/>
    <x v="2"/>
  </r>
  <r>
    <x v="0"/>
    <x v="1"/>
    <n v="26"/>
    <s v="8. To that end, the digital operational resilience strategy shall include methods to address ICT risk and attain specific ICT objectives, by: _x000a_ (b) establishing the risk tolerance level for ICT risk, in accordance with the risk appetite of the financial entity, and analysing the impact tolerance for ICT disruptions;"/>
    <x v="5"/>
    <x v="3"/>
    <x v="1"/>
    <x v="1"/>
    <x v="2"/>
  </r>
  <r>
    <x v="0"/>
    <x v="1"/>
    <n v="27"/>
    <s v="8. To that end, the digital operational resilience strategy shall include methods to address ICT risk and attain specific ICT objectives, by: _x000a_ (c) setting out clear information security objectives, including key performance indicators and key risk metrics;"/>
    <x v="5"/>
    <x v="3"/>
    <x v="4"/>
    <x v="3"/>
    <x v="2"/>
  </r>
  <r>
    <x v="0"/>
    <x v="1"/>
    <n v="28"/>
    <s v="8. To that end, the digital operational resilience strategy shall include methods to address ICT risk and attain specific ICT objectives, by: _x000a_ (d) explaining the ICT reference architecture and any changes needed to reach specific business objectives;"/>
    <x v="5"/>
    <x v="3"/>
    <x v="4"/>
    <x v="3"/>
    <x v="2"/>
  </r>
  <r>
    <x v="0"/>
    <x v="1"/>
    <n v="29"/>
    <s v="8. To that end, the digital operational resilience strategy shall include methods to address ICT risk and attain specific ICT objectives, by: _x000a_ (e) outlining the different mechanisms put in place to detect ICT-related incidents, prevent their impact and provide protection from it;"/>
    <x v="5"/>
    <x v="3"/>
    <x v="4"/>
    <x v="3"/>
    <x v="2"/>
  </r>
  <r>
    <x v="0"/>
    <x v="1"/>
    <n v="30"/>
    <s v="8. To that end, the digital operational resilience strategy shall include methods to address ICT risk and attain specific ICT objectives, by: _x000a_ (f) evidencing the current digital operational resilience situation on the basis of the number of major ICT-related incidents reported and the effectiveness of preventive measures;"/>
    <x v="5"/>
    <x v="3"/>
    <x v="5"/>
    <x v="5"/>
    <x v="2"/>
  </r>
  <r>
    <x v="0"/>
    <x v="1"/>
    <n v="31"/>
    <s v="8. To that end, the digital operational resilience strategy shall include methods to address ICT risk and attain specific ICT objectives, by: _x000a_ (g) implementing digital operational resilience testing, in accordance with Chapter IV of this Regulation;"/>
    <x v="5"/>
    <x v="3"/>
    <x v="4"/>
    <x v="3"/>
    <x v="2"/>
  </r>
  <r>
    <x v="0"/>
    <x v="1"/>
    <n v="32"/>
    <s v="8. To that end, the digital operational resilience strategy shall include methods to address ICT risk and attain specific ICT objectives, by: _x000a_ (h) outlining a communication strategy in the event of ICT-related incidents the disclosure of which is required in accordance with Article 14."/>
    <x v="5"/>
    <x v="3"/>
    <x v="4"/>
    <x v="3"/>
    <x v="2"/>
  </r>
  <r>
    <x v="0"/>
    <x v="1"/>
    <n v="33"/>
    <s v="9.   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
    <x v="2"/>
    <x v="3"/>
    <x v="3"/>
    <x v="2"/>
    <x v="0"/>
  </r>
  <r>
    <x v="0"/>
    <x v="1"/>
    <n v="34"/>
    <s v="10.   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
    <x v="5"/>
    <x v="3"/>
    <x v="5"/>
    <x v="5"/>
    <x v="2"/>
  </r>
  <r>
    <x v="0"/>
    <x v="2"/>
    <n v="35"/>
    <s v="In order to address and manage ICT risk, financial entities shall use and maintain updated ICT systems, protocols and tools that are: _x000a_ (a) appropriate to the magnitude of operations supporting the conduct of their activities, in accordance with the proportionality principle as referred to in Article 4;"/>
    <x v="5"/>
    <x v="3"/>
    <x v="5"/>
    <x v="5"/>
    <x v="2"/>
  </r>
  <r>
    <x v="0"/>
    <x v="2"/>
    <n v="36"/>
    <s v="In order to address and manage ICT risk, financial entities shall use and maintain updated ICT systems, protocols and tools that are: _x000a_ (b) reliable;"/>
    <x v="5"/>
    <x v="3"/>
    <x v="4"/>
    <x v="3"/>
    <x v="2"/>
  </r>
  <r>
    <x v="0"/>
    <x v="2"/>
    <n v="37"/>
    <s v="In order to address and manage ICT risk, financial entities shall use and maintain updated ICT systems, protocols and tools that are: _x000a_ (c) equipped with sufficient capacity to accurately process the data necessary for the performance of activities and the timely provision of services, and to deal with peak orders, message or transaction volumes, as needed, including where new technology is introduced;"/>
    <x v="5"/>
    <x v="3"/>
    <x v="4"/>
    <x v="3"/>
    <x v="2"/>
  </r>
  <r>
    <x v="0"/>
    <x v="2"/>
    <n v="38"/>
    <s v="In order to address and manage ICT risk, financial entities shall use and maintain updated ICT systems, protocols and tools that are: _x000a_ (d) technologically resilient in order to adequately deal with additional information processing needs as required under stressed market conditions or other adverse situations."/>
    <x v="5"/>
    <x v="3"/>
    <x v="4"/>
    <x v="3"/>
    <x v="2"/>
  </r>
  <r>
    <x v="0"/>
    <x v="3"/>
    <n v="39"/>
    <s v="1.   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
    <x v="5"/>
    <x v="3"/>
    <x v="4"/>
    <x v="3"/>
    <x v="2"/>
  </r>
  <r>
    <x v="0"/>
    <x v="3"/>
    <n v="40"/>
    <s v="2.   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
    <x v="5"/>
    <x v="3"/>
    <x v="4"/>
    <x v="3"/>
    <x v="2"/>
  </r>
  <r>
    <x v="0"/>
    <x v="3"/>
    <n v="41"/>
    <s v="3.   Financial entities, other than microenterprises, shall perform a risk assessment upon each major change in the network and information system infrastructure, in the processes or procedures affecting their ICT supported business functions, information assets or ICT assets."/>
    <x v="5"/>
    <x v="3"/>
    <x v="4"/>
    <x v="3"/>
    <x v="2"/>
  </r>
  <r>
    <x v="0"/>
    <x v="3"/>
    <n v="42"/>
    <s v="4.   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
    <x v="5"/>
    <x v="3"/>
    <x v="4"/>
    <x v="3"/>
    <x v="2"/>
  </r>
  <r>
    <x v="0"/>
    <x v="3"/>
    <n v="43"/>
    <s v="5.   Financial entities shall identify and document all processes that are dependent on ICT third-party service providers, and shall identify interconnections with ICT third-party service providers that provide services that support critical or important functions."/>
    <x v="5"/>
    <x v="3"/>
    <x v="4"/>
    <x v="3"/>
    <x v="2"/>
  </r>
  <r>
    <x v="0"/>
    <x v="3"/>
    <n v="44"/>
    <s v="6.   For the purposes of paragraphs 1, 4 and 5, financial entities shall maintain relevant inventories and update them periodically and every time any major change as referred to in paragraph 3 occurs."/>
    <x v="5"/>
    <x v="3"/>
    <x v="5"/>
    <x v="5"/>
    <x v="2"/>
  </r>
  <r>
    <x v="0"/>
    <x v="3"/>
    <n v="45"/>
    <s v="7.   Financial entities, other than microenterprises, shall on a regular basis, and at least yearly, conduct a specific ICT risk assessment on all legacy ICT systems and, in any case before and after connecting technologies, applications or systems."/>
    <x v="5"/>
    <x v="3"/>
    <x v="4"/>
    <x v="3"/>
    <x v="2"/>
  </r>
  <r>
    <x v="0"/>
    <x v="4"/>
    <n v="46"/>
    <s v="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x v="6"/>
    <x v="2"/>
    <x v="6"/>
    <x v="6"/>
    <x v="0"/>
  </r>
  <r>
    <x v="0"/>
    <x v="4"/>
    <n v="47"/>
    <s v="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x v="5"/>
    <x v="3"/>
    <x v="5"/>
    <x v="5"/>
    <x v="2"/>
  </r>
  <r>
    <x v="0"/>
    <x v="4"/>
    <n v="48"/>
    <s v="3.   In order to achieve the objectives referred to in paragraph 2, financial entities shall use ICT solutions and processes that are appropriate in accordance with Article 4. "/>
    <x v="5"/>
    <x v="3"/>
    <x v="4"/>
    <x v="3"/>
    <x v="2"/>
  </r>
  <r>
    <x v="0"/>
    <x v="4"/>
    <n v="49"/>
    <s v="3.   Those ICT solutions and processes shall: _x000a_ (a) ensure the security of the means of transfer of data;"/>
    <x v="5"/>
    <x v="3"/>
    <x v="4"/>
    <x v="3"/>
    <x v="2"/>
  </r>
  <r>
    <x v="0"/>
    <x v="4"/>
    <n v="50"/>
    <s v="3.   Those ICT solutions and processes shall: _x000a_ (b) minimise the risk of corruption or loss of data, unauthorised access and technical flaws that may hinder business activity;"/>
    <x v="5"/>
    <x v="3"/>
    <x v="4"/>
    <x v="3"/>
    <x v="2"/>
  </r>
  <r>
    <x v="0"/>
    <x v="4"/>
    <n v="51"/>
    <s v="3.   Those ICT solutions and processes shall: _x000a_ (c) prevent the lack of availability, the impairment of the authenticity and integrity, the breaches of confidentiality and the loss of data;"/>
    <x v="5"/>
    <x v="3"/>
    <x v="5"/>
    <x v="5"/>
    <x v="2"/>
  </r>
  <r>
    <x v="0"/>
    <x v="4"/>
    <n v="52"/>
    <s v="3.   Those ICT solutions and processes shall: _x000a_ (d) ensure that data is protected from risks arising from data management, including poor administration, processing-related risks and human error."/>
    <x v="5"/>
    <x v="3"/>
    <x v="4"/>
    <x v="3"/>
    <x v="2"/>
  </r>
  <r>
    <x v="0"/>
    <x v="4"/>
    <n v="53"/>
    <s v="4.   As part of the ICT risk management framework referred to in Article 6(1), financial entities shall: _x000a_ (a) develop and document an information security policy defining rules to protect the availability, authenticity, integrity and confidentiality of data, information assets and ICT assets, including those of their customers, where applicable;"/>
    <x v="3"/>
    <x v="1"/>
    <x v="1"/>
    <x v="1"/>
    <x v="3"/>
  </r>
  <r>
    <x v="0"/>
    <x v="4"/>
    <n v="54"/>
    <s v="4.   As part of the ICT risk management framework referred to in Article 6(1), financial entities shall: _x000a_ (b) following a risk-based approach, establish a sound network and infrastructure management structure using appropriate techniques, methods and protocols that may include implementing automated mechanisms to isolate affected information assets in the event of cyber-attacks;"/>
    <x v="5"/>
    <x v="3"/>
    <x v="4"/>
    <x v="3"/>
    <x v="2"/>
  </r>
  <r>
    <x v="0"/>
    <x v="4"/>
    <n v="55"/>
    <s v="4.   As part of the ICT risk management framework referred to in Article 6(1), financial entities shall: _x000a_ (c) 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
    <x v="5"/>
    <x v="3"/>
    <x v="4"/>
    <x v="3"/>
    <x v="2"/>
  </r>
  <r>
    <x v="0"/>
    <x v="4"/>
    <n v="56"/>
    <s v="4.   As part of the ICT risk management framework referred to in Article 6(1), financial entities shall: _x000a_ (d) 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
    <x v="5"/>
    <x v="3"/>
    <x v="4"/>
    <x v="3"/>
    <x v="2"/>
  </r>
  <r>
    <x v="0"/>
    <x v="4"/>
    <n v="57"/>
    <s v="4.   As part of the ICT risk management framework referred to in Article 6(1), financial entities shall: _x000a_ (e) 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
    <x v="5"/>
    <x v="3"/>
    <x v="4"/>
    <x v="3"/>
    <x v="2"/>
  </r>
  <r>
    <x v="0"/>
    <x v="4"/>
    <n v="58"/>
    <s v="4.   As part of the ICT risk management framework referred to in Article 6(1), financial entities shall: _x000a_ (f) have appropriate and comprehensive documented policies for patches and updates."/>
    <x v="5"/>
    <x v="3"/>
    <x v="4"/>
    <x v="3"/>
    <x v="2"/>
  </r>
  <r>
    <x v="0"/>
    <x v="4"/>
    <n v="59"/>
    <s v="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
    <x v="5"/>
    <x v="3"/>
    <x v="5"/>
    <x v="5"/>
    <x v="2"/>
  </r>
  <r>
    <x v="0"/>
    <x v="4"/>
    <n v="60"/>
    <s v="For the purposes of the first subparagraph, point (e), the ICT change management process shall be approved by appropriate lines of management and shall have specific protocols in place."/>
    <x v="5"/>
    <x v="3"/>
    <x v="4"/>
    <x v="3"/>
    <x v="2"/>
  </r>
  <r>
    <x v="0"/>
    <x v="5"/>
    <n v="61"/>
    <s v="1.   Financial entities shall have in place mechanisms to promptly detect anomalous activities, in accordance with Article 17, including ICT network performance issues and ICT-related incidents, and to identify potential material single points of failure."/>
    <x v="3"/>
    <x v="1"/>
    <x v="1"/>
    <x v="1"/>
    <x v="3"/>
  </r>
  <r>
    <x v="0"/>
    <x v="5"/>
    <n v="62"/>
    <s v="All detection mechanisms referred to in the first subparagraph shall be regularly tested in accordance with Article 25."/>
    <x v="6"/>
    <x v="4"/>
    <x v="0"/>
    <x v="6"/>
    <x v="1"/>
  </r>
  <r>
    <x v="0"/>
    <x v="5"/>
    <n v="63"/>
    <s v="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x v="5"/>
    <x v="3"/>
    <x v="5"/>
    <x v="5"/>
    <x v="2"/>
  </r>
  <r>
    <x v="0"/>
    <x v="5"/>
    <n v="64"/>
    <s v="3.   Financial entities shall devote sufficient resources and capabilities to monitor user activity, the occurrence of ICT anomalies and ICT-related incidents, in particular cyber-attacks."/>
    <x v="5"/>
    <x v="3"/>
    <x v="5"/>
    <x v="5"/>
    <x v="2"/>
  </r>
  <r>
    <x v="0"/>
    <x v="5"/>
    <n v="65"/>
    <s v="4.   Data reporting service providers shall, in addition, have in place systems that can effectively check trade reports for completeness, identify omissions and obvious errors, and request re-transmission of those reports."/>
    <x v="5"/>
    <x v="3"/>
    <x v="4"/>
    <x v="3"/>
    <x v="2"/>
  </r>
  <r>
    <x v="0"/>
    <x v="6"/>
    <n v="66"/>
    <s v="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x v="5"/>
    <x v="3"/>
    <x v="4"/>
    <x v="3"/>
    <x v="2"/>
  </r>
  <r>
    <x v="0"/>
    <x v="6"/>
    <n v="67"/>
    <s v="2.   Financial entities shall implement the ICT business continuity policy through dedicated, appropriate and documented arrangements, plans, procedures and mechanisms aiming to: _x000a_ (a) ensure the continuity of the financial entity’s critical or important functions;"/>
    <x v="5"/>
    <x v="3"/>
    <x v="4"/>
    <x v="3"/>
    <x v="2"/>
  </r>
  <r>
    <x v="0"/>
    <x v="6"/>
    <n v="68"/>
    <s v="2.   Financial entities shall implement the ICT business continuity policy through dedicated, appropriate and documented arrangements, plans, procedures and mechanisms aiming to: _x000a_ (b) quickly, appropriately and effectively respond to, and resolve, all ICT-related incidents in a way that limits damage and prioritises the resumption of activities and recovery actions;"/>
    <x v="5"/>
    <x v="3"/>
    <x v="4"/>
    <x v="3"/>
    <x v="2"/>
  </r>
  <r>
    <x v="0"/>
    <x v="6"/>
    <n v="69"/>
    <s v="2.   Financial entities shall implement the ICT business continuity policy through dedicated, appropriate and documented arrangements, plans, procedures and mechanisms aiming to: _x000a_ (c) activate, without delay, dedicated plans that enable containment measures, processes and technologies suited to each type of ICT-related incident and prevent further damage, as well as tailored response and recovery procedures established in accordance with Article 12;"/>
    <x v="5"/>
    <x v="3"/>
    <x v="4"/>
    <x v="3"/>
    <x v="2"/>
  </r>
  <r>
    <x v="0"/>
    <x v="6"/>
    <n v="70"/>
    <s v="2.   Financial entities shall implement the ICT business continuity policy through dedicated, appropriate and documented arrangements, plans, procedures and mechanisms aiming to: _x000a_ (d) estimate preliminary impacts, damages and losses;"/>
    <x v="6"/>
    <x v="4"/>
    <x v="6"/>
    <x v="0"/>
    <x v="1"/>
  </r>
  <r>
    <x v="0"/>
    <x v="6"/>
    <n v="71"/>
    <s v="2.   Financial entities shall implement the ICT business continuity policy through dedicated, appropriate and documented arrangements, plans, procedures and mechanisms aiming to: _x000a_ (e) set out communication and crisis management actions that ensure that updated information is transmitted to all relevant internal staff and external stakeholders in accordance with Article 14, and report to the competent authorities in accordance with Article 19."/>
    <x v="5"/>
    <x v="3"/>
    <x v="4"/>
    <x v="3"/>
    <x v="2"/>
  </r>
  <r>
    <x v="0"/>
    <x v="6"/>
    <n v="72"/>
    <s v="3.   As part of the ICT risk management framework referred to in Article 6(1), financial entities shall implement associated ICT response and recovery plans which, in the case of financial entities other than microenterprises, shall be subject to independent internal audit reviews."/>
    <x v="5"/>
    <x v="3"/>
    <x v="4"/>
    <x v="3"/>
    <x v="2"/>
  </r>
  <r>
    <x v="0"/>
    <x v="6"/>
    <n v="73"/>
    <s v="4.   Financial entities shall put in place, maintain and periodically test appropriate ICT business continuity plans, notably with regard to critical or important functions outsourced or contracted through arrangements with ICT third-party service providers."/>
    <x v="5"/>
    <x v="3"/>
    <x v="4"/>
    <x v="3"/>
    <x v="2"/>
  </r>
  <r>
    <x v="0"/>
    <x v="6"/>
    <n v="74"/>
    <s v="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x v="5"/>
    <x v="3"/>
    <x v="4"/>
    <x v="3"/>
    <x v="2"/>
  </r>
  <r>
    <x v="0"/>
    <x v="6"/>
    <n v="75"/>
    <s v="6.   As part of their comprehensive ICT risk management, financial entities shall: _x000a_ (a) test the ICT business continuity plans and the ICT response and recovery plans in relation to ICT systems supporting all functions at least yearly, as well as in the event of any substantive changes to ICT systems supporting critical or important functions;"/>
    <x v="5"/>
    <x v="3"/>
    <x v="4"/>
    <x v="3"/>
    <x v="2"/>
  </r>
  <r>
    <x v="0"/>
    <x v="6"/>
    <n v="76"/>
    <s v="6.   As part of their comprehensive ICT risk management, financial entities shall: _x000a_ (b) test the crisis communication plans established in accordance with Article 14."/>
    <x v="5"/>
    <x v="3"/>
    <x v="4"/>
    <x v="3"/>
    <x v="2"/>
  </r>
  <r>
    <x v="0"/>
    <x v="6"/>
    <n v="77"/>
    <s v="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x v="5"/>
    <x v="3"/>
    <x v="4"/>
    <x v="3"/>
    <x v="2"/>
  </r>
  <r>
    <x v="0"/>
    <x v="6"/>
    <n v="78"/>
    <s v="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x v="5"/>
    <x v="3"/>
    <x v="4"/>
    <x v="3"/>
    <x v="2"/>
  </r>
  <r>
    <x v="0"/>
    <x v="6"/>
    <n v="79"/>
    <s v="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
    <x v="5"/>
    <x v="3"/>
    <x v="4"/>
    <x v="3"/>
    <x v="2"/>
  </r>
  <r>
    <x v="0"/>
    <x v="6"/>
    <n v="80"/>
    <s v="8.   Financial entities shall keep readily accessible records of activities before and during disruption events when their ICT business continuity plans and ICT response and recovery plans are activated."/>
    <x v="5"/>
    <x v="3"/>
    <x v="4"/>
    <x v="3"/>
    <x v="2"/>
  </r>
  <r>
    <x v="0"/>
    <x v="6"/>
    <n v="81"/>
    <s v="9.   Central securities depositories shall provide the competent authorities with copies of the results of the ICT business continuity tests, or of similar exercises."/>
    <x v="5"/>
    <x v="3"/>
    <x v="4"/>
    <x v="3"/>
    <x v="2"/>
  </r>
  <r>
    <x v="0"/>
    <x v="6"/>
    <n v="82"/>
    <s v="10.   Financial entities, other than microenterprises, shall report to the competent authorities, upon their request, an estimation of aggregated annual costs and losses caused by major ICT-related incidents."/>
    <x v="5"/>
    <x v="3"/>
    <x v="4"/>
    <x v="3"/>
    <x v="2"/>
  </r>
  <r>
    <x v="0"/>
    <x v="6"/>
    <n v="83"/>
    <s v="11.   In accordance with Article 16 of Regulations (EU) No 1093/2010, (EU) No 1094/2010 and (EU) No 1095/2010, the ESAs, through the Joint Committee, shall by 17 July 2024 develop common guidelines on the estimation of aggregated annual costs and losses referred to in paragraph 10."/>
    <x v="6"/>
    <x v="4"/>
    <x v="6"/>
    <x v="0"/>
    <x v="1"/>
  </r>
  <r>
    <x v="0"/>
    <x v="7"/>
    <n v="84"/>
    <s v="1.   For the purpose of ensuring the restoration of ICT systems and data with minimum downtime, limited disruption and loss, as part of their ICT risk management framework, financial entities shall develop and document: _x000a_ (a) backup policies and procedures specifying the scope of the data that is subject to the backup and the minimum frequency of the backup, based on the criticality of information or the confidentiality level of the data;"/>
    <x v="5"/>
    <x v="3"/>
    <x v="4"/>
    <x v="3"/>
    <x v="2"/>
  </r>
  <r>
    <x v="0"/>
    <x v="7"/>
    <n v="85"/>
    <s v="1.   For the purpose of ensuring the restoration of ICT systems and data with minimum downtime, limited disruption and loss, as part of their ICT risk management framework, financial entities shall develop and document: _x000a_ (b) restoration and recovery procedures and methods."/>
    <x v="5"/>
    <x v="3"/>
    <x v="4"/>
    <x v="3"/>
    <x v="2"/>
  </r>
  <r>
    <x v="0"/>
    <x v="7"/>
    <n v="86"/>
    <s v="2.   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
    <x v="5"/>
    <x v="3"/>
    <x v="4"/>
    <x v="3"/>
    <x v="2"/>
  </r>
  <r>
    <x v="0"/>
    <x v="7"/>
    <n v="87"/>
    <s v="3.   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
    <x v="5"/>
    <x v="3"/>
    <x v="4"/>
    <x v="3"/>
    <x v="2"/>
  </r>
  <r>
    <x v="0"/>
    <x v="7"/>
    <n v="88"/>
    <s v="For central counterparties, the recovery plans shall enable the recovery of all transactions at the time of disruption to allow the central counterparty to continue to operate with certainty and to complete settlement on the scheduled date."/>
    <x v="5"/>
    <x v="3"/>
    <x v="4"/>
    <x v="3"/>
    <x v="2"/>
  </r>
  <r>
    <x v="0"/>
    <x v="7"/>
    <n v="89"/>
    <s v="Data reporting service providers shall additionally maintain adequate resources and have back-up and restoration facilities in place in order to offer and maintain their services at all times."/>
    <x v="5"/>
    <x v="3"/>
    <x v="4"/>
    <x v="3"/>
    <x v="2"/>
  </r>
  <r>
    <x v="0"/>
    <x v="7"/>
    <n v="90"/>
    <s v="4.   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
    <x v="5"/>
    <x v="3"/>
    <x v="4"/>
    <x v="3"/>
    <x v="2"/>
  </r>
  <r>
    <x v="0"/>
    <x v="7"/>
    <n v="91"/>
    <s v="5.   Central securities depositories shall maintain at least one secondary processing site endowed with adequate resources, capabilities, functions and staffing arrangements to ensure business needs."/>
    <x v="6"/>
    <x v="4"/>
    <x v="7"/>
    <x v="6"/>
    <x v="0"/>
  </r>
  <r>
    <x v="0"/>
    <x v="7"/>
    <n v="92"/>
    <s v="The secondary processing site shall be: _x000a_ (a) located at a geographical distance from the primary processing site to ensure that it bears a distinct risk profile and to prevent it from being affected by the event which has affected the primary site;"/>
    <x v="5"/>
    <x v="3"/>
    <x v="4"/>
    <x v="3"/>
    <x v="2"/>
  </r>
  <r>
    <x v="0"/>
    <x v="7"/>
    <n v="93"/>
    <s v="The secondary processing site shall be: _x000a_ (b) capable of ensuring the continuity of critical or important functions identically to the primary site, or providing the level of services necessary to ensure that the financial entity performs its critical operations within the recovery objectives;"/>
    <x v="5"/>
    <x v="3"/>
    <x v="4"/>
    <x v="3"/>
    <x v="2"/>
  </r>
  <r>
    <x v="0"/>
    <x v="7"/>
    <n v="94"/>
    <s v="The secondary processing site shall be: _x000a_ (c) immediately accessible to the financial entity’s staff to ensure continuity of critical or important functions in the event that the primary processing site has become unavailable."/>
    <x v="5"/>
    <x v="3"/>
    <x v="4"/>
    <x v="3"/>
    <x v="2"/>
  </r>
  <r>
    <x v="0"/>
    <x v="7"/>
    <n v="95"/>
    <s v="6.   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
    <x v="5"/>
    <x v="3"/>
    <x v="4"/>
    <x v="3"/>
    <x v="2"/>
  </r>
  <r>
    <x v="0"/>
    <x v="7"/>
    <n v="96"/>
    <s v="7.   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
    <x v="5"/>
    <x v="3"/>
    <x v="4"/>
    <x v="3"/>
    <x v="2"/>
  </r>
  <r>
    <x v="0"/>
    <x v="8"/>
    <n v="97"/>
    <s v="1.   Financial entities shall have in place capabilities and staff to gather information on vulnerabilities and cyber threats, ICT-related incidents, in particular cyber-attacks, and analyse the impact they are likely to have on their digital operational resilience."/>
    <x v="5"/>
    <x v="3"/>
    <x v="4"/>
    <x v="3"/>
    <x v="2"/>
  </r>
  <r>
    <x v="0"/>
    <x v="8"/>
    <n v="98"/>
    <s v="2.   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
    <x v="5"/>
    <x v="3"/>
    <x v="4"/>
    <x v="3"/>
    <x v="2"/>
  </r>
  <r>
    <x v="0"/>
    <x v="8"/>
    <n v="99"/>
    <s v="Financial entities, other than microenterprises, shall, upon request, communicate to the competent authorities, the changes that were implemented following post ICT-related incident reviews as referred to in the first subparagraph."/>
    <x v="6"/>
    <x v="4"/>
    <x v="2"/>
    <x v="6"/>
    <x v="0"/>
  </r>
  <r>
    <x v="0"/>
    <x v="8"/>
    <n v="100"/>
    <s v="The post ICT-related incident reviews referred to in the first subparagraph shall determine whether the established procedures were followed and the actions taken were effective, including in relation to the following:_x000a_ (a) the promptness in responding to security alerts and determining the impact of ICT-related incidents and their severity;"/>
    <x v="5"/>
    <x v="3"/>
    <x v="5"/>
    <x v="5"/>
    <x v="2"/>
  </r>
  <r>
    <x v="0"/>
    <x v="8"/>
    <n v="101"/>
    <s v="The post ICT-related incident reviews referred to in the first subparagraph shall determine whether the established procedures were followed and the actions taken were effective, including in relation to the following:_x000a_ (b) the quality and speed of performing a forensic analysis, where deemed appropriate;"/>
    <x v="5"/>
    <x v="3"/>
    <x v="4"/>
    <x v="3"/>
    <x v="2"/>
  </r>
  <r>
    <x v="0"/>
    <x v="8"/>
    <n v="102"/>
    <s v="The post ICT-related incident reviews referred to in the first subparagraph shall determine whether the established procedures were followed and the actions taken were effective, including in relation to the following:_x000a_ (c) the effectiveness of incident escalation within the financial entity;"/>
    <x v="5"/>
    <x v="3"/>
    <x v="4"/>
    <x v="3"/>
    <x v="2"/>
  </r>
  <r>
    <x v="0"/>
    <x v="8"/>
    <n v="103"/>
    <s v="The post ICT-related incident reviews referred to in the first subparagraph shall determine whether the established procedures were followed and the actions taken were effective, including in relation to the following:_x000a_ (d) the effectiveness of internal and external communication."/>
    <x v="5"/>
    <x v="3"/>
    <x v="4"/>
    <x v="3"/>
    <x v="2"/>
  </r>
  <r>
    <x v="0"/>
    <x v="8"/>
    <n v="104"/>
    <s v="3.   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
    <x v="5"/>
    <x v="3"/>
    <x v="4"/>
    <x v="3"/>
    <x v="2"/>
  </r>
  <r>
    <x v="0"/>
    <x v="8"/>
    <n v="105"/>
    <s v="4.   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
    <x v="6"/>
    <x v="4"/>
    <x v="6"/>
    <x v="0"/>
    <x v="1"/>
  </r>
  <r>
    <x v="0"/>
    <x v="8"/>
    <n v="106"/>
    <s v="5.   Senior ICT staff shall report at least yearly to the management body on the findings referred to in paragraph 3 and put forward recommendations."/>
    <x v="5"/>
    <x v="3"/>
    <x v="4"/>
    <x v="3"/>
    <x v="2"/>
  </r>
  <r>
    <x v="0"/>
    <x v="8"/>
    <n v="107"/>
    <s v="6.   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
    <x v="5"/>
    <x v="3"/>
    <x v="5"/>
    <x v="5"/>
    <x v="2"/>
  </r>
  <r>
    <x v="0"/>
    <x v="8"/>
    <n v="108"/>
    <s v="7.   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
    <x v="5"/>
    <x v="3"/>
    <x v="4"/>
    <x v="3"/>
    <x v="2"/>
  </r>
  <r>
    <x v="0"/>
    <x v="9"/>
    <n v="109"/>
    <s v="1.   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
    <x v="5"/>
    <x v="3"/>
    <x v="5"/>
    <x v="5"/>
    <x v="2"/>
  </r>
  <r>
    <x v="0"/>
    <x v="9"/>
    <n v="110"/>
    <s v="2.   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
    <x v="5"/>
    <x v="3"/>
    <x v="4"/>
    <x v="3"/>
    <x v="2"/>
  </r>
  <r>
    <x v="0"/>
    <x v="9"/>
    <n v="111"/>
    <s v="3.   At least one person in the financial entity shall be tasked with implementing the communication strategy for ICT-related incidents and fulfil the public and media function for that purpose."/>
    <x v="5"/>
    <x v="3"/>
    <x v="4"/>
    <x v="3"/>
    <x v="2"/>
  </r>
  <r>
    <x v="0"/>
    <x v="10"/>
    <n v="112"/>
    <s v="1.   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
    <x v="5"/>
    <x v="3"/>
    <x v="4"/>
    <x v="3"/>
    <x v="2"/>
  </r>
  <r>
    <x v="0"/>
    <x v="10"/>
    <n v="113"/>
    <s v="Without prejudice to the first subparagraph, the entities listed in the first subparagraph shall:_x000a_(a) put in place and maintain a sound and documented ICT risk management framework that details the mechanisms and measures aimed at a quick, efficient and comprehensive management of ICT risk, including for the protection of relevant physical components and infrastructures;"/>
    <x v="5"/>
    <x v="3"/>
    <x v="4"/>
    <x v="3"/>
    <x v="2"/>
  </r>
  <r>
    <x v="0"/>
    <x v="10"/>
    <n v="114"/>
    <s v="Without prejudice to the first subparagraph, the entities listed in the first subparagraph shall:_x000a_(b) continuously monitor the security and functioning of all ICT systems;"/>
    <x v="4"/>
    <x v="4"/>
    <x v="6"/>
    <x v="6"/>
    <x v="1"/>
  </r>
  <r>
    <x v="0"/>
    <x v="10"/>
    <n v="115"/>
    <s v="Without prejudice to the first subparagraph, the entities listed in the first subparagraph shall:_x000a_(c) 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
    <x v="5"/>
    <x v="3"/>
    <x v="4"/>
    <x v="3"/>
    <x v="2"/>
  </r>
  <r>
    <x v="0"/>
    <x v="10"/>
    <n v="116"/>
    <s v="Without prejudice to the first subparagraph, the entities listed in the first subparagraph shall:_x000a_(d) allow sources of ICT risk and anomalies in the network and information systems to be promptly identified and detected and ICT-related incidents to be swiftly handled;"/>
    <x v="5"/>
    <x v="3"/>
    <x v="4"/>
    <x v="3"/>
    <x v="2"/>
  </r>
  <r>
    <x v="0"/>
    <x v="10"/>
    <n v="117"/>
    <s v="Without prejudice to the first subparagraph, the entities listed in the first subparagraph shall:_x000a_(e) identify key dependencies on ICT third-party service providers;"/>
    <x v="5"/>
    <x v="3"/>
    <x v="4"/>
    <x v="3"/>
    <x v="2"/>
  </r>
  <r>
    <x v="0"/>
    <x v="10"/>
    <n v="118"/>
    <s v="Without prejudice to the first subparagraph, the entities listed in the first subparagraph shall:_x000a_(f) ensure the continuity of critical or important functions, through business continuity plans and response and recovery measures, which include, at least, back-up and restoration measures;"/>
    <x v="5"/>
    <x v="3"/>
    <x v="4"/>
    <x v="3"/>
    <x v="2"/>
  </r>
  <r>
    <x v="0"/>
    <x v="10"/>
    <n v="119"/>
    <s v="Without prejudice to the first subparagraph, the entities listed in the first subparagraph shall:_x000a_(g) test, on a regular basis, the plans and measures referred to in point (f), as well as the effectiveness of the controls implemented in accordance with points (a) and (c);"/>
    <x v="5"/>
    <x v="3"/>
    <x v="4"/>
    <x v="3"/>
    <x v="2"/>
  </r>
  <r>
    <x v="0"/>
    <x v="10"/>
    <n v="120"/>
    <s v="Without prejudice to the first subparagraph, the entities listed in the first subparagraph shall:_x000a_(h) 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
    <x v="5"/>
    <x v="3"/>
    <x v="4"/>
    <x v="3"/>
    <x v="2"/>
  </r>
  <r>
    <x v="0"/>
    <x v="10"/>
    <n v="121"/>
    <s v="2.   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
    <x v="5"/>
    <x v="3"/>
    <x v="4"/>
    <x v="3"/>
    <x v="2"/>
  </r>
  <r>
    <x v="1"/>
    <x v="11"/>
    <n v="122"/>
    <s v="1.   Financial entities shall define, establish and implement an ICT-related incident management process to detect, manage and notify ICT-related incidents."/>
    <x v="5"/>
    <x v="3"/>
    <x v="4"/>
    <x v="3"/>
    <x v="2"/>
  </r>
  <r>
    <x v="1"/>
    <x v="11"/>
    <n v="123"/>
    <s v="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x v="5"/>
    <x v="3"/>
    <x v="4"/>
    <x v="3"/>
    <x v="2"/>
  </r>
  <r>
    <x v="1"/>
    <x v="11"/>
    <n v="124"/>
    <s v="3.   The ICT-related incident management process referred to in paragraph 1 shall: _x000a_ (a) put in place early warning indicators;"/>
    <x v="5"/>
    <x v="3"/>
    <x v="4"/>
    <x v="3"/>
    <x v="2"/>
  </r>
  <r>
    <x v="1"/>
    <x v="11"/>
    <n v="125"/>
    <s v="3.   The ICT-related incident management process referred to in paragraph 1 shall: _x000a_ (b) establish procedures to identify, track, log, categorise and classify ICT-related incidents according to their priority and severity and according to the criticality of the services impacted, in accordance with the criteria set out in Article 18(1);"/>
    <x v="5"/>
    <x v="3"/>
    <x v="5"/>
    <x v="5"/>
    <x v="2"/>
  </r>
  <r>
    <x v="1"/>
    <x v="11"/>
    <n v="126"/>
    <s v="3.   The ICT-related incident management process referred to in paragraph 1 shall: _x000a_ (c) assign roles and responsibilities that need to be activated for different ICT-related incident types and scenarios;"/>
    <x v="4"/>
    <x v="4"/>
    <x v="6"/>
    <x v="6"/>
    <x v="1"/>
  </r>
  <r>
    <x v="1"/>
    <x v="11"/>
    <n v="127"/>
    <s v="3.   The ICT-related incident management process referred to in paragraph 1 shall: _x000a_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x v="5"/>
    <x v="3"/>
    <x v="5"/>
    <x v="5"/>
    <x v="2"/>
  </r>
  <r>
    <x v="1"/>
    <x v="11"/>
    <n v="128"/>
    <s v="3.   The ICT-related incident management process referred to in paragraph 1 shall: _x000a_ (e) ensure that at least major ICT-related incidents are reported to relevant senior management and inform the management body of at least major ICT-related incidents, explaining the impact, response and additional controls to be established as a result of such ICT-related incidents;"/>
    <x v="5"/>
    <x v="3"/>
    <x v="5"/>
    <x v="5"/>
    <x v="2"/>
  </r>
  <r>
    <x v="1"/>
    <x v="11"/>
    <n v="129"/>
    <s v="3.   The ICT-related incident management process referred to in paragraph 1 shall: _x000a_ (f) establish ICT-related incident response procedures to mitigate impacts and ensure that services become operational and secure in a timely manner."/>
    <x v="5"/>
    <x v="3"/>
    <x v="5"/>
    <x v="5"/>
    <x v="2"/>
  </r>
  <r>
    <x v="1"/>
    <x v="12"/>
    <n v="130"/>
    <s v="1.   Financial entities shall classify ICT-related incidents and shall determine their impact based on the following criteria: _x000a_ (a) the number and/or relevance of clients or financial counterparts affected and, where applicable, the amount or number of transactions affected by the ICT-related incident, and whether the ICT-related incident has caused reputational impact;"/>
    <x v="5"/>
    <x v="3"/>
    <x v="5"/>
    <x v="5"/>
    <x v="2"/>
  </r>
  <r>
    <x v="1"/>
    <x v="12"/>
    <n v="131"/>
    <s v="1.   Financial entities shall classify ICT-related incidents and shall determine their impact based on the following criteria: _x000a_ (b) the duration of the ICT-related incident, including the service downtime;"/>
    <x v="5"/>
    <x v="3"/>
    <x v="5"/>
    <x v="5"/>
    <x v="2"/>
  </r>
  <r>
    <x v="1"/>
    <x v="12"/>
    <n v="132"/>
    <s v="1.   Financial entities shall classify ICT-related incidents and shall determine their impact based on the following criteria: _x000a_ (c) the geographical spread with regard to the areas affected by the ICT-related incident, particularly if it affects more than two Member States;"/>
    <x v="5"/>
    <x v="3"/>
    <x v="5"/>
    <x v="5"/>
    <x v="2"/>
  </r>
  <r>
    <x v="1"/>
    <x v="12"/>
    <n v="133"/>
    <s v="1.   Financial entities shall classify ICT-related incidents and shall determine their impact based on the following criteria: _x000a_ (d) the data losses that the ICT-related incident entails, in relation to availability, authenticity, integrity or confidentiality of data;"/>
    <x v="5"/>
    <x v="3"/>
    <x v="5"/>
    <x v="5"/>
    <x v="2"/>
  </r>
  <r>
    <x v="1"/>
    <x v="12"/>
    <n v="134"/>
    <s v="1.   Financial entities shall classify ICT-related incidents and shall determine their impact based on the following criteria: _x000a_ (e) the criticality of the services affected, including the financial entity’s transactions and operations;"/>
    <x v="5"/>
    <x v="3"/>
    <x v="5"/>
    <x v="5"/>
    <x v="2"/>
  </r>
  <r>
    <x v="1"/>
    <x v="12"/>
    <n v="135"/>
    <s v="1.   Financial entities shall classify ICT-related incidents and shall determine their impact based on the following criteria: _x000a_ (f) the economic impact, in particular direct and indirect costs and losses, of the ICT-related incident in both absolute and relative terms."/>
    <x v="5"/>
    <x v="3"/>
    <x v="5"/>
    <x v="5"/>
    <x v="2"/>
  </r>
  <r>
    <x v="1"/>
    <x v="12"/>
    <n v="136"/>
    <s v="2.   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
    <x v="4"/>
    <x v="4"/>
    <x v="6"/>
    <x v="6"/>
    <x v="1"/>
  </r>
  <r>
    <x v="1"/>
    <x v="13"/>
    <n v="137"/>
    <s v="1.   Financial entities shall report major ICT-related incidents to the relevant competent authority as referred to in Article 46 in accordance with paragraph 4 of this Article."/>
    <x v="5"/>
    <x v="3"/>
    <x v="5"/>
    <x v="5"/>
    <x v="2"/>
  </r>
  <r>
    <x v="1"/>
    <x v="13"/>
    <n v="138"/>
    <s v="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
    <x v="5"/>
    <x v="3"/>
    <x v="5"/>
    <x v="5"/>
    <x v="2"/>
  </r>
  <r>
    <x v="1"/>
    <x v="13"/>
    <n v="139"/>
    <s v="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
    <x v="5"/>
    <x v="3"/>
    <x v="5"/>
    <x v="5"/>
    <x v="2"/>
  </r>
  <r>
    <x v="1"/>
    <x v="13"/>
    <n v="140"/>
    <s v="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
    <x v="5"/>
    <x v="3"/>
    <x v="5"/>
    <x v="5"/>
    <x v="2"/>
  </r>
  <r>
    <x v="1"/>
    <x v="13"/>
    <n v="141"/>
    <s v="The initial notification and reports referred to in paragraph 4 shall include all information necessary for the competent authority to determine the significance of the major ICT-related incident and assess possible cross-border impacts."/>
    <x v="5"/>
    <x v="3"/>
    <x v="5"/>
    <x v="5"/>
    <x v="2"/>
  </r>
  <r>
    <x v="1"/>
    <x v="13"/>
    <n v="142"/>
    <s v="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
    <x v="5"/>
    <x v="3"/>
    <x v="5"/>
    <x v="5"/>
    <x v="2"/>
  </r>
  <r>
    <x v="1"/>
    <x v="13"/>
    <n v="143"/>
    <s v="2.   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
    <x v="5"/>
    <x v="3"/>
    <x v="5"/>
    <x v="5"/>
    <x v="2"/>
  </r>
  <r>
    <x v="1"/>
    <x v="13"/>
    <n v="144"/>
    <s v="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
    <x v="4"/>
    <x v="4"/>
    <x v="6"/>
    <x v="6"/>
    <x v="1"/>
  </r>
  <r>
    <x v="1"/>
    <x v="13"/>
    <n v="145"/>
    <s v="Member States may determine that those financial entities that on a voluntary basis notify in accordance with the first subparagraph may also transmit that notification to the CSIRTs designated or established in accordance with Directive (EU) 2022/2555."/>
    <x v="5"/>
    <x v="3"/>
    <x v="5"/>
    <x v="5"/>
    <x v="2"/>
  </r>
  <r>
    <x v="1"/>
    <x v="13"/>
    <n v="146"/>
    <s v="3.   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
    <x v="5"/>
    <x v="3"/>
    <x v="5"/>
    <x v="5"/>
    <x v="2"/>
  </r>
  <r>
    <x v="1"/>
    <x v="13"/>
    <n v="147"/>
    <s v="In the case of a significant cyber threat, financial entities shall, where applicable, inform their clients that are potentially affected of any appropriate protection measures which the latter may consider taking."/>
    <x v="5"/>
    <x v="3"/>
    <x v="5"/>
    <x v="5"/>
    <x v="2"/>
  </r>
  <r>
    <x v="1"/>
    <x v="13"/>
    <n v="148"/>
    <s v="4.   Financial entities shall, within the time limits to be laid down in accordance with Article 20, first paragraph, point (a), point (ii), submit the following to the relevant competent authority: _x000a_ (a) an initial notification;"/>
    <x v="5"/>
    <x v="3"/>
    <x v="5"/>
    <x v="5"/>
    <x v="2"/>
  </r>
  <r>
    <x v="1"/>
    <x v="13"/>
    <n v="149"/>
    <s v="4.   Financial entities shall, within the time limits to be laid down in accordance with Article 20, first paragraph, point (a), point (ii), submit the following to the relevant competent authority: _x000a_ (b) 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
    <x v="5"/>
    <x v="3"/>
    <x v="5"/>
    <x v="5"/>
    <x v="2"/>
  </r>
  <r>
    <x v="1"/>
    <x v="13"/>
    <n v="150"/>
    <s v="4.   Financial entities shall, within the time limits to be laid down in accordance with Article 20, first paragraph, point (a), point (ii), submit the following to the relevant competent authority: _x000a_ (c) a final report, when the root cause analysis has been completed, regardless of whether mitigation measures have already been implemented, and when the actual impact figures are available to replace estimates."/>
    <x v="5"/>
    <x v="3"/>
    <x v="5"/>
    <x v="5"/>
    <x v="2"/>
  </r>
  <r>
    <x v="1"/>
    <x v="13"/>
    <n v="151"/>
    <s v="5.   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
    <x v="5"/>
    <x v="3"/>
    <x v="5"/>
    <x v="5"/>
    <x v="2"/>
  </r>
  <r>
    <x v="1"/>
    <x v="14"/>
    <n v="152"/>
    <s v="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
    <x v="5"/>
    <x v="3"/>
    <x v="5"/>
    <x v="5"/>
    <x v="2"/>
  </r>
  <r>
    <x v="2"/>
    <x v="15"/>
    <n v="185"/>
    <s v="1.   Financial entities shall manage ICT third-party risk as an integral component of ICT risk within their ICT risk management framework as referred to in Article 6(1), and in accordance with the following principles: _x000a_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x v="5"/>
    <x v="3"/>
    <x v="5"/>
    <x v="5"/>
    <x v="2"/>
  </r>
  <r>
    <x v="2"/>
    <x v="15"/>
    <n v="186"/>
    <s v="1.   Financial entities shall manage ICT third-party risk as an integral component of ICT risk within their ICT risk management framework as referred to in Article 6(1), and in accordance with the following principles: _x000a_ (b) financial entities’ management of ICT third-party risk shall be implemented in light of the principle of proportionality, taking into account:_x000a_    (i) the nature, scale, complexity and importance of ICT-related dependencies,_x000a_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x v="5"/>
    <x v="3"/>
    <x v="5"/>
    <x v="5"/>
    <x v="2"/>
  </r>
  <r>
    <x v="2"/>
    <x v="15"/>
    <n v="187"/>
    <s v="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
    <x v="5"/>
    <x v="3"/>
    <x v="5"/>
    <x v="5"/>
    <x v="2"/>
  </r>
  <r>
    <x v="2"/>
    <x v="15"/>
    <n v="188"/>
    <s v="2.   The strategy on ICT third-party risk shall include a policy on the use of ICT services supporting critical or important functions provided by ICT third-party service providers and shall apply on an individual basis and, where relevant, on a sub-consolidated and consolidated basis."/>
    <x v="5"/>
    <x v="3"/>
    <x v="4"/>
    <x v="3"/>
    <x v="2"/>
  </r>
  <r>
    <x v="2"/>
    <x v="15"/>
    <n v="189"/>
    <s v="2.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x v="5"/>
    <x v="3"/>
    <x v="5"/>
    <x v="5"/>
    <x v="2"/>
  </r>
  <r>
    <x v="2"/>
    <x v="15"/>
    <n v="190"/>
    <s v="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x v="5"/>
    <x v="3"/>
    <x v="5"/>
    <x v="5"/>
    <x v="2"/>
  </r>
  <r>
    <x v="2"/>
    <x v="15"/>
    <n v="191"/>
    <s v="The contractual arrangements referred to in the first subparagraph shall be appropriately documented, distinguishing between those that cover ICT services supporting critical or important functions and those that do not."/>
    <x v="6"/>
    <x v="4"/>
    <x v="7"/>
    <x v="6"/>
    <x v="0"/>
  </r>
  <r>
    <x v="2"/>
    <x v="15"/>
    <n v="192"/>
    <s v="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x v="5"/>
    <x v="3"/>
    <x v="5"/>
    <x v="5"/>
    <x v="2"/>
  </r>
  <r>
    <x v="2"/>
    <x v="15"/>
    <n v="193"/>
    <s v="Financial entities shall make available to the competent authority, upon its request, the full register of information or, as requested, specified sections thereof, along with any information deemed necessary to enable the effective supervision of the financial entity."/>
    <x v="5"/>
    <x v="3"/>
    <x v="5"/>
    <x v="5"/>
    <x v="2"/>
  </r>
  <r>
    <x v="2"/>
    <x v="15"/>
    <n v="194"/>
    <s v="Financial entities shall inform the competent authority in a timely manner about any planned contractual arrangement on the use of ICT services supporting critical or important functions as well as when a function has become critical or important."/>
    <x v="5"/>
    <x v="3"/>
    <x v="5"/>
    <x v="5"/>
    <x v="2"/>
  </r>
  <r>
    <x v="2"/>
    <x v="15"/>
    <n v="195"/>
    <s v="4.   Before entering into a contractual arrangement on the use of ICT services, financial entities shall: _x000a_ (a) assess whether the contractual arrangement covers the use of ICT services supporting a critical or important function;"/>
    <x v="5"/>
    <x v="3"/>
    <x v="5"/>
    <x v="5"/>
    <x v="2"/>
  </r>
  <r>
    <x v="2"/>
    <x v="15"/>
    <n v="196"/>
    <s v="4.   Before entering into a contractual arrangement on the use of ICT services, financial entities shall: _x000a_ (b) assess if supervisory conditions for contracting are met;"/>
    <x v="5"/>
    <x v="3"/>
    <x v="5"/>
    <x v="5"/>
    <x v="2"/>
  </r>
  <r>
    <x v="2"/>
    <x v="15"/>
    <n v="197"/>
    <s v="4.   Before entering into a contractual arrangement on the use of ICT services, financial entities shall: _x000a_ (c) identify and assess all relevant risks in relation to the contractual arrangement, including the possibility that such contractual arrangement may contribute to reinforcing ICT concentration risk as referred to in Article 29;"/>
    <x v="5"/>
    <x v="3"/>
    <x v="5"/>
    <x v="5"/>
    <x v="2"/>
  </r>
  <r>
    <x v="2"/>
    <x v="15"/>
    <n v="198"/>
    <s v="4.   Before entering into a contractual arrangement on the use of ICT services, financial entities shall: _x000a_ (d) undertake all due diligence on prospective ICT third-party service providers and ensure throughout the selection and assessment processes that the ICT third-party service provider is suitable;"/>
    <x v="5"/>
    <x v="3"/>
    <x v="5"/>
    <x v="5"/>
    <x v="2"/>
  </r>
  <r>
    <x v="2"/>
    <x v="15"/>
    <n v="199"/>
    <s v="4.   Before entering into a contractual arrangement on the use of ICT services, financial entities shall: _x000a_ (e) identify and assess conflicts of interest that the contractual arrangement may cause."/>
    <x v="5"/>
    <x v="3"/>
    <x v="5"/>
    <x v="5"/>
    <x v="2"/>
  </r>
  <r>
    <x v="2"/>
    <x v="15"/>
    <n v="200"/>
    <s v="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
    <x v="5"/>
    <x v="3"/>
    <x v="5"/>
    <x v="5"/>
    <x v="2"/>
  </r>
  <r>
    <x v="2"/>
    <x v="15"/>
    <n v="201"/>
    <s v="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x v="6"/>
    <x v="4"/>
    <x v="0"/>
    <x v="6"/>
    <x v="1"/>
  </r>
  <r>
    <x v="2"/>
    <x v="15"/>
    <n v="202"/>
    <s v="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x v="5"/>
    <x v="3"/>
    <x v="5"/>
    <x v="5"/>
    <x v="2"/>
  </r>
  <r>
    <x v="2"/>
    <x v="15"/>
    <n v="203"/>
    <s v="7.   Financial entities shall ensure that contractual arrangements on the use of ICT services may be terminated in any of the following circumstances: _x000a_ (a) significant breach by the ICT third-party service provider of applicable laws, regulations or contractual terms;"/>
    <x v="5"/>
    <x v="3"/>
    <x v="5"/>
    <x v="5"/>
    <x v="2"/>
  </r>
  <r>
    <x v="2"/>
    <x v="15"/>
    <n v="204"/>
    <s v="7.   Financial entities shall ensure that contractual arrangements on the use of ICT services may be terminated in any of the following circumstances: _x000a_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x v="5"/>
    <x v="3"/>
    <x v="5"/>
    <x v="5"/>
    <x v="2"/>
  </r>
  <r>
    <x v="2"/>
    <x v="15"/>
    <n v="205"/>
    <s v="7.   Financial entities shall ensure that contractual arrangements on the use of ICT services may be terminated in any of the following circumstances: _x000a_ (c) ICT third-party service provider’s evidenced weaknesses pertaining to its overall ICT risk management and in particular in the way it ensures the availability, authenticity, integrity and, confidentiality, of data, whether personal or otherwise sensitive data, or non-personal data;"/>
    <x v="5"/>
    <x v="3"/>
    <x v="5"/>
    <x v="5"/>
    <x v="2"/>
  </r>
  <r>
    <x v="2"/>
    <x v="15"/>
    <n v="206"/>
    <s v="7.   Financial entities shall ensure that contractual arrangements on the use of ICT services may be terminated in any of the following circumstances: _x000a_ (d) where the competent authority can no longer effectively supervise the financial entity as a result of the conditions of, or circumstances related to, the respective contractual arrangement."/>
    <x v="5"/>
    <x v="3"/>
    <x v="5"/>
    <x v="5"/>
    <x v="2"/>
  </r>
  <r>
    <x v="2"/>
    <x v="15"/>
    <n v="207"/>
    <s v="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x v="5"/>
    <x v="3"/>
    <x v="5"/>
    <x v="5"/>
    <x v="2"/>
  </r>
  <r>
    <x v="2"/>
    <x v="15"/>
    <n v="208"/>
    <s v="Financial entities shall ensure that they are able to exit contractual arrangements without:_x000a_ (a) disruption to their business activities,"/>
    <x v="5"/>
    <x v="3"/>
    <x v="5"/>
    <x v="5"/>
    <x v="2"/>
  </r>
  <r>
    <x v="2"/>
    <x v="15"/>
    <n v="209"/>
    <s v="Financial entities shall ensure that they are able to exit contractual arrangements without:_x000a_ (b) limiting compliance with regulatory requirements,"/>
    <x v="5"/>
    <x v="3"/>
    <x v="5"/>
    <x v="5"/>
    <x v="2"/>
  </r>
  <r>
    <x v="2"/>
    <x v="15"/>
    <n v="210"/>
    <s v="Financial entities shall ensure that they are able to exit contractual arrangements without:_x000a_ (c) detriment to the continuity and quality of services provided to clients."/>
    <x v="5"/>
    <x v="3"/>
    <x v="5"/>
    <x v="5"/>
    <x v="2"/>
  </r>
  <r>
    <x v="2"/>
    <x v="15"/>
    <n v="211"/>
    <s v="Exit plans shall be comprehensive, documented and, in accordance with the criteria set out in Article 4(2), shall be sufficiently tested and reviewed periodically."/>
    <x v="5"/>
    <x v="3"/>
    <x v="5"/>
    <x v="5"/>
    <x v="2"/>
  </r>
  <r>
    <x v="2"/>
    <x v="15"/>
    <n v="212"/>
    <s v="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x v="5"/>
    <x v="3"/>
    <x v="5"/>
    <x v="5"/>
    <x v="2"/>
  </r>
  <r>
    <x v="2"/>
    <x v="15"/>
    <n v="213"/>
    <s v="Financial entities shall have appropriate contingency measures in place to maintain business continuity in the event of the circumstances referred to in the first subparagraph."/>
    <x v="5"/>
    <x v="3"/>
    <x v="5"/>
    <x v="5"/>
    <x v="2"/>
  </r>
  <r>
    <x v="2"/>
    <x v="16"/>
    <n v="214"/>
    <s v="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_x000a__x000a_(a) contracting an ICT third-party service provider that is not easily substitutable; or_x000a_(b) having in place multiple contractual arrangements in relation to the provision of ICT services supporting critical or important functions with the same ICT third-party service provider or with closely connected ICT third-party service providers."/>
    <x v="5"/>
    <x v="3"/>
    <x v="5"/>
    <x v="5"/>
    <x v="2"/>
  </r>
  <r>
    <x v="2"/>
    <x v="16"/>
    <n v="215"/>
    <s v="Financial entities shall weigh the benefits and costs of alternative solutions, such as the use of different ICT third-party service providers, taking into account if and how envisaged solutions match the business needs and objectives set out in their digital resilience strategy."/>
    <x v="5"/>
    <x v="3"/>
    <x v="5"/>
    <x v="5"/>
    <x v="2"/>
  </r>
  <r>
    <x v="2"/>
    <x v="16"/>
    <n v="216"/>
    <s v="2.   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
    <x v="5"/>
    <x v="3"/>
    <x v="5"/>
    <x v="5"/>
    <x v="2"/>
  </r>
  <r>
    <x v="2"/>
    <x v="16"/>
    <n v="217"/>
    <s v="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
    <x v="5"/>
    <x v="3"/>
    <x v="5"/>
    <x v="5"/>
    <x v="2"/>
  </r>
  <r>
    <x v="2"/>
    <x v="16"/>
    <n v="218"/>
    <s v="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x v="5"/>
    <x v="3"/>
    <x v="5"/>
    <x v="5"/>
    <x v="2"/>
  </r>
  <r>
    <x v="2"/>
    <x v="16"/>
    <n v="219"/>
    <s v="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
    <x v="5"/>
    <x v="3"/>
    <x v="5"/>
    <x v="5"/>
    <x v="2"/>
  </r>
  <r>
    <x v="2"/>
    <x v="17"/>
    <n v="220"/>
    <s v="1.   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
    <x v="5"/>
    <x v="3"/>
    <x v="5"/>
    <x v="5"/>
    <x v="2"/>
  </r>
  <r>
    <x v="2"/>
    <x v="17"/>
    <n v="221"/>
    <s v="2.   The contractual arrangements on the use of ICT services shall include at least the following elements: _x000a_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x v="5"/>
    <x v="3"/>
    <x v="5"/>
    <x v="5"/>
    <x v="2"/>
  </r>
  <r>
    <x v="2"/>
    <x v="17"/>
    <n v="222"/>
    <s v="2.   The contractual arrangements on the use of ICT services shall include at least the following elements: _x000a_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x v="5"/>
    <x v="3"/>
    <x v="5"/>
    <x v="5"/>
    <x v="2"/>
  </r>
  <r>
    <x v="2"/>
    <x v="17"/>
    <n v="223"/>
    <s v="2.   The contractual arrangements on the use of ICT services shall include at least the following elements: _x000a_ (c) provisions on availability, authenticity, integrity and confidentiality in relation to the protection of data, including personal data;"/>
    <x v="5"/>
    <x v="3"/>
    <x v="5"/>
    <x v="5"/>
    <x v="2"/>
  </r>
  <r>
    <x v="2"/>
    <x v="17"/>
    <n v="224"/>
    <s v="2.   The contractual arrangements on the use of ICT services shall include at least the following elements: _x000a_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x v="5"/>
    <x v="3"/>
    <x v="5"/>
    <x v="5"/>
    <x v="2"/>
  </r>
  <r>
    <x v="2"/>
    <x v="17"/>
    <n v="225"/>
    <s v="2.   The contractual arrangements on the use of ICT services shall include at least the following elements: _x000a_ (e) service level descriptions, including updates and revisions thereof;"/>
    <x v="5"/>
    <x v="3"/>
    <x v="5"/>
    <x v="5"/>
    <x v="2"/>
  </r>
  <r>
    <x v="2"/>
    <x v="17"/>
    <n v="226"/>
    <s v="2.   The contractual arrangements on the use of ICT services shall include at least the following elements: _x000a_ (f) the obligation of the ICT third-party service provider to provide assistance to the financial entity at no additional cost, or at a cost that is determined ex-ante, when an ICT incident that is related to the ICT service provided to the financial entity occurs;"/>
    <x v="5"/>
    <x v="3"/>
    <x v="5"/>
    <x v="5"/>
    <x v="2"/>
  </r>
  <r>
    <x v="2"/>
    <x v="17"/>
    <n v="227"/>
    <s v="2. Les accords contractuels concernant l’utilisation des services TIC doivent inclure au moins les éléments suivants :_x000a_   g) l’obligation pour le prestataire de services TIC tiers de coopérer pleinement avec les autorités compétentes et les autorités de résolution de l’entité financière, y compris les personnes qu’elles ont désignées ;"/>
    <x v="5"/>
    <x v="3"/>
    <x v="5"/>
    <x v="5"/>
    <x v="2"/>
  </r>
  <r>
    <x v="2"/>
    <x v="17"/>
    <n v="228"/>
    <s v="2. Les accords contractuels concernant l’utilisation des services TIC doivent inclure au moins les éléments suivants :_x000a_   h) les droits de résiliation et les délais de préavis minimums associés à la résiliation des accords contractuels, conformément aux attentes des autorités compétentes et des autorités de résolution ;"/>
    <x v="5"/>
    <x v="3"/>
    <x v="5"/>
    <x v="5"/>
    <x v="2"/>
  </r>
  <r>
    <x v="2"/>
    <x v="17"/>
    <n v="229"/>
    <s v="2. Les accords contractuels concernant l’utilisation des services TIC doivent inclure au moins les éléments suivants :_x000a_   i) les conditions de participation des prestataires de services TIC tiers aux programmes de sensibilisation à la sécurité des TIC et aux formations à la résilience opérationnelle numérique des entités financières, conformément à l’article 13, paragraphe 6."/>
    <x v="5"/>
    <x v="3"/>
    <x v="5"/>
    <x v="5"/>
    <x v="2"/>
  </r>
  <r>
    <x v="2"/>
    <x v="17"/>
    <n v="230"/>
    <s v="3. Les accords contractuels concernant l’utilisation des services TIC soutenant des fonctions critiques ou importantes doivent inclure, en plus des éléments mentionnés au paragraphe 2, au moins les éléments suivants :_x000a_   a) des descriptions complètes des niveaux de service, incluant leurs mises à jour et révisions avec des objectifs de performance précis, quantitatifs et qualitatifs, dans le cadre des niveaux de service convenus, afin de permettre à l’entité financière de surveiller efficacement les services TIC et de prendre les mesures correctives appropriées, sans retard excessif, lorsque les niveaux de service convenus ne sont pas atteints ;"/>
    <x v="5"/>
    <x v="3"/>
    <x v="5"/>
    <x v="5"/>
    <x v="2"/>
  </r>
  <r>
    <x v="2"/>
    <x v="17"/>
    <n v="231"/>
    <s v="3. Les accords contractuels concernant l’utilisation des services TIC soutenant des fonctions critiques ou importantes doivent inclure, en plus des éléments mentionnés au paragraphe 2, au moins les éléments suivants :_x000a_   b) les délais de préavis et les obligations de reporting du prestataire de services TIC tiers à l’entité financière, y compris la notification de tout développement susceptible d’avoir un impact significatif sur la capacité du prestataire à fournir efficacement les services TIC soutenant les fonctions critiques ou importantes conformément aux niveaux de service convenus ;"/>
    <x v="5"/>
    <x v="3"/>
    <x v="5"/>
    <x v="5"/>
    <x v="2"/>
  </r>
  <r>
    <x v="2"/>
    <x v="17"/>
    <n v="232"/>
    <s v="3. Les accords contractuels concernant l’utilisation des services TIC soutenant des fonctions critiques ou importantes doivent inclure, en plus des éléments mentionnés au paragraphe 2, au moins les éléments suivants :_x000a_   c) les exigences imposant au prestataire de services TIC tiers de mettre en œuvre et de tester des plans de continuité des activités, ainsi que de disposer de mesures, d’outils et de politiques de sécurité TIC assurant un niveau de sécurité approprié pour la fourniture des services par l’entité financière, conformément à son cadre réglementaire ;"/>
    <x v="5"/>
    <x v="3"/>
    <x v="5"/>
    <x v="5"/>
    <x v="2"/>
  </r>
  <r>
    <x v="2"/>
    <x v="17"/>
    <n v="233"/>
    <s v="3. Les accords contractuels concernant l’utilisation des services TIC soutenant des fonctions critiques ou importantes doivent inclure, en plus des éléments mentionnés au paragraphe 2, au moins les éléments suivants :_x000a_   d) l’obligation pour le prestataire de services TIC tiers de participer pleinement et de coopérer dans les tests d’intrusion dirigés par la menace (TLPT) de l’entité financière, tels que visés aux articles 26 et 27 ;"/>
    <x v="5"/>
    <x v="3"/>
    <x v="5"/>
    <x v="5"/>
    <x v="2"/>
  </r>
  <r>
    <x v="2"/>
    <x v="17"/>
    <n v="234"/>
    <s v="3. Les accords contractuels concernant l’utilisation des services TIC soutenant des fonctions critiques ou importantes doivent inclure, en plus des éléments mentionnés au paragraphe 2, au moins les éléments suivants :_x000a_   e) le droit de surveiller en continu la performance du prestataire de services TIC tiers, ce qui comprend :_x000a_       (i) des droits illimités d’accès, d’inspection et d’audit par l’entité financière, ou un tiers désigné, ainsi que par l’autorité compétente, avec la possibilité de copier sur site la documentation pertinente si celle-ci est essentielle aux opérations du prestataire de services TIC, l’exercice effectif de ces droits ne devant pas être entravé ou limité par d’autres accords contractuels ou politiques de mise en œuvre ;_x000a_       (ii) le droit de convenir de niveaux d’assurance alternatifs si les droits d’autres clients sont affectés ;_x000a_       (iii) l’obligation pour le prestataire de services TIC tiers de coopérer pleinement lors des inspections et audits sur site effectués par les autorités compétentes, le superviseur principal, l’entité financière ou un tiers désigné ;_x000a_       (iv) l’obligation de fournir des détails sur le périmètre, les procédures à suivre et la fréquence de ces inspections et audits."/>
    <x v="5"/>
    <x v="3"/>
    <x v="5"/>
    <x v="5"/>
    <x v="2"/>
  </r>
  <r>
    <x v="2"/>
    <x v="17"/>
    <n v="235"/>
    <s v="3. Les accords contractuels concernant l’utilisation des services TIC soutenant des fonctions critiques ou importantes doivent inclure, en plus des éléments mentionnés au paragraphe 2, au moins les éléments suivants :_x000a_   f) des stratégies de sortie, notamment l’établissement d’une période de transition obligatoire adéquate :_x000a_       (i) pendant laquelle le prestataire de services TIC tiers continuera à fournir les fonctions ou services TIC respectifs, afin de réduire le risque de perturbation pour l’entité financière ou d’en assurer la résolution et la restructuration efficaces ;_x000a_       (ii) permettant à l’entité financière de migrer vers un autre prestataire de services TIC tiers ou de revenir à des solutions internes, en cohérence avec la complexité du service fourni."/>
    <x v="5"/>
    <x v="3"/>
    <x v="5"/>
    <x v="5"/>
    <x v="2"/>
  </r>
  <r>
    <x v="2"/>
    <x v="17"/>
    <n v="236"/>
    <s v="Par dérogation au point (e), le prestataire de services TIC tiers et l’entité financière qui est une microentreprise peuvent convenir que les droits d’accès, d’inspection et d’audit de l’entité financière puissent être délégués à un tiers indépendant, nommé par le prestataire de services TIC tiers, et que l’entité financière puisse à tout moment demander des informations et des garanties sur la performance du prestataire de services TIC tiers auprès de ce tiers."/>
    <x v="5"/>
    <x v="3"/>
    <x v="5"/>
    <x v="5"/>
    <x v="2"/>
  </r>
  <r>
    <x v="2"/>
    <x v="17"/>
    <n v="237"/>
    <s v="4. Lors de la négociation des accords contractuels, les entités financières et les prestataires de services TIC tiers doivent envisager l’utilisation de clauses contractuelles types développées par les autorités publiques pour des services spécifiques."/>
    <x v="5"/>
    <x v="3"/>
    <x v="5"/>
    <x v="5"/>
    <x v="2"/>
  </r>
  <r>
    <x v="2"/>
    <x v="18"/>
    <n v="238"/>
    <s v="4. Les prestataires de services TIC tiers critiques faisant partie d’un groupe doivent désigner une personne morale comme point de coordination afin d’assurer une représentation et une communication adéquates avec le superviseur principal."/>
    <x v="5"/>
    <x v="3"/>
    <x v="5"/>
    <x v="5"/>
    <x v="2"/>
  </r>
  <r>
    <x v="2"/>
    <x v="18"/>
    <n v="239"/>
    <s v="11. Les prestataires de services TIC tiers qui ne figurent pas dans la liste visée au paragraphe 9 peuvent demander à être désignés comme critiques conformément au paragraphe 1, point a)."/>
    <x v="5"/>
    <x v="3"/>
    <x v="5"/>
    <x v="5"/>
    <x v="2"/>
  </r>
  <r>
    <x v="2"/>
    <x v="18"/>
    <n v="240"/>
    <s v="Aux fins du premier alinéa, le prestataire de services TIC tiers doit soumettre une demande motivée à l’EBA, l’ESMA ou l’EIOPA, qui, via le Comité conjoint, décidera s’il convient de désigner ce prestataire comme critique conformément au paragraphe 1, point a)."/>
    <x v="5"/>
    <x v="3"/>
    <x v="5"/>
    <x v="5"/>
    <x v="2"/>
  </r>
  <r>
    <x v="2"/>
    <x v="18"/>
    <n v="241"/>
    <s v="12. Les entités financières ne doivent utiliser les services d’un prestataire de services TIC tiers établi dans un pays tiers et désigné comme critique conformément au paragraphe 1, point a), que si ce dernier a établi une filiale dans l’Union dans les 12 mois suivant la désignation."/>
    <x v="5"/>
    <x v="3"/>
    <x v="5"/>
    <x v="5"/>
    <x v="2"/>
  </r>
  <r>
    <x v="2"/>
    <x v="18"/>
    <n v="242"/>
    <s v="13. Le prestataire de services TIC tiers critique visé au paragraphe 12 doit notifier au superviseur principal tout changement dans la structure de gestion de la filiale établie dans l’Union."/>
    <x v="5"/>
    <x v="3"/>
    <x v="5"/>
    <x v="5"/>
    <x v="2"/>
  </r>
  <r>
    <x v="2"/>
    <x v="19"/>
    <n v="243"/>
    <s v="4. Les représentants des prestataires de services TIC tiers critiques doivent fournir les informations demandées. Les avocats dûment autorisés à agir peuvent fournir ces informations au nom de leurs clients. Le prestataire de services TIC tiers critique reste pleinement responsable si les informations fournies sont incomplètes, incorrectes ou trompeuses."/>
    <x v="5"/>
    <x v="3"/>
    <x v="5"/>
    <x v="5"/>
    <x v="2"/>
  </r>
  <r>
    <x v="3"/>
    <x v="20"/>
    <n v="244"/>
    <s v="1. Les entités financières peuvent échanger entre elles des informations et des renseignements sur les menaces cybernétiques, y compris des indicateurs de compromission, des tactiques, techniques et procédures, des alertes de cybersécurité et des outils de configuration, dans la mesure où ce partage d’informations et de renseignements :_x000a__x000a_(a) vise à renforcer la résilience opérationnelle numérique des entités financières, notamment en sensibilisant aux menaces cybernétiques, en limitant ou en empêchant leur propagation, en soutenant les capacités de défense, les techniques de détection des menaces, les stratégies d’atténuation ou les phases de réponse et de reprise ;_x000a__x000a_(b) se déroule au sein de communautés de confiance d’entités financières ;_x000a__x000a_(c) est mis en œuvre par le biais de dispositifs de partage d’informations qui protègent la nature potentiellement sensible des informations partagées, et qui sont régis par des règles de conduite respectant pleinement la confidentialité des affaires, la protection des données personnelles conformément au Règlement (UE) 2016/679, ainsi que les directives en matière de politique de concurrence."/>
    <x v="5"/>
    <x v="3"/>
    <x v="5"/>
    <x v="5"/>
    <x v="2"/>
  </r>
  <r>
    <x v="3"/>
    <x v="20"/>
    <n v="245"/>
    <s v="2. Aux fins du paragraphe 1, point (c), les dispositifs de partage d’informations doivent définir les conditions de participation et, le cas échéant, préciser les modalités d’implication des autorités publiques ainsi que leur rôle dans ces dispositifs, l’implication des prestataires de services TIC tiers, ainsi que les éléments opérationnels, y compris l’utilisation de plateformes informatiques dédiées."/>
    <x v="5"/>
    <x v="3"/>
    <x v="5"/>
    <x v="5"/>
    <x v="2"/>
  </r>
  <r>
    <x v="3"/>
    <x v="20"/>
    <n v="246"/>
    <s v="3. Les entités financières doivent informer les autorités compétentes de leur participation aux dispositifs de partage d’informations mentionnés au paragraphe 1, lors de la validation de leur adhésion, ou, le cas échéant, de la cessation de leur adhésion dès qu’elle prend effet."/>
    <x v="5"/>
    <x v="3"/>
    <x v="5"/>
    <x v="5"/>
    <x v="2"/>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r>
    <x v="4"/>
    <x v="21"/>
    <m/>
    <m/>
    <x v="6"/>
    <x v="4"/>
    <x v="6"/>
    <x v="6"/>
    <x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n v="1"/>
    <s v="Former les équipes opérationnelles à la sécurité des systèmes d'informations"/>
    <m/>
    <x v="0"/>
    <s v="Non applicable"/>
    <s v="Ce contrôle ou processus n’est pas concerné ou ne peut être évalué dans le contexte actuel."/>
    <s v=" "/>
  </r>
  <r>
    <x v="1"/>
    <n v="2"/>
    <s v="Sensibiliser les utilisateurs aux bonnes pratiques élémentaires de sécurité informatique"/>
    <m/>
    <x v="1"/>
    <s v="Non structuré"/>
    <s v="Aucune méthode claire n’est définie. Les actions reposent uniquement sur le savoir-faire individuel, sans cadre ou standard partagé. Le succès dépend donc de chaque personne, sans véritable suivi ni cohérence."/>
    <m/>
  </r>
  <r>
    <x v="1"/>
    <n v="3"/>
    <s v="Maîtriser les risques de l'infogérance"/>
    <m/>
    <x v="2"/>
    <s v="Pratique informelles"/>
    <s v="L’entreprise commence à suivre une logique commune, avec des habitudes partagées issues de l’expérience. Cependant, ces pratiques restent non formalisées, et reposent sur la transmission orale ou l’usage répété plutôt que sur des procédures écrites."/>
    <m/>
  </r>
  <r>
    <x v="2"/>
    <n v="4"/>
    <s v=" Identifier les informations et serveurs les plus sensibles et maintenir un schéma du réseau"/>
    <m/>
    <x v="3"/>
    <s v="Processus défini"/>
    <s v="Des règles précises sont établies, documentées et reproductibles pour la majorité des cas. La réussite ne dépend plus des individus mais du respect des processus. Des écarts peuvent subsister, mais l’organisation sait les identifier et y remédier."/>
    <m/>
  </r>
  <r>
    <x v="1"/>
    <n v="5"/>
    <s v="Disposer d’un inventaire exhaustif des comptes privilégiés et le maintenir à jour"/>
    <m/>
    <x v="4"/>
    <s v="Processus maîtrisé "/>
    <s v="Les processus sont suivis et mesurés de manière régulière. L’organisation adapte ses pratiques en fonction des résultats obtenus, dans une logique d’efficacité et de rentabilité. Des indicateurs sont utilisés pour piloter la performance."/>
    <m/>
  </r>
  <r>
    <x v="1"/>
    <n v="6"/>
    <s v="Organiser les procédures d’arrivée, de départ et de changement de fonction des utilisateurs"/>
    <m/>
    <x v="5"/>
    <s v="Amélioration continue"/>
    <s v="Les processus sont optimisés de manière continue. L’organisation adopte une démarche proactive d’amélioration, impliquant tous les collaborateurs. Les processus sont revus et adaptés en permanence pour rester performants et agiles."/>
    <m/>
  </r>
  <r>
    <x v="1"/>
    <n v="7"/>
    <s v=" Autoriser la connexion au réseau de l’entité aux seuls équipements maîtrisés"/>
    <m/>
    <x v="5"/>
    <s v="Amélioration continue"/>
    <s v="Les processus sont optimisés de manière continue. L’organisation adopte une démarche proactive d’amélioration, impliquant tous les collaborateurs. Les processus sont revus et adaptés en permanence pour rester performants et agiles."/>
    <m/>
  </r>
  <r>
    <x v="3"/>
    <n v="8"/>
    <s v="Identifier nommément chaque personne accédant au système et distinguer les rôles utilisateur/ administrateur"/>
    <m/>
    <x v="2"/>
    <s v="Pratique informelles"/>
    <s v="L’entreprise commence à suivre une logique commune, avec des habitudes partagées issues de l’expérience. Cependant, ces pratiques restent non formalisées, et reposent sur la transmission orale ou l’usage répété plutôt que sur des procédures écrites."/>
    <m/>
  </r>
  <r>
    <x v="1"/>
    <n v="9"/>
    <s v="Attribuer les bons droits sur les ressources sensibles du système d’information"/>
    <m/>
    <x v="4"/>
    <s v="Processus maîtrisé "/>
    <s v="Les processus sont suivis et mesurés de manière régulière. L’organisation adapte ses pratiques en fonction des résultats obtenus, dans une logique d’efficacité et de rentabilité. Des indicateurs sont utilisés pour piloter la performance."/>
    <m/>
  </r>
  <r>
    <x v="1"/>
    <n v="10"/>
    <s v="Définir et vérifier des règles de choix et de dimensionnement des mots de passe"/>
    <m/>
    <x v="2"/>
    <s v="Pratique informelles"/>
    <s v="L’entreprise commence à suivre une logique commune, avec des habitudes partagées issues de l’expérience. Cependant, ces pratiques restent non formalisées, et reposent sur la transmission orale ou l’usage répété plutôt que sur des procédures écrites."/>
    <m/>
  </r>
  <r>
    <x v="1"/>
    <n v="11"/>
    <s v="Protéger les mots de passe stockés sur les systèmes"/>
    <m/>
    <x v="3"/>
    <s v="Processus défini"/>
    <s v="Des règles précises sont établies, documentées et reproductibles pour la majorité des cas. La réussite ne dépend plus des individus mais du respect des processus. Des écarts peuvent subsister, mais l’organisation sait les identifier et y remédier."/>
    <m/>
  </r>
  <r>
    <x v="1"/>
    <n v="12"/>
    <s v="Changer les éléments d’authentification par défaut sur les équipements et services"/>
    <m/>
    <x v="1"/>
    <s v="Non structuré"/>
    <s v="Aucune méthode claire n’est définie. Les actions reposent uniquement sur le savoir-faire individuel, sans cadre ou standard partagé. Le succès dépend donc de chaque personne, sans véritable suivi ni cohérence."/>
    <m/>
  </r>
  <r>
    <x v="1"/>
    <n v="13"/>
    <s v="Privilégier lorsque c’est possible une authentification forte"/>
    <m/>
    <x v="3"/>
    <s v="Processus défini"/>
    <s v="Des règles précises sont établies, documentées et reproductibles pour la majorité des cas. La réussite ne dépend plus des individus mais du respect des processus. Des écarts peuvent subsister, mais l’organisation sait les identifier et y remédier."/>
    <m/>
  </r>
  <r>
    <x v="4"/>
    <n v="14"/>
    <s v="Mettre en place un niveau de sécurité minimal sur l’ensemble du parc informatique"/>
    <m/>
    <x v="5"/>
    <s v="Amélioration continue"/>
    <s v="Les processus sont optimisés de manière continue. L’organisation adopte une démarche proactive d’amélioration, impliquant tous les collaborateurs. Les processus sont revus et adaptés en permanence pour rester performants et agiles."/>
    <m/>
  </r>
  <r>
    <x v="1"/>
    <n v="15"/>
    <s v=" Se protéger des menaces relatives à l’utilisation de supports amovible"/>
    <m/>
    <x v="4"/>
    <s v="Processus maîtrisé "/>
    <s v="Les processus sont suivis et mesurés de manière régulière. L’organisation adapte ses pratiques en fonction des résultats obtenus, dans une logique d’efficacité et de rentabilité. Des indicateurs sont utilisés pour piloter la performance."/>
    <m/>
  </r>
  <r>
    <x v="1"/>
    <n v="16"/>
    <s v="Utiliser un outil de gestion centralisée afin d’homogénéiser les politiques de sécurité"/>
    <m/>
    <x v="3"/>
    <s v="Processus défini"/>
    <s v="Des règles précises sont établies, documentées et reproductibles pour la majorité des cas. La réussite ne dépend plus des individus mais du respect des processus. Des écarts peuvent subsister, mais l’organisation sait les identifier et y remédier."/>
    <m/>
  </r>
  <r>
    <x v="1"/>
    <n v="17"/>
    <s v="Activer et configurer le pare-feu local des postes de travail"/>
    <m/>
    <x v="0"/>
    <s v="Non applicable"/>
    <s v="Ce contrôle ou processus n’est pas concerné ou ne peut être évalué dans le contexte actuel."/>
    <m/>
  </r>
  <r>
    <x v="1"/>
    <n v="18"/>
    <s v="Chiffrer les données sensibles transmises par voie Internet"/>
    <m/>
    <x v="5"/>
    <s v="Amélioration continue"/>
    <s v="Les processus sont optimisés de manière continue. L’organisation adopte une démarche proactive d’amélioration, impliquant tous les collaborateurs. Les processus sont revus et adaptés en permanence pour rester performants et agiles."/>
    <m/>
  </r>
  <r>
    <x v="5"/>
    <n v="19"/>
    <s v=" Segmenter le réseau et mettre en place un cloisonnement entre ces zones"/>
    <m/>
    <x v="1"/>
    <s v="Non structuré"/>
    <s v="Aucune méthode claire n’est définie. Les actions reposent uniquement sur le savoir-faire individuel, sans cadre ou standard partagé. Le succès dépend donc de chaque personne, sans véritable suivi ni cohérence."/>
    <m/>
  </r>
  <r>
    <x v="1"/>
    <n v="20"/>
    <s v=" S’assurer de la sécurité des réseaux d’accès Wi-Fi et de la séparation des usages"/>
    <m/>
    <x v="2"/>
    <s v="Pratique informelles"/>
    <s v="L’entreprise commence à suivre une logique commune, avec des habitudes partagées issues de l’expérience. Cependant, ces pratiques restent non formalisées, et reposent sur la transmission orale ou l’usage répété plutôt que sur des procédures écrites."/>
    <m/>
  </r>
  <r>
    <x v="1"/>
    <n v="21"/>
    <s v=" Utiliser des protocoles sécurisés dès qu’ils existent"/>
    <m/>
    <x v="5"/>
    <s v="Amélioration continue"/>
    <s v="Les processus sont optimisés de manière continue. L’organisation adopte une démarche proactive d’amélioration, impliquant tous les collaborateurs. Les processus sont revus et adaptés en permanence pour rester performants et agiles."/>
    <m/>
  </r>
  <r>
    <x v="1"/>
    <n v="22"/>
    <s v="Mettre en place une passerelle d’accès sécurisé à Internet"/>
    <m/>
    <x v="0"/>
    <s v="Non applicable"/>
    <s v="Ce contrôle ou processus n’est pas concerné ou ne peut être évalué dans le contexte actuel."/>
    <m/>
  </r>
  <r>
    <x v="1"/>
    <n v="23"/>
    <s v=" Cloisonner les services visibles depuis Internet du reste du système d’information"/>
    <m/>
    <x v="3"/>
    <s v="Processus défini"/>
    <s v="Des règles précises sont établies, documentées et reproductibles pour la majorité des cas. La réussite ne dépend plus des individus mais du respect des processus. Des écarts peuvent subsister, mais l’organisation sait les identifier et y remédier."/>
    <m/>
  </r>
  <r>
    <x v="1"/>
    <n v="24"/>
    <s v="Protéger sa messagerie professionnelle"/>
    <m/>
    <x v="4"/>
    <s v="Processus maîtrisé "/>
    <s v="Les processus sont suivis et mesurés de manière régulière. L’organisation adapte ses pratiques en fonction des résultats obtenus, dans une logique d’efficacité et de rentabilité. Des indicateurs sont utilisés pour piloter la performance."/>
    <m/>
  </r>
  <r>
    <x v="1"/>
    <n v="25"/>
    <s v="Sécuriser les interconnexions réseau dédiées avec les partenaires"/>
    <m/>
    <x v="5"/>
    <s v="Amélioration continue"/>
    <s v="Les processus sont optimisés de manière continue. L’organisation adopte une démarche proactive d’amélioration, impliquant tous les collaborateurs. Les processus sont revus et adaptés en permanence pour rester performants et agiles."/>
    <m/>
  </r>
  <r>
    <x v="1"/>
    <n v="26"/>
    <s v="Contrôler et protéger l’accès aux salles serveurs et aux locaux techniques"/>
    <m/>
    <x v="2"/>
    <s v="Pratique informelles"/>
    <s v="L’entreprise commence à suivre une logique commune, avec des habitudes partagées issues de l’expérience. Cependant, ces pratiques restent non formalisées, et reposent sur la transmission orale ou l’usage répété plutôt que sur des procédures écrites."/>
    <m/>
  </r>
  <r>
    <x v="6"/>
    <n v="27"/>
    <s v="Interdire l’accès à Internet depuis les postes ou serveurs utilisés pour l’administration du système d’information"/>
    <m/>
    <x v="4"/>
    <s v="Processus maîtrisé "/>
    <s v="Les processus sont suivis et mesurés de manière régulière. L’organisation adapte ses pratiques en fonction des résultats obtenus, dans une logique d’efficacité et de rentabilité. Des indicateurs sont utilisés pour piloter la performance."/>
    <m/>
  </r>
  <r>
    <x v="1"/>
    <n v="28"/>
    <s v="Utiliser un réseau dédié et cloisonné pour l’administration du système d’information"/>
    <m/>
    <x v="2"/>
    <s v="Pratique informelles"/>
    <s v="L’entreprise commence à suivre une logique commune, avec des habitudes partagées issues de l’expérience. Cependant, ces pratiques restent non formalisées, et reposent sur la transmission orale ou l’usage répété plutôt que sur des procédures écrites."/>
    <m/>
  </r>
  <r>
    <x v="1"/>
    <n v="29"/>
    <s v=" Limiter au strict besoin opérationnel les droits d’administration sur les postes de travail"/>
    <m/>
    <x v="4"/>
    <s v="Processus maîtrisé "/>
    <s v="Les processus sont suivis et mesurés de manière régulière. L’organisation adapte ses pratiques en fonction des résultats obtenus, dans une logique d’efficacité et de rentabilité. Des indicateurs sont utilisés pour piloter la performance."/>
    <m/>
  </r>
  <r>
    <x v="7"/>
    <n v="30"/>
    <s v="Prendre des mesures de sécurisation physique des terminaux nomades"/>
    <m/>
    <x v="0"/>
    <s v="Non applicable"/>
    <s v="Ce contrôle ou processus n’est pas concerné ou ne peut être évalué dans le contexte actuel."/>
    <m/>
  </r>
  <r>
    <x v="1"/>
    <n v="31"/>
    <s v="Chiffrer les données sensibles, en particulier sur le matériel potentiellement perdable"/>
    <m/>
    <x v="5"/>
    <s v="Amélioration continue"/>
    <s v="Les processus sont optimisés de manière continue. L’organisation adopte une démarche proactive d’amélioration, impliquant tous les collaborateurs. Les processus sont revus et adaptés en permanence pour rester performants et agiles."/>
    <m/>
  </r>
  <r>
    <x v="1"/>
    <n v="32"/>
    <s v="Sécuriser la connexion réseau des postes utilisés en situation de nomadisme"/>
    <m/>
    <x v="3"/>
    <s v="Processus défini"/>
    <s v="Des règles précises sont établies, documentées et reproductibles pour la majorité des cas. La réussite ne dépend plus des individus mais du respect des processus. Des écarts peuvent subsister, mais l’organisation sait les identifier et y remédier."/>
    <m/>
  </r>
  <r>
    <x v="1"/>
    <n v="33"/>
    <s v="Adopter des politiques de sécurité dédiées aux terminaux mobiles"/>
    <m/>
    <x v="4"/>
    <s v="Processus maîtrisé "/>
    <s v="Les processus sont suivis et mesurés de manière régulière. L’organisation adapte ses pratiques en fonction des résultats obtenus, dans une logique d’efficacité et de rentabilité. Des indicateurs sont utilisés pour piloter la performance."/>
    <m/>
  </r>
  <r>
    <x v="8"/>
    <n v="34"/>
    <s v=" Définir une politique de mise à jour des composants du système d’information"/>
    <m/>
    <x v="3"/>
    <s v="Processus défini"/>
    <s v="Des règles précises sont établies, documentées et reproductibles pour la majorité des cas. La réussite ne dépend plus des individus mais du respect des processus. Des écarts peuvent subsister, mais l’organisation sait les identifier et y remédier."/>
    <m/>
  </r>
  <r>
    <x v="1"/>
    <n v="35"/>
    <s v="Anticiper la fin de la maintenance des logiciels et systèmes et limiter les adhérences logicielles"/>
    <m/>
    <x v="3"/>
    <s v="Processus défini"/>
    <s v="Des règles précises sont établies, documentées et reproductibles pour la majorité des cas. La réussite ne dépend plus des individus mais du respect des processus. Des écarts peuvent subsister, mais l’organisation sait les identifier et y remédier."/>
    <m/>
  </r>
  <r>
    <x v="9"/>
    <n v="36"/>
    <s v="Activer et configurer les journaux des composants les plus importants"/>
    <m/>
    <x v="2"/>
    <s v="Pratique informelles"/>
    <s v="L’entreprise commence à suivre une logique commune, avec des habitudes partagées issues de l’expérience. Cependant, ces pratiques restent non formalisées, et reposent sur la transmission orale ou l’usage répété plutôt que sur des procédures écrites."/>
    <m/>
  </r>
  <r>
    <x v="1"/>
    <n v="37"/>
    <s v="Définir et appliquer une politique de sauvegarde des composants critiques"/>
    <m/>
    <x v="4"/>
    <s v="Processus maîtrisé "/>
    <s v="Les processus sont suivis et mesurés de manière régulière. L’organisation adapte ses pratiques en fonction des résultats obtenus, dans une logique d’efficacité et de rentabilité. Des indicateurs sont utilisés pour piloter la performance."/>
    <m/>
  </r>
  <r>
    <x v="1"/>
    <n v="38"/>
    <s v="Procéder à des contrôles et audits de sécurité réguliers puis appliquer les actions correctives associées"/>
    <m/>
    <x v="3"/>
    <s v="Processus défini"/>
    <s v="Des règles précises sont établies, documentées et reproductibles pour la majorité des cas. La réussite ne dépend plus des individus mais du respect des processus. Des écarts peuvent subsister, mais l’organisation sait les identifier et y remédier."/>
    <m/>
  </r>
  <r>
    <x v="1"/>
    <n v="39"/>
    <s v="Désigner un référent en sécurité des systèmes d’information et le faire connaître auprès du personnel"/>
    <m/>
    <x v="1"/>
    <s v="Non structuré"/>
    <s v="Aucune méthode claire n’est définie. Les actions reposent uniquement sur le savoir-faire individuel, sans cadre ou standard partagé. Le succès dépend donc de chaque personne, sans véritable suivi ni cohérence."/>
    <m/>
  </r>
  <r>
    <x v="1"/>
    <n v="40"/>
    <s v="Définir une procédure de gestion des incidents de sécurité"/>
    <m/>
    <x v="2"/>
    <s v="Pratique informelles"/>
    <s v="L’entreprise commence à suivre une logique commune, avec des habitudes partagées issues de l’expérience. Cependant, ces pratiques restent non formalisées, et reposent sur la transmission orale ou l’usage répété plutôt que sur des procédures écrites."/>
    <m/>
  </r>
  <r>
    <x v="10"/>
    <n v="41"/>
    <s v=" Mener une analyse de risques formelle"/>
    <m/>
    <x v="1"/>
    <s v="Non structuré"/>
    <s v="Aucune méthode claire n’est définie. Les actions reposent uniquement sur le savoir-faire individuel, sans cadre ou standard partagé. Le succès dépend donc de chaque personne, sans véritable suivi ni cohérence."/>
    <m/>
  </r>
  <r>
    <x v="1"/>
    <n v="42"/>
    <s v=" Privilégier l’usage de produits et de services qualifiés par l’ANSSI"/>
    <m/>
    <x v="4"/>
    <s v="Processus maîtrisé "/>
    <s v="Les processus sont suivis et mesurés de manière régulière. L’organisation adapte ses pratiques en fonction des résultats obtenus, dans une logique d’efficacité et de rentabilité. Des indicateurs sont utilisés pour piloter la performance."/>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893A36-BFE1-4DB2-A166-196F4A62BD3A}" name="Tableau croisé dynamique11" cacheId="4" applyNumberFormats="0" applyBorderFormats="0" applyFontFormats="0" applyPatternFormats="0" applyAlignmentFormats="0" applyWidthHeightFormats="1" dataCaption="Valeurs" updatedVersion="8" minRefreshableVersion="3" useAutoFormatting="1" rowGrandTotals="0" colGrandTotals="0" itemPrintTitles="1" createdVersion="5" indent="0" compact="0" compactData="0" multipleFieldFilters="0" chartFormat="29">
  <location ref="R5:S11" firstHeaderRow="1" firstDataRow="1" firstDataCol="1"/>
  <pivotFields count="8">
    <pivotField compact="0" outline="0" showAll="0"/>
    <pivotField compact="0" outline="0" showAll="0"/>
    <pivotField compact="0" outline="0" showAll="0"/>
    <pivotField compact="0" outline="0" showAll="0"/>
    <pivotField axis="axisRow" compact="0" outline="0" showAll="0">
      <items count="7">
        <item x="1"/>
        <item x="2"/>
        <item x="3"/>
        <item x="4"/>
        <item x="5"/>
        <item x="0"/>
        <item t="default"/>
      </items>
    </pivotField>
    <pivotField compact="0" outline="0" showAll="0"/>
    <pivotField dataField="1" compact="0" outline="0" showAll="0"/>
    <pivotField compact="0" outline="0" showAll="0"/>
  </pivotFields>
  <rowFields count="1">
    <field x="4"/>
  </rowFields>
  <rowItems count="6">
    <i>
      <x/>
    </i>
    <i>
      <x v="1"/>
    </i>
    <i>
      <x v="2"/>
    </i>
    <i>
      <x v="3"/>
    </i>
    <i>
      <x v="4"/>
    </i>
    <i>
      <x v="5"/>
    </i>
  </rowItems>
  <colItems count="1">
    <i/>
  </colItems>
  <dataFields count="1">
    <dataField name="Nombre de Règles" fld="6" subtotal="count" baseField="4" baseItem="0"/>
  </dataFields>
  <formats count="5">
    <format dxfId="78">
      <pivotArea type="all" dataOnly="0" outline="0" fieldPosition="0"/>
    </format>
    <format dxfId="77">
      <pivotArea outline="0" collapsedLevelsAreSubtotals="1" fieldPosition="0"/>
    </format>
    <format dxfId="76">
      <pivotArea field="4" type="button" dataOnly="0" labelOnly="1" outline="0" axis="axisRow" fieldPosition="0"/>
    </format>
    <format dxfId="75">
      <pivotArea dataOnly="0" labelOnly="1" outline="0" fieldPosition="0">
        <references count="1">
          <reference field="4" count="0"/>
        </references>
      </pivotArea>
    </format>
    <format dxfId="74">
      <pivotArea dataOnly="0" labelOnly="1" outline="0" axis="axisValues" fieldPosition="0"/>
    </format>
  </formats>
  <chartFormats count="17">
    <chartFormat chart="11"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 chart="26" format="7" series="1">
      <pivotArea type="data" outline="0" fieldPosition="0">
        <references count="1">
          <reference field="4294967294" count="1" selected="0">
            <x v="0"/>
          </reference>
        </references>
      </pivotArea>
    </chartFormat>
    <chartFormat chart="26" format="8">
      <pivotArea type="data" outline="0" fieldPosition="0">
        <references count="2">
          <reference field="4294967294" count="1" selected="0">
            <x v="0"/>
          </reference>
          <reference field="4" count="1" selected="0">
            <x v="0"/>
          </reference>
        </references>
      </pivotArea>
    </chartFormat>
    <chartFormat chart="26" format="9">
      <pivotArea type="data" outline="0" fieldPosition="0">
        <references count="2">
          <reference field="4294967294" count="1" selected="0">
            <x v="0"/>
          </reference>
          <reference field="4" count="1" selected="0">
            <x v="1"/>
          </reference>
        </references>
      </pivotArea>
    </chartFormat>
    <chartFormat chart="26" format="10">
      <pivotArea type="data" outline="0" fieldPosition="0">
        <references count="2">
          <reference field="4294967294" count="1" selected="0">
            <x v="0"/>
          </reference>
          <reference field="4" count="1" selected="0">
            <x v="2"/>
          </reference>
        </references>
      </pivotArea>
    </chartFormat>
    <chartFormat chart="26" format="11">
      <pivotArea type="data" outline="0" fieldPosition="0">
        <references count="2">
          <reference field="4294967294" count="1" selected="0">
            <x v="0"/>
          </reference>
          <reference field="4" count="1" selected="0">
            <x v="3"/>
          </reference>
        </references>
      </pivotArea>
    </chartFormat>
    <chartFormat chart="26" format="12">
      <pivotArea type="data" outline="0" fieldPosition="0">
        <references count="2">
          <reference field="4294967294" count="1" selected="0">
            <x v="0"/>
          </reference>
          <reference field="4" count="1" selected="0">
            <x v="4"/>
          </reference>
        </references>
      </pivotArea>
    </chartFormat>
    <chartFormat chart="26" format="13">
      <pivotArea type="data" outline="0" fieldPosition="0">
        <references count="2">
          <reference field="4294967294" count="1" selected="0">
            <x v="0"/>
          </reference>
          <reference field="4" count="1" selected="0">
            <x v="5"/>
          </reference>
        </references>
      </pivotArea>
    </chartFormat>
    <chartFormat chart="27" format="1" series="1">
      <pivotArea type="data" outline="0" fieldPosition="0">
        <references count="1">
          <reference field="4294967294" count="1" selected="0">
            <x v="0"/>
          </reference>
        </references>
      </pivotArea>
    </chartFormat>
    <chartFormat chart="28" format="6" series="1">
      <pivotArea type="data" outline="0" fieldPosition="0">
        <references count="1">
          <reference field="4294967294" count="1" selected="0">
            <x v="0"/>
          </reference>
        </references>
      </pivotArea>
    </chartFormat>
    <chartFormat chart="28" format="7">
      <pivotArea type="data" outline="0" fieldPosition="0">
        <references count="2">
          <reference field="4294967294" count="1" selected="0">
            <x v="0"/>
          </reference>
          <reference field="4" count="1" selected="0">
            <x v="1"/>
          </reference>
        </references>
      </pivotArea>
    </chartFormat>
    <chartFormat chart="28" format="8">
      <pivotArea type="data" outline="0" fieldPosition="0">
        <references count="2">
          <reference field="4294967294" count="1" selected="0">
            <x v="0"/>
          </reference>
          <reference field="4" count="1" selected="0">
            <x v="2"/>
          </reference>
        </references>
      </pivotArea>
    </chartFormat>
    <chartFormat chart="28" format="9">
      <pivotArea type="data" outline="0" fieldPosition="0">
        <references count="2">
          <reference field="4294967294" count="1" selected="0">
            <x v="0"/>
          </reference>
          <reference field="4" count="1" selected="0">
            <x v="3"/>
          </reference>
        </references>
      </pivotArea>
    </chartFormat>
    <chartFormat chart="28" format="10">
      <pivotArea type="data" outline="0" fieldPosition="0">
        <references count="2">
          <reference field="4294967294" count="1" selected="0">
            <x v="0"/>
          </reference>
          <reference field="4" count="1" selected="0">
            <x v="4"/>
          </reference>
        </references>
      </pivotArea>
    </chartFormat>
    <chartFormat chart="28" format="11">
      <pivotArea type="data" outline="0" fieldPosition="0">
        <references count="2">
          <reference field="4294967294" count="1" selected="0">
            <x v="0"/>
          </reference>
          <reference field="4" count="1" selected="0">
            <x v="5"/>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BF2FC2-165B-443D-996C-6DAE6EDACBBB}" name="Tableau croisé dynamique8" cacheId="1"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2">
  <location ref="B24:C31" firstHeaderRow="1" firstDataRow="1" firstDataCol="1"/>
  <pivotFields count="12">
    <pivotField showAll="0"/>
    <pivotField numFmtId="1" showAll="0"/>
    <pivotField showAll="0"/>
    <pivotField showAll="0"/>
    <pivotField axis="axisRow" showAll="0">
      <items count="7">
        <item x="1"/>
        <item x="2"/>
        <item x="0"/>
        <item x="5"/>
        <item x="3"/>
        <item x="4"/>
        <item t="default"/>
      </items>
    </pivotField>
    <pivotField showAll="0"/>
    <pivotField showAll="0"/>
    <pivotField showAll="0"/>
    <pivotField showAll="0"/>
    <pivotField showAll="0"/>
    <pivotField showAll="0"/>
    <pivotField dataField="1" showAll="0"/>
  </pivotFields>
  <rowFields count="1">
    <field x="4"/>
  </rowFields>
  <rowItems count="7">
    <i>
      <x/>
    </i>
    <i>
      <x v="1"/>
    </i>
    <i>
      <x v="2"/>
    </i>
    <i>
      <x v="3"/>
    </i>
    <i>
      <x v="4"/>
    </i>
    <i>
      <x v="5"/>
    </i>
    <i t="grand">
      <x/>
    </i>
  </rowItems>
  <colItems count="1">
    <i/>
  </colItems>
  <dataFields count="1">
    <dataField name="Moyenne de Niveau de maturité" fld="11"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1C7949-8BAE-4C5F-A824-313E433E2021}" name="Tableau croisé dynamique1" cacheId="1" applyNumberFormats="0" applyBorderFormats="0" applyFontFormats="0" applyPatternFormats="0" applyAlignmentFormats="0" applyWidthHeightFormats="1" dataCaption="Valeurs" grandTotalCaption="Nombre de sous-contrôles" updatedVersion="8" minRefreshableVersion="3" useAutoFormatting="1" itemPrintTitles="1" createdVersion="8" indent="0" outline="1" outlineData="1" multipleFieldFilters="0" chartFormat="13" rowHeaderCaption="Niveau de maturité">
  <location ref="F15:G22" firstHeaderRow="1" firstDataRow="1" firstDataCol="1"/>
  <pivotFields count="12">
    <pivotField showAll="0"/>
    <pivotField numFmtId="1" showAll="0"/>
    <pivotField dataField="1" showAll="0"/>
    <pivotField showAll="0"/>
    <pivotField showAll="0"/>
    <pivotField showAll="0"/>
    <pivotField showAll="0"/>
    <pivotField showAll="0"/>
    <pivotField showAll="0"/>
    <pivotField showAll="0"/>
    <pivotField showAll="0"/>
    <pivotField axis="axisRow" showAll="0" sortType="ascending">
      <items count="7">
        <item x="4"/>
        <item x="1"/>
        <item x="5"/>
        <item x="2"/>
        <item x="0"/>
        <item x="3"/>
        <item t="default"/>
      </items>
    </pivotField>
  </pivotFields>
  <rowFields count="1">
    <field x="11"/>
  </rowFields>
  <rowItems count="7">
    <i>
      <x/>
    </i>
    <i>
      <x v="1"/>
    </i>
    <i>
      <x v="2"/>
    </i>
    <i>
      <x v="3"/>
    </i>
    <i>
      <x v="4"/>
    </i>
    <i>
      <x v="5"/>
    </i>
    <i t="grand">
      <x/>
    </i>
  </rowItems>
  <colItems count="1">
    <i/>
  </colItems>
  <dataFields count="1">
    <dataField name="Nombre de Sous-Contrôle CIS" fld="2" subtotal="count" baseField="0" baseItem="0"/>
  </dataFields>
  <chartFormats count="8">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1" count="1" selected="0">
            <x v="0"/>
          </reference>
        </references>
      </pivotArea>
    </chartFormat>
    <chartFormat chart="3" format="9">
      <pivotArea type="data" outline="0" fieldPosition="0">
        <references count="2">
          <reference field="4294967294" count="1" selected="0">
            <x v="0"/>
          </reference>
          <reference field="11" count="1" selected="0">
            <x v="1"/>
          </reference>
        </references>
      </pivotArea>
    </chartFormat>
    <chartFormat chart="3" format="10">
      <pivotArea type="data" outline="0" fieldPosition="0">
        <references count="2">
          <reference field="4294967294" count="1" selected="0">
            <x v="0"/>
          </reference>
          <reference field="11" count="1" selected="0">
            <x v="2"/>
          </reference>
        </references>
      </pivotArea>
    </chartFormat>
    <chartFormat chart="3" format="11">
      <pivotArea type="data" outline="0" fieldPosition="0">
        <references count="2">
          <reference field="4294967294" count="1" selected="0">
            <x v="0"/>
          </reference>
          <reference field="11" count="1" selected="0">
            <x v="3"/>
          </reference>
        </references>
      </pivotArea>
    </chartFormat>
    <chartFormat chart="3" format="12">
      <pivotArea type="data" outline="0" fieldPosition="0">
        <references count="2">
          <reference field="4294967294" count="1" selected="0">
            <x v="0"/>
          </reference>
          <reference field="11" count="1" selected="0">
            <x v="4"/>
          </reference>
        </references>
      </pivotArea>
    </chartFormat>
    <chartFormat chart="3" format="13">
      <pivotArea type="data" outline="0" fieldPosition="0">
        <references count="2">
          <reference field="4294967294" count="1" selected="0">
            <x v="0"/>
          </reference>
          <reference field="11" count="1" selected="0">
            <x v="5"/>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16DDA-2EC3-443F-9166-172F1974F031}" name="Tableau croisé dynamique12" cacheId="1"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3">
  <location ref="B57:I62" firstHeaderRow="1" firstDataRow="2" firstDataCol="1"/>
  <pivotFields count="12">
    <pivotField showAll="0"/>
    <pivotField numFmtId="1" showAll="0"/>
    <pivotField dataField="1" showAll="0"/>
    <pivotField showAll="0"/>
    <pivotField showAll="0"/>
    <pivotField showAll="0"/>
    <pivotField showAll="0"/>
    <pivotField axis="axisRow" showAll="0">
      <items count="4">
        <item x="0"/>
        <item x="1"/>
        <item x="2"/>
        <item t="default"/>
      </items>
    </pivotField>
    <pivotField showAll="0"/>
    <pivotField showAll="0"/>
    <pivotField showAll="0"/>
    <pivotField axis="axisCol" showAll="0">
      <items count="7">
        <item x="4"/>
        <item x="1"/>
        <item x="5"/>
        <item x="2"/>
        <item x="0"/>
        <item x="3"/>
        <item t="default"/>
      </items>
    </pivotField>
  </pivotFields>
  <rowFields count="1">
    <field x="7"/>
  </rowFields>
  <rowItems count="4">
    <i>
      <x/>
    </i>
    <i>
      <x v="1"/>
    </i>
    <i>
      <x v="2"/>
    </i>
    <i t="grand">
      <x/>
    </i>
  </rowItems>
  <colFields count="1">
    <field x="11"/>
  </colFields>
  <colItems count="7">
    <i>
      <x/>
    </i>
    <i>
      <x v="1"/>
    </i>
    <i>
      <x v="2"/>
    </i>
    <i>
      <x v="3"/>
    </i>
    <i>
      <x v="4"/>
    </i>
    <i>
      <x v="5"/>
    </i>
    <i t="grand">
      <x/>
    </i>
  </colItems>
  <dataFields count="1">
    <dataField name="Nombre de Sous-Contrôle CIS" fld="2" subtotal="count" baseField="0" baseItem="0"/>
  </dataFields>
  <chartFormats count="6">
    <chartFormat chart="2" format="0" series="1">
      <pivotArea type="data" outline="0" fieldPosition="0">
        <references count="2">
          <reference field="4294967294" count="1" selected="0">
            <x v="0"/>
          </reference>
          <reference field="11" count="1" selected="0">
            <x v="0"/>
          </reference>
        </references>
      </pivotArea>
    </chartFormat>
    <chartFormat chart="2" format="1" series="1">
      <pivotArea type="data" outline="0" fieldPosition="0">
        <references count="2">
          <reference field="4294967294" count="1" selected="0">
            <x v="0"/>
          </reference>
          <reference field="11" count="1" selected="0">
            <x v="1"/>
          </reference>
        </references>
      </pivotArea>
    </chartFormat>
    <chartFormat chart="2" format="2" series="1">
      <pivotArea type="data" outline="0" fieldPosition="0">
        <references count="2">
          <reference field="4294967294" count="1" selected="0">
            <x v="0"/>
          </reference>
          <reference field="11" count="1" selected="0">
            <x v="2"/>
          </reference>
        </references>
      </pivotArea>
    </chartFormat>
    <chartFormat chart="2" format="3" series="1">
      <pivotArea type="data" outline="0" fieldPosition="0">
        <references count="2">
          <reference field="4294967294" count="1" selected="0">
            <x v="0"/>
          </reference>
          <reference field="11" count="1" selected="0">
            <x v="3"/>
          </reference>
        </references>
      </pivotArea>
    </chartFormat>
    <chartFormat chart="2" format="4" series="1">
      <pivotArea type="data" outline="0" fieldPosition="0">
        <references count="2">
          <reference field="4294967294" count="1" selected="0">
            <x v="0"/>
          </reference>
          <reference field="11" count="1" selected="0">
            <x v="4"/>
          </reference>
        </references>
      </pivotArea>
    </chartFormat>
    <chartFormat chart="2" format="5" series="1">
      <pivotArea type="data" outline="0" fieldPosition="0">
        <references count="2">
          <reference field="4294967294" count="1" selected="0">
            <x v="0"/>
          </reference>
          <reference field="1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BACBE1-464E-4624-A626-1E0BB6F0DB05}" name="Tableau croisé dynamique11" cacheId="1"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1">
  <location ref="B43:F51" firstHeaderRow="1" firstDataRow="2" firstDataCol="1"/>
  <pivotFields count="12">
    <pivotField showAll="0"/>
    <pivotField numFmtId="1" showAll="0"/>
    <pivotField dataField="1" showAll="0"/>
    <pivotField showAll="0"/>
    <pivotField showAll="0"/>
    <pivotField showAll="0"/>
    <pivotField showAll="0"/>
    <pivotField axis="axisCol" showAll="0">
      <items count="4">
        <item x="0"/>
        <item x="1"/>
        <item x="2"/>
        <item t="default"/>
      </items>
    </pivotField>
    <pivotField showAll="0"/>
    <pivotField showAll="0"/>
    <pivotField showAll="0"/>
    <pivotField axis="axisRow" showAll="0">
      <items count="7">
        <item x="4"/>
        <item x="1"/>
        <item x="5"/>
        <item x="2"/>
        <item x="0"/>
        <item x="3"/>
        <item t="default"/>
      </items>
    </pivotField>
  </pivotFields>
  <rowFields count="1">
    <field x="11"/>
  </rowFields>
  <rowItems count="7">
    <i>
      <x/>
    </i>
    <i>
      <x v="1"/>
    </i>
    <i>
      <x v="2"/>
    </i>
    <i>
      <x v="3"/>
    </i>
    <i>
      <x v="4"/>
    </i>
    <i>
      <x v="5"/>
    </i>
    <i t="grand">
      <x/>
    </i>
  </rowItems>
  <colFields count="1">
    <field x="7"/>
  </colFields>
  <colItems count="4">
    <i>
      <x/>
    </i>
    <i>
      <x v="1"/>
    </i>
    <i>
      <x v="2"/>
    </i>
    <i t="grand">
      <x/>
    </i>
  </colItems>
  <dataFields count="1">
    <dataField name="Nombre de Sous-Contrôle CIS" fld="2" subtotal="count" baseField="0" baseItem="0"/>
  </dataFields>
  <chartFormats count="3">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79BCDB-7D3D-44B4-991C-25B2BB55C9B6}" name="Tableau croisé dynamique9" cacheId="0"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23">
  <location ref="E33:F40" firstHeaderRow="1" firstDataRow="1" firstDataCol="1" rowPageCount="1" colPageCount="1"/>
  <pivotFields count="10">
    <pivotField dataField="1" showAll="0"/>
    <pivotField showAll="0"/>
    <pivotField axis="axisRow" showAll="0">
      <items count="7">
        <item x="1"/>
        <item x="2"/>
        <item x="0"/>
        <item x="5"/>
        <item x="3"/>
        <item x="4"/>
        <item t="default"/>
      </items>
    </pivotField>
    <pivotField showAll="0"/>
    <pivotField showAll="0"/>
    <pivotField showAll="0"/>
    <pivotField showAll="0"/>
    <pivotField showAll="0"/>
    <pivotField showAll="0"/>
    <pivotField axis="axisPage" multipleItemSelectionAllowed="1" showAll="0">
      <items count="7">
        <item x="4"/>
        <item h="1" x="1"/>
        <item h="1" x="5"/>
        <item h="1" x="2"/>
        <item h="1" x="0"/>
        <item h="1" x="3"/>
        <item t="default"/>
      </items>
    </pivotField>
  </pivotFields>
  <rowFields count="1">
    <field x="2"/>
  </rowFields>
  <rowItems count="7">
    <i>
      <x/>
    </i>
    <i>
      <x v="1"/>
    </i>
    <i>
      <x v="2"/>
    </i>
    <i>
      <x v="3"/>
    </i>
    <i>
      <x v="4"/>
    </i>
    <i>
      <x v="5"/>
    </i>
    <i t="grand">
      <x/>
    </i>
  </rowItems>
  <colItems count="1">
    <i/>
  </colItems>
  <pageFields count="1">
    <pageField fld="9" hier="-1"/>
  </pageFields>
  <dataFields count="1">
    <dataField name="Nombre de Sous-Contrôle CIS" fld="0" subtotal="count" baseField="0" baseItem="0"/>
  </dataFields>
  <chartFormats count="1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2"/>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0"/>
          </reference>
          <reference field="2" count="1" selected="0">
            <x v="2"/>
          </reference>
        </references>
      </pivotArea>
    </chartFormat>
    <chartFormat chart="3" format="6">
      <pivotArea type="data" outline="0" fieldPosition="0">
        <references count="2">
          <reference field="4294967294" count="1" selected="0">
            <x v="0"/>
          </reference>
          <reference field="2" count="1" selected="0">
            <x v="3"/>
          </reference>
        </references>
      </pivotArea>
    </chartFormat>
    <chartFormat chart="3" format="7">
      <pivotArea type="data" outline="0" fieldPosition="0">
        <references count="2">
          <reference field="4294967294" count="1" selected="0">
            <x v="0"/>
          </reference>
          <reference field="2" count="1" selected="0">
            <x v="4"/>
          </reference>
        </references>
      </pivotArea>
    </chartFormat>
    <chartFormat chart="3" format="8">
      <pivotArea type="data" outline="0" fieldPosition="0">
        <references count="2">
          <reference field="4294967294" count="1" selected="0">
            <x v="0"/>
          </reference>
          <reference field="2" count="1" selected="0">
            <x v="5"/>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 chart="2" format="9">
      <pivotArea type="data" outline="0" fieldPosition="0">
        <references count="2">
          <reference field="4294967294" count="1" selected="0">
            <x v="0"/>
          </reference>
          <reference field="2" count="1" selected="0">
            <x v="3"/>
          </reference>
        </references>
      </pivotArea>
    </chartFormat>
    <chartFormat chart="2" format="10">
      <pivotArea type="data" outline="0" fieldPosition="0">
        <references count="2">
          <reference field="4294967294" count="1" selected="0">
            <x v="0"/>
          </reference>
          <reference field="2" count="1" selected="0">
            <x v="4"/>
          </reference>
        </references>
      </pivotArea>
    </chartFormat>
    <chartFormat chart="2" format="1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C543B4-3F66-45B7-A7BA-CA5121A0BB7C}" name="Tableau croisé dynamique21" cacheId="3"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4">
  <location ref="A1:B7" firstHeaderRow="1" firstDataRow="1" firstDataCol="1"/>
  <pivotFields count="9">
    <pivotField axis="axisRow" showAll="0">
      <items count="6">
        <item x="0"/>
        <item h="1" x="1"/>
        <item h="1" x="2"/>
        <item h="1" x="3"/>
        <item h="1" x="4"/>
        <item t="default"/>
      </items>
    </pivotField>
    <pivotField showAll="0"/>
    <pivotField showAll="0"/>
    <pivotField showAll="0"/>
    <pivotField showAll="0"/>
    <pivotField showAll="0"/>
    <pivotField showAll="0"/>
    <pivotField showAll="0"/>
    <pivotField axis="axisRow" dataField="1" showAll="0">
      <items count="6">
        <item x="1"/>
        <item x="3"/>
        <item x="2"/>
        <item x="0"/>
        <item h="1" x="4"/>
        <item t="default"/>
      </items>
    </pivotField>
  </pivotFields>
  <rowFields count="2">
    <field x="0"/>
    <field x="8"/>
  </rowFields>
  <rowItems count="6">
    <i>
      <x/>
    </i>
    <i r="1">
      <x/>
    </i>
    <i r="1">
      <x v="1"/>
    </i>
    <i r="1">
      <x v="2"/>
    </i>
    <i r="1">
      <x v="3"/>
    </i>
    <i t="grand">
      <x/>
    </i>
  </rowItems>
  <colItems count="1">
    <i/>
  </colItems>
  <dataFields count="1">
    <dataField name="Nombre de Conformité" fld="8" subtotal="count" baseField="0" baseItem="0"/>
  </dataFields>
  <chartFormats count="8">
    <chartFormat chart="2" format="8" series="1">
      <pivotArea type="data" outline="0" fieldPosition="0">
        <references count="1">
          <reference field="4294967294" count="1" selected="0">
            <x v="0"/>
          </reference>
        </references>
      </pivotArea>
    </chartFormat>
    <chartFormat chart="2" format="9">
      <pivotArea type="data" outline="0" fieldPosition="0">
        <references count="3">
          <reference field="4294967294" count="1" selected="0">
            <x v="0"/>
          </reference>
          <reference field="0" count="1" selected="0">
            <x v="0"/>
          </reference>
          <reference field="8" count="1" selected="0">
            <x v="1"/>
          </reference>
        </references>
      </pivotArea>
    </chartFormat>
    <chartFormat chart="2" format="10">
      <pivotArea type="data" outline="0" fieldPosition="0">
        <references count="3">
          <reference field="4294967294" count="1" selected="0">
            <x v="0"/>
          </reference>
          <reference field="0" count="1" selected="0">
            <x v="0"/>
          </reference>
          <reference field="8" count="1" selected="0">
            <x v="2"/>
          </reference>
        </references>
      </pivotArea>
    </chartFormat>
    <chartFormat chart="2" format="11">
      <pivotArea type="data" outline="0" fieldPosition="0">
        <references count="3">
          <reference field="4294967294" count="1" selected="0">
            <x v="0"/>
          </reference>
          <reference field="0" count="1" selected="0">
            <x v="0"/>
          </reference>
          <reference field="8" count="1" selected="0">
            <x v="3"/>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3">
          <reference field="4294967294" count="1" selected="0">
            <x v="0"/>
          </reference>
          <reference field="0" count="1" selected="0">
            <x v="0"/>
          </reference>
          <reference field="8" count="1" selected="0">
            <x v="1"/>
          </reference>
        </references>
      </pivotArea>
    </chartFormat>
    <chartFormat chart="3" format="14">
      <pivotArea type="data" outline="0" fieldPosition="0">
        <references count="3">
          <reference field="4294967294" count="1" selected="0">
            <x v="0"/>
          </reference>
          <reference field="0" count="1" selected="0">
            <x v="0"/>
          </reference>
          <reference field="8" count="1" selected="0">
            <x v="2"/>
          </reference>
        </references>
      </pivotArea>
    </chartFormat>
    <chartFormat chart="3" format="15">
      <pivotArea type="data" outline="0" fieldPosition="0">
        <references count="3">
          <reference field="4294967294" count="1" selected="0">
            <x v="0"/>
          </reference>
          <reference field="0"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197F57-ECC3-4C3A-9802-CEFAB0EC772E}" name="Tableau croisé dynamique6" cacheId="2"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location ref="A3:D9" firstHeaderRow="0" firstDataRow="1" firstDataCol="1"/>
  <pivotFields count="14">
    <pivotField axis="axisRow"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dataField="1" showAll="0">
      <items count="6">
        <item x="3"/>
        <item x="0"/>
        <item x="1"/>
        <item x="2"/>
        <item x="4"/>
        <item t="default"/>
      </items>
    </pivotField>
    <pivotField dataField="1" showAll="0"/>
    <pivotField dataField="1" dragToRow="0" dragToCol="0" dragToPage="0" showAll="0" defaultSubtotal="0"/>
  </pivotFields>
  <rowFields count="1">
    <field x="0"/>
  </rowFields>
  <rowItems count="6">
    <i>
      <x/>
    </i>
    <i>
      <x v="1"/>
    </i>
    <i>
      <x v="2"/>
    </i>
    <i>
      <x v="3"/>
    </i>
    <i>
      <x v="4"/>
    </i>
    <i t="grand">
      <x/>
    </i>
  </rowItems>
  <colFields count="1">
    <field x="-2"/>
  </colFields>
  <colItems count="3">
    <i>
      <x/>
    </i>
    <i i="1">
      <x v="1"/>
    </i>
    <i i="2">
      <x v="2"/>
    </i>
  </colItems>
  <dataFields count="3">
    <dataField name="Somme de Score" fld="11" baseField="0" baseItem="0"/>
    <dataField name="Somme de Compteur" fld="12" baseField="0" baseItem="0"/>
    <dataField name="Somme de score pondere" fld="13" baseField="0" baseItem="0" numFmtId="9"/>
  </dataFields>
  <formats count="2">
    <format dxfId="57">
      <pivotArea outline="0" collapsedLevelsAreSubtotals="1" fieldPosition="0">
        <references count="1">
          <reference field="4294967294" count="1" selected="0">
            <x v="2"/>
          </reference>
        </references>
      </pivotArea>
    </format>
    <format dxfId="56">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Niveau_de_maturité" xr10:uid="{322AEB2E-A074-4D14-9B18-B03BC54B7DE7}" sourceName="Niveau de maturité">
  <pivotTables>
    <pivotTable tabId="10" name="Tableau croisé dynamique9"/>
  </pivotTables>
  <data>
    <tabular pivotCacheId="125064391">
      <items count="6">
        <i x="4" s="1"/>
        <i x="1"/>
        <i x="5"/>
        <i x="2"/>
        <i x="0"/>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iveau de maturité" xr10:uid="{67E3E327-8B8F-4ED7-A495-D5CDD14397AF}" cache="Segment_Niveau_de_maturité" caption="Niveau de maturité" columnCount="6" style="SlicerStyleDark1"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93865D-6801-4AB6-8F28-0BA32AFC1BE4}" name="DORA" displayName="DORA" ref="A1:D212" totalsRowShown="0" headerRowDxfId="73" dataDxfId="71" headerRowBorderDxfId="72" tableBorderDxfId="70" totalsRowBorderDxfId="69">
  <autoFilter ref="A1:D212" xr:uid="{00000000-0009-0000-0100-000002000000}"/>
  <tableColumns count="4">
    <tableColumn id="1" xr3:uid="{23CBCED9-DABF-4409-8A6E-35D28A6BAB7F}" name="Chapitre" dataDxfId="68"/>
    <tableColumn id="2" xr3:uid="{33FC480B-5901-479F-85AE-5335F0AD1081}" name="Article" dataDxfId="67"/>
    <tableColumn id="3" xr3:uid="{3EAD31AC-5AFB-4352-A86D-8A4061932888}" name="Identifiant de l’exigence" dataDxfId="66"/>
    <tableColumn id="4" xr3:uid="{DE54223C-5235-4A37-834D-CA3A3FFED08D}" name="Exigence" dataDxfId="6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C88C04-9395-4878-92B4-BC3DC6500BC4}" name="Tableau2" displayName="Tableau2" ref="A1:C7" totalsRowShown="0" headerRowDxfId="64" headerRowBorderDxfId="63" tableBorderDxfId="62" totalsRowBorderDxfId="61">
  <autoFilter ref="A1:C7" xr:uid="{00000000-0009-0000-0100-000002000000}"/>
  <tableColumns count="3">
    <tableColumn id="1" xr3:uid="{00000000-0010-0000-0000-000001000000}" name="Niveau de maturité" dataDxfId="60"/>
    <tableColumn id="2" xr3:uid="{00000000-0010-0000-0000-000002000000}" name="Signification niveau de maturité" dataDxfId="59"/>
    <tableColumn id="6" xr3:uid="{00000000-0010-0000-0000-000006000000}" name="Libellé" dataDxfId="58"/>
  </tableColumns>
  <tableStyleInfo name="TableStyleLight10"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52" dT="2025-06-13T09:23:42.68" personId="{00000000-0000-0000-0000-000000000000}" id="{AC880FCF-7995-4F6C-B30B-B5B06554E780}">
    <text xml:space="preserve">Le graphique en colonnes groupées permet de comparer directement le nombre de sous-contrôles présents à chaque niveau de maturité pour les trois groupes de mise en œuvre IG1, IG2 et IG3. </text>
  </threadedComment>
  <threadedComment ref="H52" dT="2025-06-13T09:30:27.29" personId="{00000000-0000-0000-0000-000000000000}" id="{AAF8E7F6-CF81-46F7-8D94-D0DB218F3B61}" parentId="{AC880FCF-7995-4F6C-B30B-B5B06554E780}">
    <text xml:space="preserve">Ce graphique montre la répartition des sous-contrôles CIS selon le type d’actif concerné (Applications ou Équipements), uniquement pour les sous-contrôles filtrés au niveau de maturité sélectionné. Il permet d’analyser sur quel type d’actif se concentrent les efforts de sécurité à un niveau donné. </text>
  </threadedComment>
</ThreadedComments>
</file>

<file path=xl/worksheets/_rels/sheet1.xml.rels><?xml version="1.0" encoding="UTF-8" standalone="yes"?>
<Relationships xmlns="http://schemas.openxmlformats.org/package/2006/relationships"><Relationship Id="rId26" Type="http://schemas.openxmlformats.org/officeDocument/2006/relationships/image" Target="../media/image11.emf"/><Relationship Id="rId21" Type="http://schemas.openxmlformats.org/officeDocument/2006/relationships/control" Target="../activeX/activeX9.xml"/><Relationship Id="rId42" Type="http://schemas.openxmlformats.org/officeDocument/2006/relationships/image" Target="../media/image19.emf"/><Relationship Id="rId47" Type="http://schemas.openxmlformats.org/officeDocument/2006/relationships/control" Target="../activeX/activeX22.xml"/><Relationship Id="rId63" Type="http://schemas.openxmlformats.org/officeDocument/2006/relationships/control" Target="../activeX/activeX30.xml"/><Relationship Id="rId68" Type="http://schemas.openxmlformats.org/officeDocument/2006/relationships/image" Target="../media/image32.emf"/><Relationship Id="rId84" Type="http://schemas.openxmlformats.org/officeDocument/2006/relationships/image" Target="../media/image40.emf"/><Relationship Id="rId89" Type="http://schemas.openxmlformats.org/officeDocument/2006/relationships/control" Target="../activeX/activeX43.xml"/><Relationship Id="rId16" Type="http://schemas.openxmlformats.org/officeDocument/2006/relationships/image" Target="../media/image6.emf"/><Relationship Id="rId11" Type="http://schemas.openxmlformats.org/officeDocument/2006/relationships/control" Target="../activeX/activeX4.xml"/><Relationship Id="rId32" Type="http://schemas.openxmlformats.org/officeDocument/2006/relationships/image" Target="../media/image14.emf"/><Relationship Id="rId37" Type="http://schemas.openxmlformats.org/officeDocument/2006/relationships/control" Target="../activeX/activeX17.xml"/><Relationship Id="rId53" Type="http://schemas.openxmlformats.org/officeDocument/2006/relationships/control" Target="../activeX/activeX25.xml"/><Relationship Id="rId58" Type="http://schemas.openxmlformats.org/officeDocument/2006/relationships/image" Target="../media/image27.emf"/><Relationship Id="rId74" Type="http://schemas.openxmlformats.org/officeDocument/2006/relationships/image" Target="../media/image35.emf"/><Relationship Id="rId79" Type="http://schemas.openxmlformats.org/officeDocument/2006/relationships/control" Target="../activeX/activeX38.xml"/><Relationship Id="rId5" Type="http://schemas.openxmlformats.org/officeDocument/2006/relationships/control" Target="../activeX/activeX1.xml"/><Relationship Id="rId90" Type="http://schemas.openxmlformats.org/officeDocument/2006/relationships/image" Target="../media/image43.emf"/><Relationship Id="rId14" Type="http://schemas.openxmlformats.org/officeDocument/2006/relationships/image" Target="../media/image5.emf"/><Relationship Id="rId22" Type="http://schemas.openxmlformats.org/officeDocument/2006/relationships/image" Target="../media/image9.emf"/><Relationship Id="rId27" Type="http://schemas.openxmlformats.org/officeDocument/2006/relationships/control" Target="../activeX/activeX12.xml"/><Relationship Id="rId30" Type="http://schemas.openxmlformats.org/officeDocument/2006/relationships/image" Target="../media/image13.emf"/><Relationship Id="rId35" Type="http://schemas.openxmlformats.org/officeDocument/2006/relationships/control" Target="../activeX/activeX16.xml"/><Relationship Id="rId43" Type="http://schemas.openxmlformats.org/officeDocument/2006/relationships/control" Target="../activeX/activeX20.xml"/><Relationship Id="rId48" Type="http://schemas.openxmlformats.org/officeDocument/2006/relationships/image" Target="../media/image22.emf"/><Relationship Id="rId56" Type="http://schemas.openxmlformats.org/officeDocument/2006/relationships/image" Target="../media/image26.emf"/><Relationship Id="rId64" Type="http://schemas.openxmlformats.org/officeDocument/2006/relationships/image" Target="../media/image30.emf"/><Relationship Id="rId69" Type="http://schemas.openxmlformats.org/officeDocument/2006/relationships/control" Target="../activeX/activeX33.xml"/><Relationship Id="rId77" Type="http://schemas.openxmlformats.org/officeDocument/2006/relationships/control" Target="../activeX/activeX37.xml"/><Relationship Id="rId8" Type="http://schemas.openxmlformats.org/officeDocument/2006/relationships/image" Target="../media/image2.emf"/><Relationship Id="rId51" Type="http://schemas.openxmlformats.org/officeDocument/2006/relationships/control" Target="../activeX/activeX24.xml"/><Relationship Id="rId72" Type="http://schemas.openxmlformats.org/officeDocument/2006/relationships/image" Target="../media/image34.emf"/><Relationship Id="rId80" Type="http://schemas.openxmlformats.org/officeDocument/2006/relationships/image" Target="../media/image38.emf"/><Relationship Id="rId85" Type="http://schemas.openxmlformats.org/officeDocument/2006/relationships/control" Target="../activeX/activeX41.xml"/><Relationship Id="rId3" Type="http://schemas.openxmlformats.org/officeDocument/2006/relationships/drawing" Target="../drawings/drawing1.xml"/><Relationship Id="rId12" Type="http://schemas.openxmlformats.org/officeDocument/2006/relationships/image" Target="../media/image4.emf"/><Relationship Id="rId17" Type="http://schemas.openxmlformats.org/officeDocument/2006/relationships/control" Target="../activeX/activeX7.xml"/><Relationship Id="rId25" Type="http://schemas.openxmlformats.org/officeDocument/2006/relationships/control" Target="../activeX/activeX11.xml"/><Relationship Id="rId33" Type="http://schemas.openxmlformats.org/officeDocument/2006/relationships/control" Target="../activeX/activeX15.xml"/><Relationship Id="rId38" Type="http://schemas.openxmlformats.org/officeDocument/2006/relationships/image" Target="../media/image17.emf"/><Relationship Id="rId46" Type="http://schemas.openxmlformats.org/officeDocument/2006/relationships/image" Target="../media/image21.emf"/><Relationship Id="rId59" Type="http://schemas.openxmlformats.org/officeDocument/2006/relationships/control" Target="../activeX/activeX28.xml"/><Relationship Id="rId67" Type="http://schemas.openxmlformats.org/officeDocument/2006/relationships/control" Target="../activeX/activeX32.xml"/><Relationship Id="rId20" Type="http://schemas.openxmlformats.org/officeDocument/2006/relationships/image" Target="../media/image8.emf"/><Relationship Id="rId41" Type="http://schemas.openxmlformats.org/officeDocument/2006/relationships/control" Target="../activeX/activeX19.xml"/><Relationship Id="rId54" Type="http://schemas.openxmlformats.org/officeDocument/2006/relationships/image" Target="../media/image25.emf"/><Relationship Id="rId62" Type="http://schemas.openxmlformats.org/officeDocument/2006/relationships/image" Target="../media/image29.emf"/><Relationship Id="rId70" Type="http://schemas.openxmlformats.org/officeDocument/2006/relationships/image" Target="../media/image33.emf"/><Relationship Id="rId75" Type="http://schemas.openxmlformats.org/officeDocument/2006/relationships/control" Target="../activeX/activeX36.xml"/><Relationship Id="rId83" Type="http://schemas.openxmlformats.org/officeDocument/2006/relationships/control" Target="../activeX/activeX40.xml"/><Relationship Id="rId88" Type="http://schemas.openxmlformats.org/officeDocument/2006/relationships/image" Target="../media/image42.emf"/><Relationship Id="rId1" Type="http://schemas.openxmlformats.org/officeDocument/2006/relationships/hyperlink" Target="mailto:N@]" TargetMode="External"/><Relationship Id="rId6" Type="http://schemas.openxmlformats.org/officeDocument/2006/relationships/image" Target="../media/image1.emf"/><Relationship Id="rId15" Type="http://schemas.openxmlformats.org/officeDocument/2006/relationships/control" Target="../activeX/activeX6.xml"/><Relationship Id="rId23" Type="http://schemas.openxmlformats.org/officeDocument/2006/relationships/control" Target="../activeX/activeX10.xml"/><Relationship Id="rId28" Type="http://schemas.openxmlformats.org/officeDocument/2006/relationships/image" Target="../media/image12.emf"/><Relationship Id="rId36" Type="http://schemas.openxmlformats.org/officeDocument/2006/relationships/image" Target="../media/image16.emf"/><Relationship Id="rId49" Type="http://schemas.openxmlformats.org/officeDocument/2006/relationships/control" Target="../activeX/activeX23.xml"/><Relationship Id="rId57" Type="http://schemas.openxmlformats.org/officeDocument/2006/relationships/control" Target="../activeX/activeX27.xml"/><Relationship Id="rId10" Type="http://schemas.openxmlformats.org/officeDocument/2006/relationships/image" Target="../media/image3.emf"/><Relationship Id="rId31" Type="http://schemas.openxmlformats.org/officeDocument/2006/relationships/control" Target="../activeX/activeX14.xml"/><Relationship Id="rId44" Type="http://schemas.openxmlformats.org/officeDocument/2006/relationships/image" Target="../media/image20.emf"/><Relationship Id="rId52" Type="http://schemas.openxmlformats.org/officeDocument/2006/relationships/image" Target="../media/image24.emf"/><Relationship Id="rId60" Type="http://schemas.openxmlformats.org/officeDocument/2006/relationships/image" Target="../media/image28.emf"/><Relationship Id="rId65" Type="http://schemas.openxmlformats.org/officeDocument/2006/relationships/control" Target="../activeX/activeX31.xml"/><Relationship Id="rId73" Type="http://schemas.openxmlformats.org/officeDocument/2006/relationships/control" Target="../activeX/activeX35.xml"/><Relationship Id="rId78" Type="http://schemas.openxmlformats.org/officeDocument/2006/relationships/image" Target="../media/image37.emf"/><Relationship Id="rId81" Type="http://schemas.openxmlformats.org/officeDocument/2006/relationships/control" Target="../activeX/activeX39.xml"/><Relationship Id="rId86" Type="http://schemas.openxmlformats.org/officeDocument/2006/relationships/image" Target="../media/image41.emf"/><Relationship Id="rId4" Type="http://schemas.openxmlformats.org/officeDocument/2006/relationships/vmlDrawing" Target="../drawings/vmlDrawing1.vml"/><Relationship Id="rId9" Type="http://schemas.openxmlformats.org/officeDocument/2006/relationships/control" Target="../activeX/activeX3.xml"/><Relationship Id="rId13" Type="http://schemas.openxmlformats.org/officeDocument/2006/relationships/control" Target="../activeX/activeX5.xml"/><Relationship Id="rId18" Type="http://schemas.openxmlformats.org/officeDocument/2006/relationships/image" Target="../media/image7.emf"/><Relationship Id="rId39" Type="http://schemas.openxmlformats.org/officeDocument/2006/relationships/control" Target="../activeX/activeX18.xml"/><Relationship Id="rId34" Type="http://schemas.openxmlformats.org/officeDocument/2006/relationships/image" Target="../media/image15.emf"/><Relationship Id="rId50" Type="http://schemas.openxmlformats.org/officeDocument/2006/relationships/image" Target="../media/image23.emf"/><Relationship Id="rId55" Type="http://schemas.openxmlformats.org/officeDocument/2006/relationships/control" Target="../activeX/activeX26.xml"/><Relationship Id="rId76" Type="http://schemas.openxmlformats.org/officeDocument/2006/relationships/image" Target="../media/image36.emf"/><Relationship Id="rId7" Type="http://schemas.openxmlformats.org/officeDocument/2006/relationships/control" Target="../activeX/activeX2.xml"/><Relationship Id="rId71" Type="http://schemas.openxmlformats.org/officeDocument/2006/relationships/control" Target="../activeX/activeX34.xml"/><Relationship Id="rId2" Type="http://schemas.openxmlformats.org/officeDocument/2006/relationships/printerSettings" Target="../printerSettings/printerSettings1.bin"/><Relationship Id="rId29" Type="http://schemas.openxmlformats.org/officeDocument/2006/relationships/control" Target="../activeX/activeX13.xml"/><Relationship Id="rId24" Type="http://schemas.openxmlformats.org/officeDocument/2006/relationships/image" Target="../media/image10.emf"/><Relationship Id="rId40" Type="http://schemas.openxmlformats.org/officeDocument/2006/relationships/image" Target="../media/image18.emf"/><Relationship Id="rId45" Type="http://schemas.openxmlformats.org/officeDocument/2006/relationships/control" Target="../activeX/activeX21.xml"/><Relationship Id="rId66" Type="http://schemas.openxmlformats.org/officeDocument/2006/relationships/image" Target="../media/image31.emf"/><Relationship Id="rId87" Type="http://schemas.openxmlformats.org/officeDocument/2006/relationships/control" Target="../activeX/activeX42.xml"/><Relationship Id="rId61" Type="http://schemas.openxmlformats.org/officeDocument/2006/relationships/control" Target="../activeX/activeX29.xml"/><Relationship Id="rId82" Type="http://schemas.openxmlformats.org/officeDocument/2006/relationships/image" Target="../media/image39.emf"/><Relationship Id="rId19" Type="http://schemas.openxmlformats.org/officeDocument/2006/relationships/control" Target="../activeX/activeX8.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pivotTable" Target="../pivotTables/pivotTable4.xml"/><Relationship Id="rId7"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3.bin"/><Relationship Id="rId11" Type="http://schemas.microsoft.com/office/2017/10/relationships/threadedComment" Target="../threadedComments/threadedComment1.xml"/><Relationship Id="rId5" Type="http://schemas.openxmlformats.org/officeDocument/2006/relationships/pivotTable" Target="../pivotTables/pivotTable6.xml"/><Relationship Id="rId10" Type="http://schemas.openxmlformats.org/officeDocument/2006/relationships/comments" Target="../comments1.xml"/><Relationship Id="rId4" Type="http://schemas.openxmlformats.org/officeDocument/2006/relationships/pivotTable" Target="../pivotTables/pivotTable5.xml"/><Relationship Id="rId9"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CEFCA-D851-4DEC-B781-DE0B1F5F0062}">
  <sheetPr codeName="Feuil1">
    <tabColor rgb="FFE49EDD"/>
  </sheetPr>
  <dimension ref="A1:DC43"/>
  <sheetViews>
    <sheetView zoomScale="67" zoomScaleNormal="50" workbookViewId="0">
      <selection activeCell="E2" sqref="E2"/>
    </sheetView>
  </sheetViews>
  <sheetFormatPr baseColWidth="10" defaultColWidth="11.42578125" defaultRowHeight="21"/>
  <cols>
    <col min="1" max="1" width="57.140625" style="174" customWidth="1"/>
    <col min="2" max="2" width="9.7109375" style="71" bestFit="1" customWidth="1"/>
    <col min="3" max="3" width="93.28515625" style="71" customWidth="1"/>
    <col min="4" max="4" width="68.28515625" style="71" customWidth="1"/>
    <col min="5" max="5" width="41.5703125" style="175" customWidth="1"/>
    <col min="6" max="6" width="32.28515625" style="175" customWidth="1"/>
    <col min="7" max="7" width="127.28515625" customWidth="1"/>
    <col min="8" max="8" width="65.7109375" customWidth="1"/>
  </cols>
  <sheetData>
    <row r="1" spans="1:107" s="161" customFormat="1" ht="59.25" customHeight="1">
      <c r="A1" s="166" t="s">
        <v>432</v>
      </c>
      <c r="B1" s="165" t="s">
        <v>433</v>
      </c>
      <c r="C1" s="163" t="s">
        <v>434</v>
      </c>
      <c r="D1" s="163" t="s">
        <v>435</v>
      </c>
      <c r="E1" s="163" t="s">
        <v>14</v>
      </c>
      <c r="F1" s="164" t="s">
        <v>15</v>
      </c>
      <c r="G1" s="172" t="s">
        <v>436</v>
      </c>
      <c r="H1" s="301" t="s">
        <v>437</v>
      </c>
      <c r="I1" s="301"/>
      <c r="J1" s="301"/>
      <c r="K1" s="301"/>
      <c r="L1" s="301"/>
      <c r="M1" s="162"/>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s="171"/>
      <c r="BK1" s="171"/>
      <c r="BL1" s="171"/>
      <c r="BM1" s="171"/>
      <c r="BN1" s="171"/>
      <c r="BO1" s="171"/>
      <c r="BP1" s="171"/>
      <c r="BQ1" s="171"/>
      <c r="BR1" s="171"/>
      <c r="BS1" s="171"/>
      <c r="BT1" s="171"/>
      <c r="BU1" s="171"/>
      <c r="BV1" s="171"/>
      <c r="BW1" s="171"/>
      <c r="BX1" s="171"/>
      <c r="BY1" s="171"/>
      <c r="BZ1" s="171"/>
      <c r="CA1" s="171"/>
      <c r="CB1" s="171"/>
      <c r="CC1" s="171"/>
      <c r="CD1" s="171"/>
      <c r="CE1" s="171"/>
      <c r="CF1" s="171"/>
      <c r="CG1" s="171"/>
      <c r="CH1" s="171"/>
      <c r="CI1" s="171"/>
      <c r="CJ1" s="171"/>
      <c r="CK1" s="171"/>
      <c r="CL1" s="171"/>
      <c r="CM1" s="171"/>
      <c r="CN1" s="171"/>
      <c r="CO1" s="171"/>
      <c r="CP1" s="171"/>
      <c r="CQ1" s="171"/>
      <c r="CR1" s="171"/>
      <c r="CS1" s="171"/>
      <c r="CT1" s="171"/>
      <c r="CU1" s="171"/>
      <c r="CV1" s="171"/>
      <c r="CW1" s="171"/>
      <c r="CX1" s="171"/>
      <c r="CY1" s="171"/>
      <c r="CZ1" s="171"/>
      <c r="DA1" s="171"/>
      <c r="DB1" s="171"/>
      <c r="DC1" s="171"/>
    </row>
    <row r="2" spans="1:107" ht="59.25" customHeight="1">
      <c r="A2" s="289" t="s">
        <v>438</v>
      </c>
      <c r="B2" s="158">
        <v>1</v>
      </c>
      <c r="C2" s="160" t="s">
        <v>439</v>
      </c>
      <c r="D2" s="72"/>
      <c r="E2" s="159">
        <v>2</v>
      </c>
      <c r="F2" s="159" t="str">
        <f>VLOOKUP(E2,Tableau2[],3,FALSE)</f>
        <v>Pratique informelles</v>
      </c>
      <c r="G2" s="173" t="str">
        <f>VLOOKUP(E2,Echelles_ANSSI!A1:B7,2,FALSE)</f>
        <v>L’entreprise commence à suivre une logique commune, avec des habitudes partagées issues de l’expérience. Cependant, ces pratiques restent non formalisées, et reposent sur la transmission orale ou l’usage répété plutôt que sur des procédures écrites.</v>
      </c>
      <c r="H2" s="302" t="s">
        <v>440</v>
      </c>
      <c r="I2" s="302"/>
      <c r="J2" s="302"/>
      <c r="K2" s="302"/>
      <c r="L2" s="302"/>
    </row>
    <row r="3" spans="1:107" ht="59.25" customHeight="1">
      <c r="A3" s="289"/>
      <c r="B3" s="158">
        <v>2</v>
      </c>
      <c r="C3" s="160" t="s">
        <v>441</v>
      </c>
      <c r="E3" s="159" t="s">
        <v>55</v>
      </c>
      <c r="F3" s="159" t="str">
        <f>VLOOKUP(E3,Tableau2[],3,FALSE)</f>
        <v>Non applicable</v>
      </c>
      <c r="G3" s="173" t="str">
        <f>VLOOKUP(E3,Echelles_ANSSI!A1:B7,2,FALSE)</f>
        <v>Ce contrôle ou processus n’est pas concerné ou ne peut être évalué dans le contexte actuel.</v>
      </c>
      <c r="H3" s="302"/>
      <c r="I3" s="302"/>
      <c r="J3" s="302"/>
      <c r="K3" s="302"/>
      <c r="L3" s="302"/>
    </row>
    <row r="4" spans="1:107" ht="59.25" customHeight="1">
      <c r="A4" s="289"/>
      <c r="B4" s="158">
        <v>3</v>
      </c>
      <c r="C4" s="160" t="s">
        <v>442</v>
      </c>
      <c r="E4" s="159">
        <v>2</v>
      </c>
      <c r="F4" s="159" t="str">
        <f>VLOOKUP(E4,Tableau2[],3,FALSE)</f>
        <v>Pratique informelles</v>
      </c>
      <c r="G4" s="173" t="str">
        <f>VLOOKUP(E4,Echelles_ANSSI!A1:B7,2,FALSE)</f>
        <v>L’entreprise commence à suivre une logique commune, avec des habitudes partagées issues de l’expérience. Cependant, ces pratiques restent non formalisées, et reposent sur la transmission orale ou l’usage répété plutôt que sur des procédures écrites.</v>
      </c>
      <c r="H4" s="302"/>
      <c r="I4" s="302"/>
      <c r="J4" s="302"/>
      <c r="K4" s="302"/>
      <c r="L4" s="302"/>
    </row>
    <row r="5" spans="1:107" ht="59.25" customHeight="1">
      <c r="A5" s="290" t="s">
        <v>443</v>
      </c>
      <c r="B5" s="158">
        <v>4</v>
      </c>
      <c r="C5" s="160" t="s">
        <v>444</v>
      </c>
      <c r="E5" s="159">
        <v>3</v>
      </c>
      <c r="F5" s="159" t="str">
        <f>VLOOKUP(E5,Tableau2[],3,FALSE)</f>
        <v>Processus défini</v>
      </c>
      <c r="G5" s="173" t="str">
        <f>VLOOKUP(E5,Echelles_ANSSI!A1:B7,2,FALSE)</f>
        <v>Des règles précises sont établies, documentées et reproductibles pour la majorité des cas. La réussite ne dépend plus des individus mais du respect des processus. Des écarts peuvent subsister, mais l’organisation sait les identifier et y remédier.</v>
      </c>
      <c r="H5" s="302"/>
      <c r="I5" s="302"/>
      <c r="J5" s="302"/>
      <c r="K5" s="302"/>
      <c r="L5" s="302"/>
    </row>
    <row r="6" spans="1:107" ht="59.25" customHeight="1">
      <c r="A6" s="291"/>
      <c r="B6" s="158">
        <v>5</v>
      </c>
      <c r="C6" s="160" t="s">
        <v>445</v>
      </c>
      <c r="E6" s="159">
        <v>4</v>
      </c>
      <c r="F6" s="159" t="str">
        <f>VLOOKUP(E6,Tableau2[],3,FALSE)</f>
        <v xml:space="preserve">Processus maîtrisé </v>
      </c>
      <c r="G6" s="173" t="str">
        <f>VLOOKUP(E6,Echelles_ANSSI!A1:B7,2,FALSE)</f>
        <v>Les processus sont suivis et mesurés de manière régulière. L’organisation adapte ses pratiques en fonction des résultats obtenus, dans une logique d’efficacité et de rentabilité. Des indicateurs sont utilisés pour piloter la performance.</v>
      </c>
      <c r="H6" s="302"/>
      <c r="I6" s="302"/>
      <c r="J6" s="302"/>
      <c r="K6" s="302"/>
      <c r="L6" s="302"/>
    </row>
    <row r="7" spans="1:107" ht="59.25" customHeight="1">
      <c r="A7" s="291"/>
      <c r="B7" s="158">
        <v>6</v>
      </c>
      <c r="C7" s="160" t="s">
        <v>446</v>
      </c>
      <c r="E7" s="159">
        <v>5</v>
      </c>
      <c r="F7" s="159" t="str">
        <f>VLOOKUP(E7,Tableau2[],3,FALSE)</f>
        <v>Amélioration continue</v>
      </c>
      <c r="G7" s="173" t="str">
        <f>VLOOKUP(E7,Echelles_ANSSI!A1:B7,2,FALSE)</f>
        <v>Les processus sont optimisés de manière continue. L’organisation adopte une démarche proactive d’amélioration, impliquant tous les collaborateurs. Les processus sont revus et adaptés en permanence pour rester performants et agiles.</v>
      </c>
      <c r="H7" s="302"/>
      <c r="I7" s="302"/>
      <c r="J7" s="302"/>
      <c r="K7" s="302"/>
      <c r="L7" s="302"/>
    </row>
    <row r="8" spans="1:107" ht="59.25" customHeight="1">
      <c r="A8" s="291"/>
      <c r="B8" s="158">
        <v>7</v>
      </c>
      <c r="C8" s="160" t="s">
        <v>447</v>
      </c>
      <c r="E8" s="159">
        <v>5</v>
      </c>
      <c r="F8" s="159" t="str">
        <f>VLOOKUP(E8,Tableau2[],3,FALSE)</f>
        <v>Amélioration continue</v>
      </c>
      <c r="G8" s="173" t="str">
        <f>VLOOKUP(E8,Echelles_ANSSI!A1:B7,2,FALSE)</f>
        <v>Les processus sont optimisés de manière continue. L’organisation adopte une démarche proactive d’amélioration, impliquant tous les collaborateurs. Les processus sont revus et adaptés en permanence pour rester performants et agiles.</v>
      </c>
      <c r="H8" s="302"/>
      <c r="I8" s="302"/>
      <c r="J8" s="302"/>
      <c r="K8" s="302"/>
      <c r="L8" s="302"/>
    </row>
    <row r="9" spans="1:107" ht="59.25" customHeight="1">
      <c r="A9" s="292" t="s">
        <v>448</v>
      </c>
      <c r="B9" s="158">
        <v>8</v>
      </c>
      <c r="C9" s="142" t="s">
        <v>449</v>
      </c>
      <c r="E9" s="159">
        <v>2</v>
      </c>
      <c r="F9" s="159" t="str">
        <f>VLOOKUP(E9,Tableau2[],3,FALSE)</f>
        <v>Pratique informelles</v>
      </c>
      <c r="G9" s="173" t="str">
        <f>VLOOKUP(E9,Echelles_ANSSI!A1:B7,2,FALSE)</f>
        <v>L’entreprise commence à suivre une logique commune, avec des habitudes partagées issues de l’expérience. Cependant, ces pratiques restent non formalisées, et reposent sur la transmission orale ou l’usage répété plutôt que sur des procédures écrites.</v>
      </c>
      <c r="H9" s="302"/>
      <c r="I9" s="302"/>
      <c r="J9" s="302"/>
      <c r="K9" s="302"/>
      <c r="L9" s="302"/>
    </row>
    <row r="10" spans="1:107" ht="59.25" customHeight="1">
      <c r="A10" s="292"/>
      <c r="B10" s="158">
        <v>9</v>
      </c>
      <c r="C10" s="160" t="s">
        <v>450</v>
      </c>
      <c r="E10" s="159">
        <v>4</v>
      </c>
      <c r="F10" s="159" t="str">
        <f>VLOOKUP(E10,Tableau2[],3,FALSE)</f>
        <v xml:space="preserve">Processus maîtrisé </v>
      </c>
      <c r="G10" s="173" t="str">
        <f>VLOOKUP(E10,Echelles_ANSSI!A1:B7,2,FALSE)</f>
        <v>Les processus sont suivis et mesurés de manière régulière. L’organisation adapte ses pratiques en fonction des résultats obtenus, dans une logique d’efficacité et de rentabilité. Des indicateurs sont utilisés pour piloter la performance.</v>
      </c>
      <c r="H10" s="302"/>
      <c r="I10" s="302"/>
      <c r="J10" s="302"/>
      <c r="K10" s="302"/>
      <c r="L10" s="302"/>
    </row>
    <row r="11" spans="1:107" ht="59.25" customHeight="1">
      <c r="A11" s="292"/>
      <c r="B11" s="158">
        <v>10</v>
      </c>
      <c r="C11" s="160" t="s">
        <v>451</v>
      </c>
      <c r="E11" s="159">
        <v>2</v>
      </c>
      <c r="F11" s="159" t="str">
        <f>VLOOKUP(E11,Tableau2[],3,FALSE)</f>
        <v>Pratique informelles</v>
      </c>
      <c r="G11" s="173" t="str">
        <f>VLOOKUP(E11,Echelles_ANSSI!A1:B7,2,FALSE)</f>
        <v>L’entreprise commence à suivre une logique commune, avec des habitudes partagées issues de l’expérience. Cependant, ces pratiques restent non formalisées, et reposent sur la transmission orale ou l’usage répété plutôt que sur des procédures écrites.</v>
      </c>
      <c r="H11" s="302"/>
      <c r="I11" s="302"/>
      <c r="J11" s="302"/>
      <c r="K11" s="302"/>
      <c r="L11" s="302"/>
    </row>
    <row r="12" spans="1:107" ht="59.25" customHeight="1">
      <c r="A12" s="292"/>
      <c r="B12" s="158">
        <v>11</v>
      </c>
      <c r="C12" s="160" t="s">
        <v>452</v>
      </c>
      <c r="E12" s="159">
        <v>3</v>
      </c>
      <c r="F12" s="159" t="str">
        <f>VLOOKUP(E12,Tableau2[],3,FALSE)</f>
        <v>Processus défini</v>
      </c>
      <c r="G12" s="173" t="str">
        <f>VLOOKUP(E12,Echelles_ANSSI!A1:B7,2,FALSE)</f>
        <v>Des règles précises sont établies, documentées et reproductibles pour la majorité des cas. La réussite ne dépend plus des individus mais du respect des processus. Des écarts peuvent subsister, mais l’organisation sait les identifier et y remédier.</v>
      </c>
      <c r="H12" s="302"/>
      <c r="I12" s="302"/>
      <c r="J12" s="302"/>
      <c r="K12" s="302"/>
      <c r="L12" s="302"/>
    </row>
    <row r="13" spans="1:107" ht="59.25" customHeight="1">
      <c r="A13" s="292"/>
      <c r="B13" s="158">
        <v>12</v>
      </c>
      <c r="C13" s="160" t="s">
        <v>453</v>
      </c>
      <c r="E13" s="159">
        <v>1</v>
      </c>
      <c r="F13" s="159" t="str">
        <f>VLOOKUP(E13,Tableau2[],3,FALSE)</f>
        <v>Non structuré</v>
      </c>
      <c r="G13" s="173" t="str">
        <f>VLOOKUP(E13,Echelles_ANSSI!A1:B7,2,FALSE)</f>
        <v>Aucune méthode claire n’est définie. Les actions reposent uniquement sur le savoir-faire individuel, sans cadre ou standard partagé. Le succès dépend donc de chaque personne, sans véritable suivi ni cohérence.</v>
      </c>
      <c r="H13" s="302"/>
      <c r="I13" s="302"/>
      <c r="J13" s="302"/>
      <c r="K13" s="302"/>
      <c r="L13" s="302"/>
    </row>
    <row r="14" spans="1:107" ht="59.25" customHeight="1">
      <c r="A14" s="292"/>
      <c r="B14" s="158">
        <v>13</v>
      </c>
      <c r="C14" s="160" t="s">
        <v>454</v>
      </c>
      <c r="E14" s="159">
        <v>3</v>
      </c>
      <c r="F14" s="159" t="str">
        <f>VLOOKUP(E14,Tableau2[],3,FALSE)</f>
        <v>Processus défini</v>
      </c>
      <c r="G14" s="173" t="str">
        <f>VLOOKUP(E14,Echelles_ANSSI!A1:B7,2,FALSE)</f>
        <v>Des règles précises sont établies, documentées et reproductibles pour la majorité des cas. La réussite ne dépend plus des individus mais du respect des processus. Des écarts peuvent subsister, mais l’organisation sait les identifier et y remédier.</v>
      </c>
      <c r="H14" s="302"/>
      <c r="I14" s="302"/>
      <c r="J14" s="302"/>
      <c r="K14" s="302"/>
      <c r="L14" s="302"/>
    </row>
    <row r="15" spans="1:107" ht="59.25" customHeight="1">
      <c r="A15" s="293" t="s">
        <v>455</v>
      </c>
      <c r="B15" s="158">
        <v>14</v>
      </c>
      <c r="C15" s="160" t="s">
        <v>456</v>
      </c>
      <c r="E15" s="159">
        <v>5</v>
      </c>
      <c r="F15" s="159" t="str">
        <f>VLOOKUP(E15,Tableau2[],3,FALSE)</f>
        <v>Amélioration continue</v>
      </c>
      <c r="G15" s="173" t="str">
        <f>VLOOKUP(E15,Echelles_ANSSI!A1:B7,2,FALSE)</f>
        <v>Les processus sont optimisés de manière continue. L’organisation adopte une démarche proactive d’amélioration, impliquant tous les collaborateurs. Les processus sont revus et adaptés en permanence pour rester performants et agiles.</v>
      </c>
      <c r="H15" s="302"/>
      <c r="I15" s="302"/>
      <c r="J15" s="302"/>
      <c r="K15" s="302"/>
      <c r="L15" s="302"/>
    </row>
    <row r="16" spans="1:107" ht="59.25" customHeight="1">
      <c r="A16" s="294"/>
      <c r="B16" s="158">
        <v>15</v>
      </c>
      <c r="C16" s="160" t="s">
        <v>457</v>
      </c>
      <c r="E16" s="159">
        <v>4</v>
      </c>
      <c r="F16" s="159" t="str">
        <f>VLOOKUP(E16,Tableau2[],3,FALSE)</f>
        <v xml:space="preserve">Processus maîtrisé </v>
      </c>
      <c r="G16" s="173" t="str">
        <f>VLOOKUP(E16,Echelles_ANSSI!A1:B7,2,FALSE)</f>
        <v>Les processus sont suivis et mesurés de manière régulière. L’organisation adapte ses pratiques en fonction des résultats obtenus, dans une logique d’efficacité et de rentabilité. Des indicateurs sont utilisés pour piloter la performance.</v>
      </c>
      <c r="H16" s="302"/>
      <c r="I16" s="302"/>
      <c r="J16" s="302"/>
      <c r="K16" s="302"/>
      <c r="L16" s="302"/>
    </row>
    <row r="17" spans="1:12" ht="59.25" customHeight="1">
      <c r="A17" s="294"/>
      <c r="B17" s="158">
        <v>16</v>
      </c>
      <c r="C17" s="142" t="s">
        <v>458</v>
      </c>
      <c r="E17" s="159">
        <v>3</v>
      </c>
      <c r="F17" s="159" t="str">
        <f>VLOOKUP(E17,Tableau2[],3,FALSE)</f>
        <v>Processus défini</v>
      </c>
      <c r="G17" s="173" t="str">
        <f>VLOOKUP(E17,Echelles_ANSSI!A1:B7,2,FALSE)</f>
        <v>Des règles précises sont établies, documentées et reproductibles pour la majorité des cas. La réussite ne dépend plus des individus mais du respect des processus. Des écarts peuvent subsister, mais l’organisation sait les identifier et y remédier.</v>
      </c>
      <c r="H17" s="302"/>
      <c r="I17" s="302"/>
      <c r="J17" s="302"/>
      <c r="K17" s="302"/>
      <c r="L17" s="302"/>
    </row>
    <row r="18" spans="1:12" ht="59.25" customHeight="1">
      <c r="A18" s="294"/>
      <c r="B18" s="158">
        <v>17</v>
      </c>
      <c r="C18" s="142" t="s">
        <v>459</v>
      </c>
      <c r="E18" s="159" t="s">
        <v>55</v>
      </c>
      <c r="F18" s="159" t="str">
        <f>VLOOKUP(E18,Tableau2[],3,FALSE)</f>
        <v>Non applicable</v>
      </c>
      <c r="G18" s="173" t="str">
        <f>VLOOKUP(E18,Echelles_ANSSI!A1:B7,2,FALSE)</f>
        <v>Ce contrôle ou processus n’est pas concerné ou ne peut être évalué dans le contexte actuel.</v>
      </c>
      <c r="H18" s="302"/>
      <c r="I18" s="302"/>
      <c r="J18" s="302"/>
      <c r="K18" s="302"/>
      <c r="L18" s="302"/>
    </row>
    <row r="19" spans="1:12" ht="59.25" customHeight="1">
      <c r="A19" s="294"/>
      <c r="B19" s="158">
        <v>18</v>
      </c>
      <c r="C19" s="160" t="s">
        <v>460</v>
      </c>
      <c r="E19" s="159">
        <v>5</v>
      </c>
      <c r="F19" s="159" t="str">
        <f>VLOOKUP(E19,Tableau2[],3,FALSE)</f>
        <v>Amélioration continue</v>
      </c>
      <c r="G19" s="173" t="str">
        <f>VLOOKUP(E19,Echelles_ANSSI!A1:B7,2,FALSE)</f>
        <v>Les processus sont optimisés de manière continue. L’organisation adopte une démarche proactive d’amélioration, impliquant tous les collaborateurs. Les processus sont revus et adaptés en permanence pour rester performants et agiles.</v>
      </c>
      <c r="H19" s="302"/>
      <c r="I19" s="302"/>
      <c r="J19" s="302"/>
      <c r="K19" s="302"/>
      <c r="L19" s="302"/>
    </row>
    <row r="20" spans="1:12" ht="59.25" customHeight="1">
      <c r="A20" s="295" t="s">
        <v>461</v>
      </c>
      <c r="B20" s="158">
        <v>19</v>
      </c>
      <c r="C20" s="160" t="s">
        <v>462</v>
      </c>
      <c r="E20" s="159">
        <v>1</v>
      </c>
      <c r="F20" s="159" t="str">
        <f>VLOOKUP(E20,Tableau2[],3,FALSE)</f>
        <v>Non structuré</v>
      </c>
      <c r="G20" s="173" t="str">
        <f>VLOOKUP(E20,Echelles_ANSSI!A1:B7,2,FALSE)</f>
        <v>Aucune méthode claire n’est définie. Les actions reposent uniquement sur le savoir-faire individuel, sans cadre ou standard partagé. Le succès dépend donc de chaque personne, sans véritable suivi ni cohérence.</v>
      </c>
      <c r="H20" s="302"/>
      <c r="I20" s="302"/>
      <c r="J20" s="302"/>
      <c r="K20" s="302"/>
      <c r="L20" s="302"/>
    </row>
    <row r="21" spans="1:12" ht="59.25" customHeight="1">
      <c r="A21" s="296"/>
      <c r="B21" s="158">
        <v>20</v>
      </c>
      <c r="C21" s="142" t="s">
        <v>463</v>
      </c>
      <c r="E21" s="159">
        <v>2</v>
      </c>
      <c r="F21" s="159" t="str">
        <f>VLOOKUP(E21,Tableau2[],3,FALSE)</f>
        <v>Pratique informelles</v>
      </c>
      <c r="G21" s="173" t="str">
        <f>VLOOKUP(E21,Echelles_ANSSI!A1:B7,2,FALSE)</f>
        <v>L’entreprise commence à suivre une logique commune, avec des habitudes partagées issues de l’expérience. Cependant, ces pratiques restent non formalisées, et reposent sur la transmission orale ou l’usage répété plutôt que sur des procédures écrites.</v>
      </c>
      <c r="H21" s="302"/>
      <c r="I21" s="302"/>
      <c r="J21" s="302"/>
      <c r="K21" s="302"/>
      <c r="L21" s="302"/>
    </row>
    <row r="22" spans="1:12" ht="59.25" customHeight="1">
      <c r="A22" s="296"/>
      <c r="B22" s="158">
        <v>21</v>
      </c>
      <c r="C22" s="142" t="s">
        <v>464</v>
      </c>
      <c r="E22" s="159">
        <v>5</v>
      </c>
      <c r="F22" s="159" t="str">
        <f>VLOOKUP(E22,Tableau2[],3,FALSE)</f>
        <v>Amélioration continue</v>
      </c>
      <c r="G22" s="173" t="str">
        <f>VLOOKUP(E22,Echelles_ANSSI!A1:B7,2,FALSE)</f>
        <v>Les processus sont optimisés de manière continue. L’organisation adopte une démarche proactive d’amélioration, impliquant tous les collaborateurs. Les processus sont revus et adaptés en permanence pour rester performants et agiles.</v>
      </c>
      <c r="H22" s="302"/>
      <c r="I22" s="302"/>
      <c r="J22" s="302"/>
      <c r="K22" s="302"/>
      <c r="L22" s="302"/>
    </row>
    <row r="23" spans="1:12" ht="59.25" customHeight="1">
      <c r="A23" s="296"/>
      <c r="B23" s="158">
        <v>22</v>
      </c>
      <c r="C23" s="142" t="s">
        <v>465</v>
      </c>
      <c r="E23" s="159" t="s">
        <v>55</v>
      </c>
      <c r="F23" s="159" t="str">
        <f>VLOOKUP(E23,Tableau2[],3,FALSE)</f>
        <v>Non applicable</v>
      </c>
      <c r="G23" s="173" t="str">
        <f>VLOOKUP(E23,Echelles_ANSSI!A1:B7,2,FALSE)</f>
        <v>Ce contrôle ou processus n’est pas concerné ou ne peut être évalué dans le contexte actuel.</v>
      </c>
      <c r="H23" s="302"/>
      <c r="I23" s="302"/>
      <c r="J23" s="302"/>
      <c r="K23" s="302"/>
      <c r="L23" s="302"/>
    </row>
    <row r="24" spans="1:12" ht="59.25" customHeight="1">
      <c r="A24" s="296"/>
      <c r="B24" s="158">
        <v>23</v>
      </c>
      <c r="C24" s="142" t="s">
        <v>466</v>
      </c>
      <c r="E24" s="159">
        <v>3</v>
      </c>
      <c r="F24" s="159" t="str">
        <f>VLOOKUP(E24,Tableau2[],3,FALSE)</f>
        <v>Processus défini</v>
      </c>
      <c r="G24" s="173" t="str">
        <f>VLOOKUP(E24,Echelles_ANSSI!A1:B7,2,FALSE)</f>
        <v>Des règles précises sont établies, documentées et reproductibles pour la majorité des cas. La réussite ne dépend plus des individus mais du respect des processus. Des écarts peuvent subsister, mais l’organisation sait les identifier et y remédier.</v>
      </c>
      <c r="H24" s="302"/>
      <c r="I24" s="302"/>
      <c r="J24" s="302"/>
      <c r="K24" s="302"/>
      <c r="L24" s="302"/>
    </row>
    <row r="25" spans="1:12" ht="59.25" customHeight="1">
      <c r="A25" s="296"/>
      <c r="B25" s="158">
        <v>24</v>
      </c>
      <c r="C25" s="142" t="s">
        <v>467</v>
      </c>
      <c r="E25" s="159">
        <v>4</v>
      </c>
      <c r="F25" s="159" t="str">
        <f>VLOOKUP(E25,Tableau2[],3,FALSE)</f>
        <v xml:space="preserve">Processus maîtrisé </v>
      </c>
      <c r="G25" s="173" t="str">
        <f>VLOOKUP(E25,Echelles_ANSSI!A1:B7,2,FALSE)</f>
        <v>Les processus sont suivis et mesurés de manière régulière. L’organisation adapte ses pratiques en fonction des résultats obtenus, dans une logique d’efficacité et de rentabilité. Des indicateurs sont utilisés pour piloter la performance.</v>
      </c>
      <c r="H25" s="302"/>
      <c r="I25" s="302"/>
      <c r="J25" s="302"/>
      <c r="K25" s="302"/>
      <c r="L25" s="302"/>
    </row>
    <row r="26" spans="1:12" ht="59.25" customHeight="1">
      <c r="A26" s="296"/>
      <c r="B26" s="158">
        <v>25</v>
      </c>
      <c r="C26" s="142" t="s">
        <v>468</v>
      </c>
      <c r="E26" s="159">
        <v>5</v>
      </c>
      <c r="F26" s="159" t="str">
        <f>VLOOKUP(E26,Tableau2[],3,FALSE)</f>
        <v>Amélioration continue</v>
      </c>
      <c r="G26" s="173" t="str">
        <f>VLOOKUP(E26,Echelles_ANSSI!A1:B7,2,FALSE)</f>
        <v>Les processus sont optimisés de manière continue. L’organisation adopte une démarche proactive d’amélioration, impliquant tous les collaborateurs. Les processus sont revus et adaptés en permanence pour rester performants et agiles.</v>
      </c>
      <c r="H26" s="302"/>
      <c r="I26" s="302"/>
      <c r="J26" s="302"/>
      <c r="K26" s="302"/>
      <c r="L26" s="302"/>
    </row>
    <row r="27" spans="1:12" ht="59.25" customHeight="1">
      <c r="A27" s="296"/>
      <c r="B27" s="158">
        <v>26</v>
      </c>
      <c r="C27" s="142" t="s">
        <v>469</v>
      </c>
      <c r="E27" s="159">
        <v>2</v>
      </c>
      <c r="F27" s="159" t="str">
        <f>VLOOKUP(E27,Tableau2[],3,FALSE)</f>
        <v>Pratique informelles</v>
      </c>
      <c r="G27" s="173" t="str">
        <f>VLOOKUP(E27,Echelles_ANSSI!A1:B7,2,FALSE)</f>
        <v>L’entreprise commence à suivre une logique commune, avec des habitudes partagées issues de l’expérience. Cependant, ces pratiques restent non formalisées, et reposent sur la transmission orale ou l’usage répété plutôt que sur des procédures écrites.</v>
      </c>
      <c r="H27" s="302"/>
      <c r="I27" s="302"/>
      <c r="J27" s="302"/>
      <c r="K27" s="302"/>
      <c r="L27" s="302"/>
    </row>
    <row r="28" spans="1:12" ht="59.25" customHeight="1">
      <c r="A28" s="297" t="s">
        <v>470</v>
      </c>
      <c r="B28" s="158">
        <v>27</v>
      </c>
      <c r="C28" s="142" t="s">
        <v>471</v>
      </c>
      <c r="E28" s="159">
        <v>4</v>
      </c>
      <c r="F28" s="159" t="str">
        <f>VLOOKUP(E28,Tableau2[],3,FALSE)</f>
        <v xml:space="preserve">Processus maîtrisé </v>
      </c>
      <c r="G28" s="173" t="str">
        <f>VLOOKUP(E28,Echelles_ANSSI!A1:B7,2,FALSE)</f>
        <v>Les processus sont suivis et mesurés de manière régulière. L’organisation adapte ses pratiques en fonction des résultats obtenus, dans une logique d’efficacité et de rentabilité. Des indicateurs sont utilisés pour piloter la performance.</v>
      </c>
      <c r="H28" s="302"/>
      <c r="I28" s="302"/>
      <c r="J28" s="302"/>
      <c r="K28" s="302"/>
      <c r="L28" s="302"/>
    </row>
    <row r="29" spans="1:12" ht="59.25" customHeight="1">
      <c r="A29" s="298"/>
      <c r="B29" s="158">
        <v>28</v>
      </c>
      <c r="C29" s="142" t="s">
        <v>472</v>
      </c>
      <c r="E29" s="159">
        <v>2</v>
      </c>
      <c r="F29" s="159" t="str">
        <f>VLOOKUP(E29,Tableau2[],3,FALSE)</f>
        <v>Pratique informelles</v>
      </c>
      <c r="G29" s="173" t="str">
        <f>VLOOKUP(E29,Echelles_ANSSI!A1:B7,2,FALSE)</f>
        <v>L’entreprise commence à suivre une logique commune, avec des habitudes partagées issues de l’expérience. Cependant, ces pratiques restent non formalisées, et reposent sur la transmission orale ou l’usage répété plutôt que sur des procédures écrites.</v>
      </c>
      <c r="H29" s="302"/>
      <c r="I29" s="302"/>
      <c r="J29" s="302"/>
      <c r="K29" s="302"/>
      <c r="L29" s="302"/>
    </row>
    <row r="30" spans="1:12" ht="59.25" customHeight="1">
      <c r="A30" s="298"/>
      <c r="B30" s="158">
        <v>29</v>
      </c>
      <c r="C30" s="142" t="s">
        <v>473</v>
      </c>
      <c r="E30" s="159">
        <v>4</v>
      </c>
      <c r="F30" s="159" t="str">
        <f>VLOOKUP(E30,Tableau2[],3,FALSE)</f>
        <v xml:space="preserve">Processus maîtrisé </v>
      </c>
      <c r="G30" s="173" t="str">
        <f>VLOOKUP(E30,Echelles_ANSSI!A1:B7,2,FALSE)</f>
        <v>Les processus sont suivis et mesurés de manière régulière. L’organisation adapte ses pratiques en fonction des résultats obtenus, dans une logique d’efficacité et de rentabilité. Des indicateurs sont utilisés pour piloter la performance.</v>
      </c>
      <c r="H30" s="302"/>
      <c r="I30" s="302"/>
      <c r="J30" s="302"/>
      <c r="K30" s="302"/>
      <c r="L30" s="302"/>
    </row>
    <row r="31" spans="1:12" ht="59.25" customHeight="1">
      <c r="A31" s="299" t="s">
        <v>474</v>
      </c>
      <c r="B31" s="158">
        <v>30</v>
      </c>
      <c r="C31" s="142" t="s">
        <v>475</v>
      </c>
      <c r="E31" s="159" t="s">
        <v>55</v>
      </c>
      <c r="F31" s="159" t="str">
        <f>VLOOKUP(E31,Tableau2[],3,FALSE)</f>
        <v>Non applicable</v>
      </c>
      <c r="G31" s="173" t="str">
        <f>VLOOKUP(E31,Echelles_ANSSI!A1:B7,2,FALSE)</f>
        <v>Ce contrôle ou processus n’est pas concerné ou ne peut être évalué dans le contexte actuel.</v>
      </c>
      <c r="H31" s="302"/>
      <c r="I31" s="302"/>
      <c r="J31" s="302"/>
      <c r="K31" s="302"/>
      <c r="L31" s="302"/>
    </row>
    <row r="32" spans="1:12" ht="59.25" customHeight="1">
      <c r="A32" s="300"/>
      <c r="B32" s="158">
        <v>31</v>
      </c>
      <c r="C32" s="142" t="s">
        <v>476</v>
      </c>
      <c r="E32" s="159">
        <v>5</v>
      </c>
      <c r="F32" s="159" t="str">
        <f>VLOOKUP(E32,Tableau2[],3,FALSE)</f>
        <v>Amélioration continue</v>
      </c>
      <c r="G32" s="173" t="str">
        <f>VLOOKUP(E32,Echelles_ANSSI!A1:B7,2,FALSE)</f>
        <v>Les processus sont optimisés de manière continue. L’organisation adopte une démarche proactive d’amélioration, impliquant tous les collaborateurs. Les processus sont revus et adaptés en permanence pour rester performants et agiles.</v>
      </c>
      <c r="H32" s="302"/>
      <c r="I32" s="302"/>
      <c r="J32" s="302"/>
      <c r="K32" s="302"/>
      <c r="L32" s="302"/>
    </row>
    <row r="33" spans="1:12" ht="59.25" customHeight="1">
      <c r="A33" s="300"/>
      <c r="B33" s="158">
        <v>32</v>
      </c>
      <c r="C33" s="142" t="s">
        <v>477</v>
      </c>
      <c r="E33" s="159">
        <v>3</v>
      </c>
      <c r="F33" s="159" t="str">
        <f>VLOOKUP(E33,Tableau2[],3,FALSE)</f>
        <v>Processus défini</v>
      </c>
      <c r="G33" s="173" t="str">
        <f>VLOOKUP(E33,Echelles_ANSSI!A1:B7,2,FALSE)</f>
        <v>Des règles précises sont établies, documentées et reproductibles pour la majorité des cas. La réussite ne dépend plus des individus mais du respect des processus. Des écarts peuvent subsister, mais l’organisation sait les identifier et y remédier.</v>
      </c>
      <c r="H33" s="302"/>
      <c r="I33" s="302"/>
      <c r="J33" s="302"/>
      <c r="K33" s="302"/>
      <c r="L33" s="302"/>
    </row>
    <row r="34" spans="1:12" ht="59.25" customHeight="1">
      <c r="A34" s="300"/>
      <c r="B34" s="158">
        <v>33</v>
      </c>
      <c r="C34" s="142" t="s">
        <v>478</v>
      </c>
      <c r="E34" s="159">
        <v>4</v>
      </c>
      <c r="F34" s="159" t="str">
        <f>VLOOKUP(E34,Tableau2[],3,FALSE)</f>
        <v xml:space="preserve">Processus maîtrisé </v>
      </c>
      <c r="G34" s="173" t="str">
        <f>VLOOKUP(E34,Echelles_ANSSI!A1:B7,2,FALSE)</f>
        <v>Les processus sont suivis et mesurés de manière régulière. L’organisation adapte ses pratiques en fonction des résultats obtenus, dans une logique d’efficacité et de rentabilité. Des indicateurs sont utilisés pour piloter la performance.</v>
      </c>
      <c r="H34" s="302"/>
      <c r="I34" s="302"/>
      <c r="J34" s="302"/>
      <c r="K34" s="302"/>
      <c r="L34" s="302"/>
    </row>
    <row r="35" spans="1:12" ht="59.25" customHeight="1">
      <c r="A35" s="283" t="s">
        <v>479</v>
      </c>
      <c r="B35" s="158">
        <v>34</v>
      </c>
      <c r="C35" s="142" t="s">
        <v>480</v>
      </c>
      <c r="E35" s="159">
        <v>3</v>
      </c>
      <c r="F35" s="159" t="str">
        <f>VLOOKUP(E35,Tableau2[],3,FALSE)</f>
        <v>Processus défini</v>
      </c>
      <c r="G35" s="173" t="str">
        <f>VLOOKUP(E35,Echelles_ANSSI!A1:B7,2,FALSE)</f>
        <v>Des règles précises sont établies, documentées et reproductibles pour la majorité des cas. La réussite ne dépend plus des individus mais du respect des processus. Des écarts peuvent subsister, mais l’organisation sait les identifier et y remédier.</v>
      </c>
      <c r="H35" s="302"/>
      <c r="I35" s="302"/>
      <c r="J35" s="302"/>
      <c r="K35" s="302"/>
      <c r="L35" s="302"/>
    </row>
    <row r="36" spans="1:12" ht="59.25" customHeight="1">
      <c r="A36" s="284"/>
      <c r="B36" s="158">
        <v>35</v>
      </c>
      <c r="C36" s="142" t="s">
        <v>481</v>
      </c>
      <c r="E36" s="159">
        <v>3</v>
      </c>
      <c r="F36" s="159" t="str">
        <f>VLOOKUP(E36,Tableau2[],3,FALSE)</f>
        <v>Processus défini</v>
      </c>
      <c r="G36" s="173" t="str">
        <f>VLOOKUP(E36,Echelles_ANSSI!A1:B7,2,FALSE)</f>
        <v>Des règles précises sont établies, documentées et reproductibles pour la majorité des cas. La réussite ne dépend plus des individus mais du respect des processus. Des écarts peuvent subsister, mais l’organisation sait les identifier et y remédier.</v>
      </c>
      <c r="H36" s="302"/>
      <c r="I36" s="302"/>
      <c r="J36" s="302"/>
      <c r="K36" s="302"/>
      <c r="L36" s="302"/>
    </row>
    <row r="37" spans="1:12" ht="59.25" customHeight="1">
      <c r="A37" s="285" t="s">
        <v>482</v>
      </c>
      <c r="B37" s="158">
        <v>36</v>
      </c>
      <c r="C37" s="142" t="s">
        <v>483</v>
      </c>
      <c r="E37" s="159">
        <v>2</v>
      </c>
      <c r="F37" s="159" t="str">
        <f>VLOOKUP(E37,Tableau2[],3,FALSE)</f>
        <v>Pratique informelles</v>
      </c>
      <c r="G37" s="173" t="str">
        <f>VLOOKUP(E37,Echelles_ANSSI!A1:B7,2,FALSE)</f>
        <v>L’entreprise commence à suivre une logique commune, avec des habitudes partagées issues de l’expérience. Cependant, ces pratiques restent non formalisées, et reposent sur la transmission orale ou l’usage répété plutôt que sur des procédures écrites.</v>
      </c>
      <c r="H37" s="302"/>
      <c r="I37" s="302"/>
      <c r="J37" s="302"/>
      <c r="K37" s="302"/>
      <c r="L37" s="302"/>
    </row>
    <row r="38" spans="1:12" ht="59.25" customHeight="1">
      <c r="A38" s="286"/>
      <c r="B38" s="158">
        <v>37</v>
      </c>
      <c r="C38" s="142" t="s">
        <v>484</v>
      </c>
      <c r="E38" s="159">
        <v>4</v>
      </c>
      <c r="F38" s="159" t="str">
        <f>VLOOKUP(E38,Tableau2[],3,FALSE)</f>
        <v xml:space="preserve">Processus maîtrisé </v>
      </c>
      <c r="G38" s="173" t="str">
        <f>VLOOKUP(E38,Echelles_ANSSI!A1:B7,2,FALSE)</f>
        <v>Les processus sont suivis et mesurés de manière régulière. L’organisation adapte ses pratiques en fonction des résultats obtenus, dans une logique d’efficacité et de rentabilité. Des indicateurs sont utilisés pour piloter la performance.</v>
      </c>
      <c r="H38" s="302"/>
      <c r="I38" s="302"/>
      <c r="J38" s="302"/>
      <c r="K38" s="302"/>
      <c r="L38" s="302"/>
    </row>
    <row r="39" spans="1:12" ht="59.25" customHeight="1">
      <c r="A39" s="286"/>
      <c r="B39" s="158">
        <v>38</v>
      </c>
      <c r="C39" s="142" t="s">
        <v>485</v>
      </c>
      <c r="E39" s="159">
        <v>3</v>
      </c>
      <c r="F39" s="159" t="str">
        <f>VLOOKUP(E39,Tableau2[],3,FALSE)</f>
        <v>Processus défini</v>
      </c>
      <c r="G39" s="173" t="str">
        <f>VLOOKUP(E39,Echelles_ANSSI!A1:B7,2,FALSE)</f>
        <v>Des règles précises sont établies, documentées et reproductibles pour la majorité des cas. La réussite ne dépend plus des individus mais du respect des processus. Des écarts peuvent subsister, mais l’organisation sait les identifier et y remédier.</v>
      </c>
      <c r="H39" s="302"/>
      <c r="I39" s="302"/>
      <c r="J39" s="302"/>
      <c r="K39" s="302"/>
      <c r="L39" s="302"/>
    </row>
    <row r="40" spans="1:12" ht="59.25" customHeight="1">
      <c r="A40" s="286"/>
      <c r="B40" s="158">
        <v>39</v>
      </c>
      <c r="C40" s="142" t="s">
        <v>486</v>
      </c>
      <c r="E40" s="159">
        <v>1</v>
      </c>
      <c r="F40" s="159" t="str">
        <f>VLOOKUP(E40,Tableau2[],3,FALSE)</f>
        <v>Non structuré</v>
      </c>
      <c r="G40" s="173" t="str">
        <f>VLOOKUP(E40,Echelles_ANSSI!A1:B7,2,FALSE)</f>
        <v>Aucune méthode claire n’est définie. Les actions reposent uniquement sur le savoir-faire individuel, sans cadre ou standard partagé. Le succès dépend donc de chaque personne, sans véritable suivi ni cohérence.</v>
      </c>
      <c r="H40" s="302"/>
      <c r="I40" s="302"/>
      <c r="J40" s="302"/>
      <c r="K40" s="302"/>
      <c r="L40" s="302"/>
    </row>
    <row r="41" spans="1:12" ht="59.25" customHeight="1">
      <c r="A41" s="286"/>
      <c r="B41" s="158">
        <v>40</v>
      </c>
      <c r="C41" s="142" t="s">
        <v>487</v>
      </c>
      <c r="E41" s="159">
        <v>2</v>
      </c>
      <c r="F41" s="159" t="str">
        <f>VLOOKUP(E41,Tableau2[],3,FALSE)</f>
        <v>Pratique informelles</v>
      </c>
      <c r="G41" s="173" t="str">
        <f>VLOOKUP(E41,Echelles_ANSSI!A1:B7,2,FALSE)</f>
        <v>L’entreprise commence à suivre une logique commune, avec des habitudes partagées issues de l’expérience. Cependant, ces pratiques restent non formalisées, et reposent sur la transmission orale ou l’usage répété plutôt que sur des procédures écrites.</v>
      </c>
      <c r="H41" s="302"/>
      <c r="I41" s="302"/>
      <c r="J41" s="302"/>
      <c r="K41" s="302"/>
      <c r="L41" s="302"/>
    </row>
    <row r="42" spans="1:12" ht="59.25" customHeight="1">
      <c r="A42" s="287" t="s">
        <v>488</v>
      </c>
      <c r="B42" s="158">
        <v>41</v>
      </c>
      <c r="C42" s="142" t="s">
        <v>489</v>
      </c>
      <c r="E42" s="159">
        <v>1</v>
      </c>
      <c r="F42" s="159" t="str">
        <f>VLOOKUP(E42,Tableau2[],3,FALSE)</f>
        <v>Non structuré</v>
      </c>
      <c r="G42" s="173" t="str">
        <f>VLOOKUP(E42,Echelles_ANSSI!A1:B7,2,FALSE)</f>
        <v>Aucune méthode claire n’est définie. Les actions reposent uniquement sur le savoir-faire individuel, sans cadre ou standard partagé. Le succès dépend donc de chaque personne, sans véritable suivi ni cohérence.</v>
      </c>
      <c r="H42" s="302"/>
      <c r="I42" s="302"/>
      <c r="J42" s="302"/>
      <c r="K42" s="302"/>
      <c r="L42" s="302"/>
    </row>
    <row r="43" spans="1:12" ht="59.25" customHeight="1">
      <c r="A43" s="288"/>
      <c r="B43" s="158">
        <v>42</v>
      </c>
      <c r="C43" s="142" t="s">
        <v>490</v>
      </c>
      <c r="E43" s="159">
        <v>4</v>
      </c>
      <c r="F43" s="159" t="str">
        <f>VLOOKUP(E43,Tableau2[],3,FALSE)</f>
        <v xml:space="preserve">Processus maîtrisé </v>
      </c>
      <c r="G43" s="173" t="str">
        <f>VLOOKUP(E43,Echelles_ANSSI!A1:B7,2,FALSE)</f>
        <v>Les processus sont suivis et mesurés de manière régulière. L’organisation adapte ses pratiques en fonction des résultats obtenus, dans une logique d’efficacité et de rentabilité. Des indicateurs sont utilisés pour piloter la performance.</v>
      </c>
      <c r="H43" s="302"/>
      <c r="I43" s="302"/>
      <c r="J43" s="302"/>
      <c r="K43" s="302"/>
      <c r="L43" s="302"/>
    </row>
  </sheetData>
  <mergeCells count="53">
    <mergeCell ref="H41:L41"/>
    <mergeCell ref="H42:L42"/>
    <mergeCell ref="H43:L43"/>
    <mergeCell ref="H36:L36"/>
    <mergeCell ref="H37:L37"/>
    <mergeCell ref="H38:L38"/>
    <mergeCell ref="H39:L39"/>
    <mergeCell ref="H40:L40"/>
    <mergeCell ref="H26:L26"/>
    <mergeCell ref="H27:L27"/>
    <mergeCell ref="H28:L28"/>
    <mergeCell ref="H29:L29"/>
    <mergeCell ref="H30:L30"/>
    <mergeCell ref="H31:L31"/>
    <mergeCell ref="H32:L32"/>
    <mergeCell ref="H33:L33"/>
    <mergeCell ref="H34:L34"/>
    <mergeCell ref="H35:L35"/>
    <mergeCell ref="H16:L16"/>
    <mergeCell ref="H17:L17"/>
    <mergeCell ref="H18:L18"/>
    <mergeCell ref="H19:L19"/>
    <mergeCell ref="H20:L20"/>
    <mergeCell ref="H21:L21"/>
    <mergeCell ref="H22:L22"/>
    <mergeCell ref="H23:L23"/>
    <mergeCell ref="H24:L24"/>
    <mergeCell ref="H25:L25"/>
    <mergeCell ref="H6:L6"/>
    <mergeCell ref="H7:L7"/>
    <mergeCell ref="H8:L8"/>
    <mergeCell ref="H9:L9"/>
    <mergeCell ref="H10:L10"/>
    <mergeCell ref="H11:L11"/>
    <mergeCell ref="H12:L12"/>
    <mergeCell ref="H13:L13"/>
    <mergeCell ref="H14:L14"/>
    <mergeCell ref="H15:L15"/>
    <mergeCell ref="H1:L1"/>
    <mergeCell ref="H2:L2"/>
    <mergeCell ref="H3:L3"/>
    <mergeCell ref="H4:L4"/>
    <mergeCell ref="H5:L5"/>
    <mergeCell ref="A35:A36"/>
    <mergeCell ref="A37:A41"/>
    <mergeCell ref="A42:A43"/>
    <mergeCell ref="A2:A4"/>
    <mergeCell ref="A5:A8"/>
    <mergeCell ref="A9:A14"/>
    <mergeCell ref="A15:A19"/>
    <mergeCell ref="A20:A27"/>
    <mergeCell ref="A28:A30"/>
    <mergeCell ref="A31:A34"/>
  </mergeCells>
  <conditionalFormatting sqref="E2:G43">
    <cfRule type="containsText" dxfId="55" priority="2" operator="containsText" text="Processus maîtrisé ">
      <formula>NOT(ISERROR(SEARCH("Processus maîtrisé ",E2)))</formula>
    </cfRule>
    <cfRule type="endsWith" dxfId="54" priority="3" operator="endsWith" text="écrites.">
      <formula>RIGHT(E2,LEN("écrites."))="écrites."</formula>
    </cfRule>
    <cfRule type="beginsWith" dxfId="53" priority="4" operator="beginsWith" text="Aucune méthode">
      <formula>LEFT(E2,LEN("Aucune méthode"))="Aucune méthode"</formula>
    </cfRule>
    <cfRule type="containsText" dxfId="52" priority="13" operator="containsText" text="Les processus sont optimisés de manière continue. L’organisation adopte une démarche proactive d’amélioration, impliquant tous les collaborateurs. Les processus sont revus et adaptés en permanence pour rester performants et agiles.">
      <formula>NOT(ISERROR(SEARCH("Les processus sont optimisés de manière continue. L’organisation adopte une démarche proactive d’amélioration, impliquant tous les collaborateurs. Les processus sont revus et adaptés en permanence pour rester performants et agiles.",E2)))</formula>
    </cfRule>
    <cfRule type="containsText" dxfId="51" priority="14" operator="containsText" text="Ce contrôle ou processus n’est pas concerné ou ne peut être évalué dans le contexte actuel.">
      <formula>NOT(ISERROR(SEARCH("Ce contrôle ou processus n’est pas concerné ou ne peut être évalué dans le contexte actuel.",E2)))</formula>
    </cfRule>
    <cfRule type="containsText" dxfId="50" priority="15" operator="containsText" text="NA">
      <formula>NOT(ISERROR(SEARCH("NA",E2)))</formula>
    </cfRule>
    <cfRule type="containsText" dxfId="49" priority="16" operator="containsText" text="5">
      <formula>NOT(ISERROR(SEARCH("5",E2)))</formula>
    </cfRule>
    <cfRule type="containsText" dxfId="48" priority="17" operator="containsText" text="performance.">
      <formula>NOT(ISERROR(SEARCH("performance.",E2)))</formula>
    </cfRule>
    <cfRule type="containsText" dxfId="47" priority="18" operator="containsText" text="4">
      <formula>NOT(ISERROR(SEARCH("4",E2)))</formula>
    </cfRule>
    <cfRule type="containsText" dxfId="46" priority="19" operator="containsText" text="3">
      <formula>NOT(ISERROR(SEARCH("3",E2)))</formula>
    </cfRule>
    <cfRule type="beginsWith" dxfId="45" priority="20" operator="beginsWith" text="Des règles">
      <formula>LEFT(E2,LEN("Des règles"))="Des règles"</formula>
    </cfRule>
    <cfRule type="containsText" dxfId="44" priority="21" operator="containsText" text="Pratique informelles">
      <formula>NOT(ISERROR(SEARCH("Pratique informelles",E2)))</formula>
    </cfRule>
    <cfRule type="containsText" dxfId="43" priority="22" operator="containsText" text="1">
      <formula>NOT(ISERROR(SEARCH("1",E2)))</formula>
    </cfRule>
    <cfRule type="containsText" dxfId="42" priority="24" operator="containsText" text="2">
      <formula>NOT(ISERROR(SEARCH("2",E2)))</formula>
    </cfRule>
  </conditionalFormatting>
  <conditionalFormatting sqref="F2:F43">
    <cfRule type="endsWith" dxfId="41" priority="1" operator="endsWith" text="Les processus sont optimisés">
      <formula>RIGHT(F2,LEN("Les processus sont optimisés"))="Les processus sont optimisés"</formula>
    </cfRule>
    <cfRule type="containsText" dxfId="40" priority="5" operator="containsText" text="Non applicable">
      <formula>NOT(ISERROR(SEARCH("Non applicable",F2)))</formula>
    </cfRule>
    <cfRule type="containsText" dxfId="39" priority="6" operator="containsText" text="Amélioration continue">
      <formula>NOT(ISERROR(SEARCH("Amélioration continue",F2)))</formula>
    </cfRule>
    <cfRule type="containsText" dxfId="38" priority="7" operator="containsText" text="Contrôlé / Mesuré">
      <formula>NOT(ISERROR(SEARCH("Contrôlé / Mesuré",F2)))</formula>
    </cfRule>
    <cfRule type="containsText" dxfId="37" priority="8" operator="containsText" text="Contrôlé / Mesuré">
      <formula>NOT(ISERROR(SEARCH("Contrôlé / Mesuré",F2)))</formula>
    </cfRule>
    <cfRule type="containsText" dxfId="36" priority="9" operator="containsText" text="Processus défini">
      <formula>NOT(ISERROR(SEARCH("Processus défini",F2)))</formula>
    </cfRule>
    <cfRule type="containsText" dxfId="35" priority="10" operator="containsText" text="Répétable / Basique">
      <formula>NOT(ISERROR(SEARCH("Répétable / Basique",F2)))</formula>
    </cfRule>
    <cfRule type="containsText" dxfId="34" priority="11" operator="containsText" text="Non structuré">
      <formula>NOT(ISERROR(SEARCH("Non structuré",F2)))</formula>
    </cfRule>
  </conditionalFormatting>
  <conditionalFormatting sqref="G2:G43">
    <cfRule type="containsText" dxfId="32" priority="23" operator="containsText" text="Les pratiques de sécurité sont inexistantes, ponctuelles ou dépendantes des individus. Il n’y a pas de procédure définie ni de traçabilité.">
      <formula>NOT(ISERROR(SEARCH("Les pratiques de sécurité sont inexistantes, ponctuelles ou dépendantes des individus. Il n’y a pas de procédure définie ni de traçabilité.",G2)))</formula>
    </cfRule>
  </conditionalFormatting>
  <dataValidations count="1">
    <dataValidation showInputMessage="1" showErrorMessage="1" sqref="F2:F43" xr:uid="{00000000-0002-0000-0100-000000000000}"/>
  </dataValidations>
  <hyperlinks>
    <hyperlink ref="B1" r:id="rId1" display="N@]" xr:uid="{7E311C28-24B9-4FE4-8254-823AF2C81C18}"/>
  </hyperlinks>
  <pageMargins left="0.7" right="0.7" top="0.75" bottom="0.75" header="0.3" footer="0.3"/>
  <pageSetup paperSize="9" orientation="portrait" r:id="rId2"/>
  <drawing r:id="rId3"/>
  <legacyDrawing r:id="rId4"/>
  <controls>
    <mc:AlternateContent xmlns:mc="http://schemas.openxmlformats.org/markup-compatibility/2006">
      <mc:Choice Requires="x14">
        <control shapeId="17454" r:id="rId5" name="TextBox31">
          <controlPr defaultSize="0" autoLine="0" r:id="rId6">
            <anchor moveWithCells="1">
              <from>
                <xdr:col>3</xdr:col>
                <xdr:colOff>9525</xdr:colOff>
                <xdr:row>1</xdr:row>
                <xdr:rowOff>28575</xdr:rowOff>
              </from>
              <to>
                <xdr:col>3</xdr:col>
                <xdr:colOff>4533900</xdr:colOff>
                <xdr:row>1</xdr:row>
                <xdr:rowOff>695325</xdr:rowOff>
              </to>
            </anchor>
          </controlPr>
        </control>
      </mc:Choice>
      <mc:Fallback>
        <control shapeId="17454" r:id="rId5" name="TextBox31"/>
      </mc:Fallback>
    </mc:AlternateContent>
    <mc:AlternateContent xmlns:mc="http://schemas.openxmlformats.org/markup-compatibility/2006">
      <mc:Choice Requires="x14">
        <control shapeId="17450" r:id="rId7" name="TextBox43">
          <controlPr defaultSize="0" autoLine="0" autoPict="0" r:id="rId8">
            <anchor moveWithCells="1">
              <from>
                <xdr:col>2</xdr:col>
                <xdr:colOff>6134100</xdr:colOff>
                <xdr:row>41</xdr:row>
                <xdr:rowOff>19050</xdr:rowOff>
              </from>
              <to>
                <xdr:col>4</xdr:col>
                <xdr:colOff>0</xdr:colOff>
                <xdr:row>42</xdr:row>
                <xdr:rowOff>19050</xdr:rowOff>
              </to>
            </anchor>
          </controlPr>
        </control>
      </mc:Choice>
      <mc:Fallback>
        <control shapeId="17450" r:id="rId7" name="TextBox43"/>
      </mc:Fallback>
    </mc:AlternateContent>
    <mc:AlternateContent xmlns:mc="http://schemas.openxmlformats.org/markup-compatibility/2006">
      <mc:Choice Requires="x14">
        <control shapeId="17449" r:id="rId9" name="TextBox42">
          <controlPr defaultSize="0" autoLine="0" autoPict="0" r:id="rId10">
            <anchor moveWithCells="1">
              <from>
                <xdr:col>3</xdr:col>
                <xdr:colOff>0</xdr:colOff>
                <xdr:row>42</xdr:row>
                <xdr:rowOff>9525</xdr:rowOff>
              </from>
              <to>
                <xdr:col>4</xdr:col>
                <xdr:colOff>28575</xdr:colOff>
                <xdr:row>43</xdr:row>
                <xdr:rowOff>9525</xdr:rowOff>
              </to>
            </anchor>
          </controlPr>
        </control>
      </mc:Choice>
      <mc:Fallback>
        <control shapeId="17449" r:id="rId9" name="TextBox42"/>
      </mc:Fallback>
    </mc:AlternateContent>
    <mc:AlternateContent xmlns:mc="http://schemas.openxmlformats.org/markup-compatibility/2006">
      <mc:Choice Requires="x14">
        <control shapeId="17448" r:id="rId11" name="TextBox41">
          <controlPr defaultSize="0" autoLine="0" autoPict="0" r:id="rId12">
            <anchor moveWithCells="1">
              <from>
                <xdr:col>3</xdr:col>
                <xdr:colOff>0</xdr:colOff>
                <xdr:row>35</xdr:row>
                <xdr:rowOff>742950</xdr:rowOff>
              </from>
              <to>
                <xdr:col>4</xdr:col>
                <xdr:colOff>28575</xdr:colOff>
                <xdr:row>36</xdr:row>
                <xdr:rowOff>742950</xdr:rowOff>
              </to>
            </anchor>
          </controlPr>
        </control>
      </mc:Choice>
      <mc:Fallback>
        <control shapeId="17448" r:id="rId11" name="TextBox41"/>
      </mc:Fallback>
    </mc:AlternateContent>
    <mc:AlternateContent xmlns:mc="http://schemas.openxmlformats.org/markup-compatibility/2006">
      <mc:Choice Requires="x14">
        <control shapeId="17447" r:id="rId13" name="TextBox40">
          <controlPr defaultSize="0" autoLine="0" autoPict="0" r:id="rId14">
            <anchor moveWithCells="1">
              <from>
                <xdr:col>3</xdr:col>
                <xdr:colOff>0</xdr:colOff>
                <xdr:row>39</xdr:row>
                <xdr:rowOff>0</xdr:rowOff>
              </from>
              <to>
                <xdr:col>4</xdr:col>
                <xdr:colOff>28575</xdr:colOff>
                <xdr:row>39</xdr:row>
                <xdr:rowOff>742950</xdr:rowOff>
              </to>
            </anchor>
          </controlPr>
        </control>
      </mc:Choice>
      <mc:Fallback>
        <control shapeId="17447" r:id="rId13" name="TextBox40"/>
      </mc:Fallback>
    </mc:AlternateContent>
    <mc:AlternateContent xmlns:mc="http://schemas.openxmlformats.org/markup-compatibility/2006">
      <mc:Choice Requires="x14">
        <control shapeId="17446" r:id="rId15" name="TextBox39">
          <controlPr defaultSize="0" autoLine="0" autoPict="0" r:id="rId16">
            <anchor moveWithCells="1">
              <from>
                <xdr:col>3</xdr:col>
                <xdr:colOff>0</xdr:colOff>
                <xdr:row>36</xdr:row>
                <xdr:rowOff>742950</xdr:rowOff>
              </from>
              <to>
                <xdr:col>4</xdr:col>
                <xdr:colOff>28575</xdr:colOff>
                <xdr:row>37</xdr:row>
                <xdr:rowOff>742950</xdr:rowOff>
              </to>
            </anchor>
          </controlPr>
        </control>
      </mc:Choice>
      <mc:Fallback>
        <control shapeId="17446" r:id="rId15" name="TextBox39"/>
      </mc:Fallback>
    </mc:AlternateContent>
    <mc:AlternateContent xmlns:mc="http://schemas.openxmlformats.org/markup-compatibility/2006">
      <mc:Choice Requires="x14">
        <control shapeId="17445" r:id="rId17" name="TextBox38">
          <controlPr defaultSize="0" autoLine="0" autoPict="0" r:id="rId18">
            <anchor moveWithCells="1">
              <from>
                <xdr:col>3</xdr:col>
                <xdr:colOff>0</xdr:colOff>
                <xdr:row>39</xdr:row>
                <xdr:rowOff>742950</xdr:rowOff>
              </from>
              <to>
                <xdr:col>4</xdr:col>
                <xdr:colOff>28575</xdr:colOff>
                <xdr:row>40</xdr:row>
                <xdr:rowOff>742950</xdr:rowOff>
              </to>
            </anchor>
          </controlPr>
        </control>
      </mc:Choice>
      <mc:Fallback>
        <control shapeId="17445" r:id="rId17" name="TextBox38"/>
      </mc:Fallback>
    </mc:AlternateContent>
    <mc:AlternateContent xmlns:mc="http://schemas.openxmlformats.org/markup-compatibility/2006">
      <mc:Choice Requires="x14">
        <control shapeId="17444" r:id="rId19" name="TextBox37">
          <controlPr defaultSize="0" autoLine="0" autoPict="0" r:id="rId20">
            <anchor moveWithCells="1">
              <from>
                <xdr:col>3</xdr:col>
                <xdr:colOff>0</xdr:colOff>
                <xdr:row>37</xdr:row>
                <xdr:rowOff>742950</xdr:rowOff>
              </from>
              <to>
                <xdr:col>4</xdr:col>
                <xdr:colOff>28575</xdr:colOff>
                <xdr:row>38</xdr:row>
                <xdr:rowOff>742950</xdr:rowOff>
              </to>
            </anchor>
          </controlPr>
        </control>
      </mc:Choice>
      <mc:Fallback>
        <control shapeId="17444" r:id="rId19" name="TextBox37"/>
      </mc:Fallback>
    </mc:AlternateContent>
    <mc:AlternateContent xmlns:mc="http://schemas.openxmlformats.org/markup-compatibility/2006">
      <mc:Choice Requires="x14">
        <control shapeId="17443" r:id="rId21" name="TextBox36">
          <controlPr defaultSize="0" autoLine="0" autoPict="0" r:id="rId22">
            <anchor moveWithCells="1">
              <from>
                <xdr:col>3</xdr:col>
                <xdr:colOff>0</xdr:colOff>
                <xdr:row>34</xdr:row>
                <xdr:rowOff>0</xdr:rowOff>
              </from>
              <to>
                <xdr:col>4</xdr:col>
                <xdr:colOff>28575</xdr:colOff>
                <xdr:row>34</xdr:row>
                <xdr:rowOff>742950</xdr:rowOff>
              </to>
            </anchor>
          </controlPr>
        </control>
      </mc:Choice>
      <mc:Fallback>
        <control shapeId="17443" r:id="rId21" name="TextBox36"/>
      </mc:Fallback>
    </mc:AlternateContent>
    <mc:AlternateContent xmlns:mc="http://schemas.openxmlformats.org/markup-compatibility/2006">
      <mc:Choice Requires="x14">
        <control shapeId="17442" r:id="rId23" name="TextBox35">
          <controlPr defaultSize="0" autoLine="0" autoPict="0" r:id="rId24">
            <anchor moveWithCells="1">
              <from>
                <xdr:col>3</xdr:col>
                <xdr:colOff>0</xdr:colOff>
                <xdr:row>34</xdr:row>
                <xdr:rowOff>742950</xdr:rowOff>
              </from>
              <to>
                <xdr:col>4</xdr:col>
                <xdr:colOff>28575</xdr:colOff>
                <xdr:row>35</xdr:row>
                <xdr:rowOff>742950</xdr:rowOff>
              </to>
            </anchor>
          </controlPr>
        </control>
      </mc:Choice>
      <mc:Fallback>
        <control shapeId="17442" r:id="rId23" name="TextBox35"/>
      </mc:Fallback>
    </mc:AlternateContent>
    <mc:AlternateContent xmlns:mc="http://schemas.openxmlformats.org/markup-compatibility/2006">
      <mc:Choice Requires="x14">
        <control shapeId="17441" r:id="rId25" name="TextBox34">
          <controlPr defaultSize="0" autoLine="0" autoPict="0" r:id="rId26">
            <anchor moveWithCells="1">
              <from>
                <xdr:col>3</xdr:col>
                <xdr:colOff>9525</xdr:colOff>
                <xdr:row>29</xdr:row>
                <xdr:rowOff>9525</xdr:rowOff>
              </from>
              <to>
                <xdr:col>4</xdr:col>
                <xdr:colOff>28575</xdr:colOff>
                <xdr:row>30</xdr:row>
                <xdr:rowOff>9525</xdr:rowOff>
              </to>
            </anchor>
          </controlPr>
        </control>
      </mc:Choice>
      <mc:Fallback>
        <control shapeId="17441" r:id="rId25" name="TextBox34"/>
      </mc:Fallback>
    </mc:AlternateContent>
    <mc:AlternateContent xmlns:mc="http://schemas.openxmlformats.org/markup-compatibility/2006">
      <mc:Choice Requires="x14">
        <control shapeId="17440" r:id="rId27" name="TextBox33">
          <controlPr defaultSize="0" autoLine="0" autoPict="0" r:id="rId28">
            <anchor moveWithCells="1">
              <from>
                <xdr:col>3</xdr:col>
                <xdr:colOff>9525</xdr:colOff>
                <xdr:row>30</xdr:row>
                <xdr:rowOff>742950</xdr:rowOff>
              </from>
              <to>
                <xdr:col>4</xdr:col>
                <xdr:colOff>28575</xdr:colOff>
                <xdr:row>31</xdr:row>
                <xdr:rowOff>742950</xdr:rowOff>
              </to>
            </anchor>
          </controlPr>
        </control>
      </mc:Choice>
      <mc:Fallback>
        <control shapeId="17440" r:id="rId27" name="TextBox33"/>
      </mc:Fallback>
    </mc:AlternateContent>
    <mc:AlternateContent xmlns:mc="http://schemas.openxmlformats.org/markup-compatibility/2006">
      <mc:Choice Requires="x14">
        <control shapeId="17439" r:id="rId29" name="TextBox32">
          <controlPr defaultSize="0" autoLine="0" autoPict="0" r:id="rId30">
            <anchor moveWithCells="1">
              <from>
                <xdr:col>3</xdr:col>
                <xdr:colOff>0</xdr:colOff>
                <xdr:row>31</xdr:row>
                <xdr:rowOff>742950</xdr:rowOff>
              </from>
              <to>
                <xdr:col>4</xdr:col>
                <xdr:colOff>28575</xdr:colOff>
                <xdr:row>32</xdr:row>
                <xdr:rowOff>742950</xdr:rowOff>
              </to>
            </anchor>
          </controlPr>
        </control>
      </mc:Choice>
      <mc:Fallback>
        <control shapeId="17439" r:id="rId29" name="TextBox32"/>
      </mc:Fallback>
    </mc:AlternateContent>
    <mc:AlternateContent xmlns:mc="http://schemas.openxmlformats.org/markup-compatibility/2006">
      <mc:Choice Requires="x14">
        <control shapeId="17438" r:id="rId31" name="TextBox30">
          <controlPr defaultSize="0" autoLine="0" autoPict="0" r:id="rId32">
            <anchor moveWithCells="1">
              <from>
                <xdr:col>3</xdr:col>
                <xdr:colOff>0</xdr:colOff>
                <xdr:row>32</xdr:row>
                <xdr:rowOff>742950</xdr:rowOff>
              </from>
              <to>
                <xdr:col>4</xdr:col>
                <xdr:colOff>28575</xdr:colOff>
                <xdr:row>33</xdr:row>
                <xdr:rowOff>742950</xdr:rowOff>
              </to>
            </anchor>
          </controlPr>
        </control>
      </mc:Choice>
      <mc:Fallback>
        <control shapeId="17438" r:id="rId31" name="TextBox30"/>
      </mc:Fallback>
    </mc:AlternateContent>
    <mc:AlternateContent xmlns:mc="http://schemas.openxmlformats.org/markup-compatibility/2006">
      <mc:Choice Requires="x14">
        <control shapeId="17437" r:id="rId33" name="TextBox29">
          <controlPr defaultSize="0" autoLine="0" autoPict="0" r:id="rId34">
            <anchor moveWithCells="1">
              <from>
                <xdr:col>3</xdr:col>
                <xdr:colOff>9525</xdr:colOff>
                <xdr:row>30</xdr:row>
                <xdr:rowOff>19050</xdr:rowOff>
              </from>
              <to>
                <xdr:col>4</xdr:col>
                <xdr:colOff>0</xdr:colOff>
                <xdr:row>31</xdr:row>
                <xdr:rowOff>19050</xdr:rowOff>
              </to>
            </anchor>
          </controlPr>
        </control>
      </mc:Choice>
      <mc:Fallback>
        <control shapeId="17437" r:id="rId33" name="TextBox29"/>
      </mc:Fallback>
    </mc:AlternateContent>
    <mc:AlternateContent xmlns:mc="http://schemas.openxmlformats.org/markup-compatibility/2006">
      <mc:Choice Requires="x14">
        <control shapeId="17436" r:id="rId35" name="TextBox28">
          <controlPr defaultSize="0" autoLine="0" autoPict="0" r:id="rId36">
            <anchor moveWithCells="1">
              <from>
                <xdr:col>3</xdr:col>
                <xdr:colOff>0</xdr:colOff>
                <xdr:row>27</xdr:row>
                <xdr:rowOff>0</xdr:rowOff>
              </from>
              <to>
                <xdr:col>4</xdr:col>
                <xdr:colOff>28575</xdr:colOff>
                <xdr:row>27</xdr:row>
                <xdr:rowOff>742950</xdr:rowOff>
              </to>
            </anchor>
          </controlPr>
        </control>
      </mc:Choice>
      <mc:Fallback>
        <control shapeId="17436" r:id="rId35" name="TextBox28"/>
      </mc:Fallback>
    </mc:AlternateContent>
    <mc:AlternateContent xmlns:mc="http://schemas.openxmlformats.org/markup-compatibility/2006">
      <mc:Choice Requires="x14">
        <control shapeId="17435" r:id="rId37" name="TextBox27">
          <controlPr defaultSize="0" autoLine="0" autoPict="0" r:id="rId38">
            <anchor moveWithCells="1">
              <from>
                <xdr:col>3</xdr:col>
                <xdr:colOff>0</xdr:colOff>
                <xdr:row>27</xdr:row>
                <xdr:rowOff>742950</xdr:rowOff>
              </from>
              <to>
                <xdr:col>4</xdr:col>
                <xdr:colOff>28575</xdr:colOff>
                <xdr:row>28</xdr:row>
                <xdr:rowOff>742950</xdr:rowOff>
              </to>
            </anchor>
          </controlPr>
        </control>
      </mc:Choice>
      <mc:Fallback>
        <control shapeId="17435" r:id="rId37" name="TextBox27"/>
      </mc:Fallback>
    </mc:AlternateContent>
    <mc:AlternateContent xmlns:mc="http://schemas.openxmlformats.org/markup-compatibility/2006">
      <mc:Choice Requires="x14">
        <control shapeId="17434" r:id="rId39" name="TextBox26">
          <controlPr defaultSize="0" autoLine="0" autoPict="0" r:id="rId40">
            <anchor moveWithCells="1">
              <from>
                <xdr:col>3</xdr:col>
                <xdr:colOff>0</xdr:colOff>
                <xdr:row>25</xdr:row>
                <xdr:rowOff>0</xdr:rowOff>
              </from>
              <to>
                <xdr:col>4</xdr:col>
                <xdr:colOff>28575</xdr:colOff>
                <xdr:row>25</xdr:row>
                <xdr:rowOff>742950</xdr:rowOff>
              </to>
            </anchor>
          </controlPr>
        </control>
      </mc:Choice>
      <mc:Fallback>
        <control shapeId="17434" r:id="rId39" name="TextBox26"/>
      </mc:Fallback>
    </mc:AlternateContent>
    <mc:AlternateContent xmlns:mc="http://schemas.openxmlformats.org/markup-compatibility/2006">
      <mc:Choice Requires="x14">
        <control shapeId="17433" r:id="rId41" name="TextBox25">
          <controlPr defaultSize="0" autoLine="0" autoPict="0" r:id="rId42">
            <anchor moveWithCells="1">
              <from>
                <xdr:col>3</xdr:col>
                <xdr:colOff>0</xdr:colOff>
                <xdr:row>22</xdr:row>
                <xdr:rowOff>742950</xdr:rowOff>
              </from>
              <to>
                <xdr:col>4</xdr:col>
                <xdr:colOff>28575</xdr:colOff>
                <xdr:row>23</xdr:row>
                <xdr:rowOff>742950</xdr:rowOff>
              </to>
            </anchor>
          </controlPr>
        </control>
      </mc:Choice>
      <mc:Fallback>
        <control shapeId="17433" r:id="rId41" name="TextBox25"/>
      </mc:Fallback>
    </mc:AlternateContent>
    <mc:AlternateContent xmlns:mc="http://schemas.openxmlformats.org/markup-compatibility/2006">
      <mc:Choice Requires="x14">
        <control shapeId="17432" r:id="rId43" name="TextBox24">
          <controlPr defaultSize="0" autoLine="0" autoPict="0" r:id="rId44">
            <anchor moveWithCells="1">
              <from>
                <xdr:col>3</xdr:col>
                <xdr:colOff>0</xdr:colOff>
                <xdr:row>25</xdr:row>
                <xdr:rowOff>742950</xdr:rowOff>
              </from>
              <to>
                <xdr:col>4</xdr:col>
                <xdr:colOff>28575</xdr:colOff>
                <xdr:row>26</xdr:row>
                <xdr:rowOff>742950</xdr:rowOff>
              </to>
            </anchor>
          </controlPr>
        </control>
      </mc:Choice>
      <mc:Fallback>
        <control shapeId="17432" r:id="rId43" name="TextBox24"/>
      </mc:Fallback>
    </mc:AlternateContent>
    <mc:AlternateContent xmlns:mc="http://schemas.openxmlformats.org/markup-compatibility/2006">
      <mc:Choice Requires="x14">
        <control shapeId="17431" r:id="rId45" name="TextBox23">
          <controlPr defaultSize="0" autoLine="0" autoPict="0" r:id="rId46">
            <anchor moveWithCells="1">
              <from>
                <xdr:col>3</xdr:col>
                <xdr:colOff>0</xdr:colOff>
                <xdr:row>24</xdr:row>
                <xdr:rowOff>0</xdr:rowOff>
              </from>
              <to>
                <xdr:col>4</xdr:col>
                <xdr:colOff>28575</xdr:colOff>
                <xdr:row>24</xdr:row>
                <xdr:rowOff>742950</xdr:rowOff>
              </to>
            </anchor>
          </controlPr>
        </control>
      </mc:Choice>
      <mc:Fallback>
        <control shapeId="17431" r:id="rId45" name="TextBox23"/>
      </mc:Fallback>
    </mc:AlternateContent>
    <mc:AlternateContent xmlns:mc="http://schemas.openxmlformats.org/markup-compatibility/2006">
      <mc:Choice Requires="x14">
        <control shapeId="17430" r:id="rId47" name="TextBox22">
          <controlPr defaultSize="0" autoLine="0" autoPict="0" r:id="rId48">
            <anchor moveWithCells="1">
              <from>
                <xdr:col>3</xdr:col>
                <xdr:colOff>0</xdr:colOff>
                <xdr:row>20</xdr:row>
                <xdr:rowOff>742950</xdr:rowOff>
              </from>
              <to>
                <xdr:col>4</xdr:col>
                <xdr:colOff>28575</xdr:colOff>
                <xdr:row>21</xdr:row>
                <xdr:rowOff>742950</xdr:rowOff>
              </to>
            </anchor>
          </controlPr>
        </control>
      </mc:Choice>
      <mc:Fallback>
        <control shapeId="17430" r:id="rId47" name="TextBox22"/>
      </mc:Fallback>
    </mc:AlternateContent>
    <mc:AlternateContent xmlns:mc="http://schemas.openxmlformats.org/markup-compatibility/2006">
      <mc:Choice Requires="x14">
        <control shapeId="17429" r:id="rId49" name="TextBox21">
          <controlPr defaultSize="0" autoLine="0" autoPict="0" r:id="rId50">
            <anchor moveWithCells="1">
              <from>
                <xdr:col>3</xdr:col>
                <xdr:colOff>0</xdr:colOff>
                <xdr:row>21</xdr:row>
                <xdr:rowOff>742950</xdr:rowOff>
              </from>
              <to>
                <xdr:col>4</xdr:col>
                <xdr:colOff>28575</xdr:colOff>
                <xdr:row>22</xdr:row>
                <xdr:rowOff>742950</xdr:rowOff>
              </to>
            </anchor>
          </controlPr>
        </control>
      </mc:Choice>
      <mc:Fallback>
        <control shapeId="17429" r:id="rId49" name="TextBox21"/>
      </mc:Fallback>
    </mc:AlternateContent>
    <mc:AlternateContent xmlns:mc="http://schemas.openxmlformats.org/markup-compatibility/2006">
      <mc:Choice Requires="x14">
        <control shapeId="17428" r:id="rId51" name="TextBox20">
          <controlPr defaultSize="0" autoLine="0" autoPict="0" r:id="rId52">
            <anchor moveWithCells="1">
              <from>
                <xdr:col>3</xdr:col>
                <xdr:colOff>9525</xdr:colOff>
                <xdr:row>20</xdr:row>
                <xdr:rowOff>0</xdr:rowOff>
              </from>
              <to>
                <xdr:col>4</xdr:col>
                <xdr:colOff>38100</xdr:colOff>
                <xdr:row>20</xdr:row>
                <xdr:rowOff>742950</xdr:rowOff>
              </to>
            </anchor>
          </controlPr>
        </control>
      </mc:Choice>
      <mc:Fallback>
        <control shapeId="17428" r:id="rId51" name="TextBox20"/>
      </mc:Fallback>
    </mc:AlternateContent>
    <mc:AlternateContent xmlns:mc="http://schemas.openxmlformats.org/markup-compatibility/2006">
      <mc:Choice Requires="x14">
        <control shapeId="17427" r:id="rId53" name="TextBox19">
          <controlPr defaultSize="0" autoLine="0" autoPict="0" r:id="rId54">
            <anchor moveWithCells="1">
              <from>
                <xdr:col>3</xdr:col>
                <xdr:colOff>0</xdr:colOff>
                <xdr:row>19</xdr:row>
                <xdr:rowOff>9525</xdr:rowOff>
              </from>
              <to>
                <xdr:col>4</xdr:col>
                <xdr:colOff>28575</xdr:colOff>
                <xdr:row>20</xdr:row>
                <xdr:rowOff>9525</xdr:rowOff>
              </to>
            </anchor>
          </controlPr>
        </control>
      </mc:Choice>
      <mc:Fallback>
        <control shapeId="17427" r:id="rId53" name="TextBox19"/>
      </mc:Fallback>
    </mc:AlternateContent>
    <mc:AlternateContent xmlns:mc="http://schemas.openxmlformats.org/markup-compatibility/2006">
      <mc:Choice Requires="x14">
        <control shapeId="17426" r:id="rId55" name="TextBox18">
          <controlPr defaultSize="0" autoLine="0" autoPict="0" r:id="rId56">
            <anchor moveWithCells="1">
              <from>
                <xdr:col>3</xdr:col>
                <xdr:colOff>9525</xdr:colOff>
                <xdr:row>18</xdr:row>
                <xdr:rowOff>0</xdr:rowOff>
              </from>
              <to>
                <xdr:col>4</xdr:col>
                <xdr:colOff>57150</xdr:colOff>
                <xdr:row>18</xdr:row>
                <xdr:rowOff>742950</xdr:rowOff>
              </to>
            </anchor>
          </controlPr>
        </control>
      </mc:Choice>
      <mc:Fallback>
        <control shapeId="17426" r:id="rId55" name="TextBox18"/>
      </mc:Fallback>
    </mc:AlternateContent>
    <mc:AlternateContent xmlns:mc="http://schemas.openxmlformats.org/markup-compatibility/2006">
      <mc:Choice Requires="x14">
        <control shapeId="17425" r:id="rId57" name="TextBox17">
          <controlPr defaultSize="0" autoLine="0" autoPict="0" r:id="rId58">
            <anchor moveWithCells="1">
              <from>
                <xdr:col>3</xdr:col>
                <xdr:colOff>9525</xdr:colOff>
                <xdr:row>16</xdr:row>
                <xdr:rowOff>742950</xdr:rowOff>
              </from>
              <to>
                <xdr:col>4</xdr:col>
                <xdr:colOff>57150</xdr:colOff>
                <xdr:row>17</xdr:row>
                <xdr:rowOff>742950</xdr:rowOff>
              </to>
            </anchor>
          </controlPr>
        </control>
      </mc:Choice>
      <mc:Fallback>
        <control shapeId="17425" r:id="rId57" name="TextBox17"/>
      </mc:Fallback>
    </mc:AlternateContent>
    <mc:AlternateContent xmlns:mc="http://schemas.openxmlformats.org/markup-compatibility/2006">
      <mc:Choice Requires="x14">
        <control shapeId="17424" r:id="rId59" name="TextBox16">
          <controlPr defaultSize="0" autoLine="0" autoPict="0" r:id="rId60">
            <anchor moveWithCells="1">
              <from>
                <xdr:col>3</xdr:col>
                <xdr:colOff>9525</xdr:colOff>
                <xdr:row>16</xdr:row>
                <xdr:rowOff>9525</xdr:rowOff>
              </from>
              <to>
                <xdr:col>4</xdr:col>
                <xdr:colOff>38100</xdr:colOff>
                <xdr:row>17</xdr:row>
                <xdr:rowOff>9525</xdr:rowOff>
              </to>
            </anchor>
          </controlPr>
        </control>
      </mc:Choice>
      <mc:Fallback>
        <control shapeId="17424" r:id="rId59" name="TextBox16"/>
      </mc:Fallback>
    </mc:AlternateContent>
    <mc:AlternateContent xmlns:mc="http://schemas.openxmlformats.org/markup-compatibility/2006">
      <mc:Choice Requires="x14">
        <control shapeId="17423" r:id="rId61" name="TextBox15">
          <controlPr defaultSize="0" autoLine="0" autoPict="0" r:id="rId62">
            <anchor moveWithCells="1">
              <from>
                <xdr:col>3</xdr:col>
                <xdr:colOff>0</xdr:colOff>
                <xdr:row>15</xdr:row>
                <xdr:rowOff>9525</xdr:rowOff>
              </from>
              <to>
                <xdr:col>4</xdr:col>
                <xdr:colOff>28575</xdr:colOff>
                <xdr:row>16</xdr:row>
                <xdr:rowOff>9525</xdr:rowOff>
              </to>
            </anchor>
          </controlPr>
        </control>
      </mc:Choice>
      <mc:Fallback>
        <control shapeId="17423" r:id="rId61" name="TextBox15"/>
      </mc:Fallback>
    </mc:AlternateContent>
    <mc:AlternateContent xmlns:mc="http://schemas.openxmlformats.org/markup-compatibility/2006">
      <mc:Choice Requires="x14">
        <control shapeId="17422" r:id="rId63" name="TextBox14">
          <controlPr defaultSize="0" autoLine="0" autoPict="0" r:id="rId64">
            <anchor moveWithCells="1">
              <from>
                <xdr:col>3</xdr:col>
                <xdr:colOff>0</xdr:colOff>
                <xdr:row>14</xdr:row>
                <xdr:rowOff>0</xdr:rowOff>
              </from>
              <to>
                <xdr:col>4</xdr:col>
                <xdr:colOff>28575</xdr:colOff>
                <xdr:row>14</xdr:row>
                <xdr:rowOff>742950</xdr:rowOff>
              </to>
            </anchor>
          </controlPr>
        </control>
      </mc:Choice>
      <mc:Fallback>
        <control shapeId="17422" r:id="rId63" name="TextBox14"/>
      </mc:Fallback>
    </mc:AlternateContent>
    <mc:AlternateContent xmlns:mc="http://schemas.openxmlformats.org/markup-compatibility/2006">
      <mc:Choice Requires="x14">
        <control shapeId="17421" r:id="rId65" name="TextBox13">
          <controlPr defaultSize="0" autoLine="0" autoPict="0" r:id="rId66">
            <anchor moveWithCells="1">
              <from>
                <xdr:col>3</xdr:col>
                <xdr:colOff>0</xdr:colOff>
                <xdr:row>13</xdr:row>
                <xdr:rowOff>9525</xdr:rowOff>
              </from>
              <to>
                <xdr:col>4</xdr:col>
                <xdr:colOff>28575</xdr:colOff>
                <xdr:row>14</xdr:row>
                <xdr:rowOff>9525</xdr:rowOff>
              </to>
            </anchor>
          </controlPr>
        </control>
      </mc:Choice>
      <mc:Fallback>
        <control shapeId="17421" r:id="rId65" name="TextBox13"/>
      </mc:Fallback>
    </mc:AlternateContent>
    <mc:AlternateContent xmlns:mc="http://schemas.openxmlformats.org/markup-compatibility/2006">
      <mc:Choice Requires="x14">
        <control shapeId="17420" r:id="rId67" name="TextBox12">
          <controlPr defaultSize="0" autoLine="0" autoPict="0" r:id="rId68">
            <anchor moveWithCells="1">
              <from>
                <xdr:col>3</xdr:col>
                <xdr:colOff>0</xdr:colOff>
                <xdr:row>12</xdr:row>
                <xdr:rowOff>9525</xdr:rowOff>
              </from>
              <to>
                <xdr:col>4</xdr:col>
                <xdr:colOff>28575</xdr:colOff>
                <xdr:row>13</xdr:row>
                <xdr:rowOff>9525</xdr:rowOff>
              </to>
            </anchor>
          </controlPr>
        </control>
      </mc:Choice>
      <mc:Fallback>
        <control shapeId="17420" r:id="rId67" name="TextBox12"/>
      </mc:Fallback>
    </mc:AlternateContent>
    <mc:AlternateContent xmlns:mc="http://schemas.openxmlformats.org/markup-compatibility/2006">
      <mc:Choice Requires="x14">
        <control shapeId="17419" r:id="rId69" name="TextBox11">
          <controlPr defaultSize="0" autoLine="0" autoPict="0" r:id="rId70">
            <anchor moveWithCells="1">
              <from>
                <xdr:col>3</xdr:col>
                <xdr:colOff>0</xdr:colOff>
                <xdr:row>11</xdr:row>
                <xdr:rowOff>0</xdr:rowOff>
              </from>
              <to>
                <xdr:col>4</xdr:col>
                <xdr:colOff>28575</xdr:colOff>
                <xdr:row>11</xdr:row>
                <xdr:rowOff>742950</xdr:rowOff>
              </to>
            </anchor>
          </controlPr>
        </control>
      </mc:Choice>
      <mc:Fallback>
        <control shapeId="17419" r:id="rId69" name="TextBox11"/>
      </mc:Fallback>
    </mc:AlternateContent>
    <mc:AlternateContent xmlns:mc="http://schemas.openxmlformats.org/markup-compatibility/2006">
      <mc:Choice Requires="x14">
        <control shapeId="17418" r:id="rId71" name="TextBox10">
          <controlPr defaultSize="0" autoLine="0" autoPict="0" r:id="rId72">
            <anchor moveWithCells="1">
              <from>
                <xdr:col>3</xdr:col>
                <xdr:colOff>0</xdr:colOff>
                <xdr:row>10</xdr:row>
                <xdr:rowOff>0</xdr:rowOff>
              </from>
              <to>
                <xdr:col>4</xdr:col>
                <xdr:colOff>28575</xdr:colOff>
                <xdr:row>10</xdr:row>
                <xdr:rowOff>742950</xdr:rowOff>
              </to>
            </anchor>
          </controlPr>
        </control>
      </mc:Choice>
      <mc:Fallback>
        <control shapeId="17418" r:id="rId71" name="TextBox10"/>
      </mc:Fallback>
    </mc:AlternateContent>
    <mc:AlternateContent xmlns:mc="http://schemas.openxmlformats.org/markup-compatibility/2006">
      <mc:Choice Requires="x14">
        <control shapeId="17417" r:id="rId73" name="TextBox9">
          <controlPr defaultSize="0" autoLine="0" autoPict="0" r:id="rId74">
            <anchor moveWithCells="1">
              <from>
                <xdr:col>2</xdr:col>
                <xdr:colOff>6134100</xdr:colOff>
                <xdr:row>9</xdr:row>
                <xdr:rowOff>9525</xdr:rowOff>
              </from>
              <to>
                <xdr:col>4</xdr:col>
                <xdr:colOff>0</xdr:colOff>
                <xdr:row>10</xdr:row>
                <xdr:rowOff>9525</xdr:rowOff>
              </to>
            </anchor>
          </controlPr>
        </control>
      </mc:Choice>
      <mc:Fallback>
        <control shapeId="17417" r:id="rId73" name="TextBox9"/>
      </mc:Fallback>
    </mc:AlternateContent>
    <mc:AlternateContent xmlns:mc="http://schemas.openxmlformats.org/markup-compatibility/2006">
      <mc:Choice Requires="x14">
        <control shapeId="17416" r:id="rId75" name="TextBox8">
          <controlPr defaultSize="0" autoLine="0" autoPict="0" r:id="rId76">
            <anchor moveWithCells="1">
              <from>
                <xdr:col>2</xdr:col>
                <xdr:colOff>6134100</xdr:colOff>
                <xdr:row>8</xdr:row>
                <xdr:rowOff>0</xdr:rowOff>
              </from>
              <to>
                <xdr:col>4</xdr:col>
                <xdr:colOff>0</xdr:colOff>
                <xdr:row>8</xdr:row>
                <xdr:rowOff>742950</xdr:rowOff>
              </to>
            </anchor>
          </controlPr>
        </control>
      </mc:Choice>
      <mc:Fallback>
        <control shapeId="17416" r:id="rId75" name="TextBox8"/>
      </mc:Fallback>
    </mc:AlternateContent>
    <mc:AlternateContent xmlns:mc="http://schemas.openxmlformats.org/markup-compatibility/2006">
      <mc:Choice Requires="x14">
        <control shapeId="17415" r:id="rId77" name="TextBox7">
          <controlPr defaultSize="0" autoLine="0" autoPict="0" r:id="rId78">
            <anchor moveWithCells="1">
              <from>
                <xdr:col>2</xdr:col>
                <xdr:colOff>6134100</xdr:colOff>
                <xdr:row>7</xdr:row>
                <xdr:rowOff>0</xdr:rowOff>
              </from>
              <to>
                <xdr:col>4</xdr:col>
                <xdr:colOff>0</xdr:colOff>
                <xdr:row>7</xdr:row>
                <xdr:rowOff>742950</xdr:rowOff>
              </to>
            </anchor>
          </controlPr>
        </control>
      </mc:Choice>
      <mc:Fallback>
        <control shapeId="17415" r:id="rId77" name="TextBox7"/>
      </mc:Fallback>
    </mc:AlternateContent>
    <mc:AlternateContent xmlns:mc="http://schemas.openxmlformats.org/markup-compatibility/2006">
      <mc:Choice Requires="x14">
        <control shapeId="17414" r:id="rId79" name="TextBox6">
          <controlPr defaultSize="0" autoLine="0" autoPict="0" r:id="rId80">
            <anchor moveWithCells="1">
              <from>
                <xdr:col>3</xdr:col>
                <xdr:colOff>0</xdr:colOff>
                <xdr:row>6</xdr:row>
                <xdr:rowOff>0</xdr:rowOff>
              </from>
              <to>
                <xdr:col>4</xdr:col>
                <xdr:colOff>28575</xdr:colOff>
                <xdr:row>6</xdr:row>
                <xdr:rowOff>742950</xdr:rowOff>
              </to>
            </anchor>
          </controlPr>
        </control>
      </mc:Choice>
      <mc:Fallback>
        <control shapeId="17414" r:id="rId79" name="TextBox6"/>
      </mc:Fallback>
    </mc:AlternateContent>
    <mc:AlternateContent xmlns:mc="http://schemas.openxmlformats.org/markup-compatibility/2006">
      <mc:Choice Requires="x14">
        <control shapeId="17413" r:id="rId81" name="TextBox5">
          <controlPr defaultSize="0" autoLine="0" autoPict="0" r:id="rId82">
            <anchor moveWithCells="1">
              <from>
                <xdr:col>3</xdr:col>
                <xdr:colOff>0</xdr:colOff>
                <xdr:row>5</xdr:row>
                <xdr:rowOff>0</xdr:rowOff>
              </from>
              <to>
                <xdr:col>4</xdr:col>
                <xdr:colOff>28575</xdr:colOff>
                <xdr:row>5</xdr:row>
                <xdr:rowOff>742950</xdr:rowOff>
              </to>
            </anchor>
          </controlPr>
        </control>
      </mc:Choice>
      <mc:Fallback>
        <control shapeId="17413" r:id="rId81" name="TextBox5"/>
      </mc:Fallback>
    </mc:AlternateContent>
    <mc:AlternateContent xmlns:mc="http://schemas.openxmlformats.org/markup-compatibility/2006">
      <mc:Choice Requires="x14">
        <control shapeId="17412" r:id="rId83" name="TextBox4">
          <controlPr defaultSize="0" autoLine="0" autoPict="0" r:id="rId84">
            <anchor moveWithCells="1">
              <from>
                <xdr:col>3</xdr:col>
                <xdr:colOff>9525</xdr:colOff>
                <xdr:row>4</xdr:row>
                <xdr:rowOff>9525</xdr:rowOff>
              </from>
              <to>
                <xdr:col>4</xdr:col>
                <xdr:colOff>9525</xdr:colOff>
                <xdr:row>5</xdr:row>
                <xdr:rowOff>9525</xdr:rowOff>
              </to>
            </anchor>
          </controlPr>
        </control>
      </mc:Choice>
      <mc:Fallback>
        <control shapeId="17412" r:id="rId83" name="TextBox4"/>
      </mc:Fallback>
    </mc:AlternateContent>
    <mc:AlternateContent xmlns:mc="http://schemas.openxmlformats.org/markup-compatibility/2006">
      <mc:Choice Requires="x14">
        <control shapeId="17411" r:id="rId85" name="TextBox3">
          <controlPr defaultSize="0" autoLine="0" autoPict="0" r:id="rId86">
            <anchor moveWithCells="1">
              <from>
                <xdr:col>3</xdr:col>
                <xdr:colOff>0</xdr:colOff>
                <xdr:row>3</xdr:row>
                <xdr:rowOff>0</xdr:rowOff>
              </from>
              <to>
                <xdr:col>4</xdr:col>
                <xdr:colOff>0</xdr:colOff>
                <xdr:row>3</xdr:row>
                <xdr:rowOff>742950</xdr:rowOff>
              </to>
            </anchor>
          </controlPr>
        </control>
      </mc:Choice>
      <mc:Fallback>
        <control shapeId="17411" r:id="rId85" name="TextBox3"/>
      </mc:Fallback>
    </mc:AlternateContent>
    <mc:AlternateContent xmlns:mc="http://schemas.openxmlformats.org/markup-compatibility/2006">
      <mc:Choice Requires="x14">
        <control shapeId="17410" r:id="rId87" name="TextBox2">
          <controlPr defaultSize="0" autoLine="0" autoPict="0" r:id="rId88">
            <anchor moveWithCells="1">
              <from>
                <xdr:col>3</xdr:col>
                <xdr:colOff>0</xdr:colOff>
                <xdr:row>1</xdr:row>
                <xdr:rowOff>742950</xdr:rowOff>
              </from>
              <to>
                <xdr:col>4</xdr:col>
                <xdr:colOff>28575</xdr:colOff>
                <xdr:row>2</xdr:row>
                <xdr:rowOff>742950</xdr:rowOff>
              </to>
            </anchor>
          </controlPr>
        </control>
      </mc:Choice>
      <mc:Fallback>
        <control shapeId="17410" r:id="rId87" name="TextBox2"/>
      </mc:Fallback>
    </mc:AlternateContent>
    <mc:AlternateContent xmlns:mc="http://schemas.openxmlformats.org/markup-compatibility/2006">
      <mc:Choice Requires="x14">
        <control shapeId="17409" r:id="rId89" name="TextBox1">
          <controlPr defaultSize="0" autoLine="0" autoPict="0" r:id="rId90">
            <anchor moveWithCells="1">
              <from>
                <xdr:col>2</xdr:col>
                <xdr:colOff>6143625</xdr:colOff>
                <xdr:row>1</xdr:row>
                <xdr:rowOff>742950</xdr:rowOff>
              </from>
              <to>
                <xdr:col>4</xdr:col>
                <xdr:colOff>0</xdr:colOff>
                <xdr:row>1</xdr:row>
                <xdr:rowOff>742950</xdr:rowOff>
              </to>
            </anchor>
          </controlPr>
        </control>
      </mc:Choice>
      <mc:Fallback>
        <control shapeId="17409" r:id="rId89" name="TextBox1"/>
      </mc:Fallback>
    </mc:AlternateContent>
  </controls>
  <extLst>
    <ext xmlns:x14="http://schemas.microsoft.com/office/spreadsheetml/2009/9/main" uri="{78C0D931-6437-407d-A8EE-F0AAD7539E65}">
      <x14:conditionalFormattings>
        <x14:conditionalFormatting xmlns:xm="http://schemas.microsoft.com/office/excel/2006/main">
          <x14:cfRule type="containsText" priority="12" operator="containsText" id="{7B424801-DE86-43CA-B09C-A2513576F990}">
            <xm:f>NOT(ISERROR(SEARCH($C$2,F44)))</xm:f>
            <xm:f>$C$2</xm:f>
            <x14:dxf>
              <font>
                <b/>
                <i val="0"/>
              </font>
              <fill>
                <patternFill>
                  <bgColor rgb="FFFF0000"/>
                </patternFill>
              </fill>
            </x14:dxf>
          </x14:cfRule>
          <xm:sqref>F44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90AA3F9-59B7-41BA-AEC5-A9BD3EF45918}">
          <x14:formula1>
            <xm:f>Echelles_ANSSI!$A$2:$A$7</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1E389-2666-42C5-A2A2-C35038EA3BA8}">
  <sheetPr codeName="Feuil10">
    <tabColor rgb="FFF54E89"/>
  </sheetPr>
  <dimension ref="A1:V68"/>
  <sheetViews>
    <sheetView showGridLines="0" topLeftCell="B3" zoomScale="60" zoomScaleNormal="71" workbookViewId="0">
      <selection activeCell="R77" sqref="R77"/>
    </sheetView>
  </sheetViews>
  <sheetFormatPr baseColWidth="10" defaultColWidth="11.42578125" defaultRowHeight="15"/>
  <cols>
    <col min="8" max="8" width="25.7109375" bestFit="1" customWidth="1"/>
    <col min="9" max="9" width="16.42578125" bestFit="1" customWidth="1"/>
    <col min="17" max="17" width="12.5703125" bestFit="1" customWidth="1"/>
    <col min="18" max="18" width="21.7109375" bestFit="1" customWidth="1"/>
    <col min="19" max="19" width="18.28515625" bestFit="1" customWidth="1"/>
    <col min="20" max="20" width="2.140625" customWidth="1"/>
    <col min="21" max="22" width="11.42578125" hidden="1" customWidth="1"/>
  </cols>
  <sheetData>
    <row r="1" spans="1:22">
      <c r="A1" s="169"/>
      <c r="B1" s="169"/>
      <c r="C1" s="169"/>
      <c r="D1" s="169"/>
      <c r="E1" s="169"/>
      <c r="F1" s="169"/>
      <c r="G1" s="169"/>
      <c r="H1" s="169"/>
      <c r="I1" s="169"/>
      <c r="J1" s="169"/>
      <c r="K1" s="169"/>
      <c r="L1" s="169"/>
      <c r="M1" s="169"/>
      <c r="N1" s="169"/>
      <c r="O1" s="169"/>
      <c r="P1" s="169"/>
      <c r="Q1" s="169"/>
      <c r="R1" s="169"/>
      <c r="S1" s="169"/>
      <c r="T1" s="169"/>
      <c r="U1" s="169"/>
      <c r="V1" s="169"/>
    </row>
    <row r="2" spans="1:22" ht="33.75">
      <c r="A2" s="303" t="s">
        <v>491</v>
      </c>
      <c r="B2" s="304"/>
      <c r="C2" s="304"/>
      <c r="D2" s="304"/>
      <c r="E2" s="304"/>
      <c r="F2" s="304"/>
      <c r="G2" s="304"/>
      <c r="H2" s="304"/>
      <c r="I2" s="304"/>
      <c r="J2" s="304"/>
      <c r="K2" s="304"/>
      <c r="L2" s="304"/>
      <c r="M2" s="304"/>
      <c r="N2" s="304"/>
      <c r="O2" s="304"/>
      <c r="P2" s="304"/>
      <c r="Q2" s="304"/>
      <c r="R2" s="304"/>
      <c r="S2" s="304"/>
      <c r="T2" s="304"/>
      <c r="U2" s="304"/>
      <c r="V2" s="304"/>
    </row>
    <row r="3" spans="1:22">
      <c r="A3" s="169"/>
      <c r="B3" s="169"/>
      <c r="C3" s="169"/>
      <c r="D3" s="169"/>
      <c r="E3" s="169"/>
      <c r="F3" s="169"/>
      <c r="G3" s="169"/>
      <c r="H3" s="169"/>
      <c r="I3" s="169"/>
      <c r="J3" s="169"/>
      <c r="K3" s="169"/>
      <c r="L3" s="169"/>
      <c r="M3" s="169"/>
      <c r="N3" s="169"/>
      <c r="O3" s="169"/>
      <c r="P3" s="169"/>
      <c r="Q3" s="169"/>
      <c r="R3" s="169"/>
      <c r="S3" s="169"/>
      <c r="T3" s="169"/>
      <c r="U3" s="169"/>
      <c r="V3" s="169"/>
    </row>
    <row r="5" spans="1:22">
      <c r="R5" s="168" t="s">
        <v>14</v>
      </c>
      <c r="S5" s="71" t="s">
        <v>492</v>
      </c>
    </row>
    <row r="6" spans="1:22">
      <c r="R6" s="71">
        <v>1</v>
      </c>
      <c r="S6" s="71">
        <v>5</v>
      </c>
    </row>
    <row r="7" spans="1:22">
      <c r="R7" s="71">
        <v>2</v>
      </c>
      <c r="S7" s="71">
        <v>8</v>
      </c>
    </row>
    <row r="8" spans="1:22">
      <c r="R8" s="71">
        <v>3</v>
      </c>
      <c r="S8" s="71">
        <v>9</v>
      </c>
    </row>
    <row r="9" spans="1:22">
      <c r="R9" s="71">
        <v>4</v>
      </c>
      <c r="S9" s="71">
        <v>9</v>
      </c>
    </row>
    <row r="10" spans="1:22">
      <c r="R10" s="71">
        <v>5</v>
      </c>
      <c r="S10" s="71">
        <v>7</v>
      </c>
    </row>
    <row r="11" spans="1:22">
      <c r="R11" s="71" t="s">
        <v>55</v>
      </c>
      <c r="S11" s="71">
        <v>4</v>
      </c>
    </row>
    <row r="35" spans="16:22">
      <c r="P35" s="167"/>
      <c r="U35" s="167"/>
      <c r="V35" s="167"/>
    </row>
    <row r="68" ht="11.25" customHeight="1"/>
  </sheetData>
  <mergeCells count="1">
    <mergeCell ref="A2:V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5C045-304B-4BAD-BCCB-FAFC61479C0C}">
  <sheetPr codeName="Feuil11">
    <tabColor rgb="FF4B9600"/>
  </sheetPr>
  <dimension ref="A1:V183"/>
  <sheetViews>
    <sheetView showGridLines="0" topLeftCell="P1" zoomScale="60" zoomScaleNormal="60" workbookViewId="0">
      <pane ySplit="2" topLeftCell="A3" activePane="bottomLeft" state="frozen"/>
      <selection activeCell="A9" sqref="A9"/>
      <selection pane="bottomLeft" activeCell="R176" sqref="R176"/>
    </sheetView>
  </sheetViews>
  <sheetFormatPr baseColWidth="10" defaultColWidth="9.140625" defaultRowHeight="15" customHeight="1"/>
  <cols>
    <col min="1" max="1" width="32.140625" style="16" customWidth="1"/>
    <col min="2" max="2" width="13.42578125" style="24" bestFit="1" customWidth="1"/>
    <col min="3" max="3" width="61.85546875" style="16" customWidth="1"/>
    <col min="4" max="4" width="106.140625" style="1" customWidth="1"/>
    <col min="5" max="5" width="19.5703125" style="16" customWidth="1"/>
    <col min="6" max="6" width="26.5703125" style="16" customWidth="1"/>
    <col min="7" max="7" width="29.7109375" style="16" customWidth="1"/>
    <col min="8" max="8" width="19.7109375" style="17" customWidth="1"/>
    <col min="9" max="11" width="9.140625" style="1" customWidth="1"/>
    <col min="12" max="12" width="22.28515625" style="17" customWidth="1"/>
    <col min="13" max="13" width="30.85546875" style="20" customWidth="1"/>
    <col min="14" max="14" width="119.85546875" style="18" customWidth="1"/>
    <col min="15" max="15" width="0" style="1" hidden="1" customWidth="1"/>
    <col min="16" max="16" width="80.5703125" style="1" customWidth="1"/>
    <col min="17" max="17" width="37.140625" style="90" customWidth="1"/>
    <col min="18" max="18" width="93.7109375" style="91" customWidth="1"/>
    <col min="19" max="19" width="53" style="89" customWidth="1"/>
    <col min="20" max="20" width="23.85546875" style="88" customWidth="1"/>
    <col min="21" max="21" width="24.140625" style="1" customWidth="1"/>
    <col min="22" max="22" width="49" style="1" customWidth="1"/>
    <col min="23" max="16384" width="9.140625" style="1"/>
  </cols>
  <sheetData>
    <row r="1" spans="1:22" ht="29.45" customHeight="1">
      <c r="A1" s="209" t="s">
        <v>0</v>
      </c>
      <c r="B1" s="209"/>
      <c r="C1" s="209"/>
      <c r="D1" s="209"/>
      <c r="E1" s="209"/>
      <c r="F1" s="209"/>
      <c r="G1" s="209"/>
      <c r="H1" s="209"/>
      <c r="I1" s="209"/>
      <c r="J1" s="209"/>
      <c r="K1" s="210"/>
      <c r="L1" s="209" t="s">
        <v>1</v>
      </c>
      <c r="M1" s="209"/>
      <c r="N1" s="209"/>
      <c r="O1" s="209"/>
      <c r="P1" s="209"/>
      <c r="Q1" s="211" t="s">
        <v>2</v>
      </c>
      <c r="R1" s="211"/>
      <c r="S1" s="211"/>
      <c r="T1" s="211"/>
      <c r="U1" s="211"/>
      <c r="V1" s="211"/>
    </row>
    <row r="2" spans="1:22" ht="63.75" customHeight="1">
      <c r="A2" s="73" t="s">
        <v>3</v>
      </c>
      <c r="B2" s="28" t="s">
        <v>4</v>
      </c>
      <c r="C2" s="73" t="s">
        <v>5</v>
      </c>
      <c r="D2" s="73" t="s">
        <v>6</v>
      </c>
      <c r="E2" s="73" t="s">
        <v>7</v>
      </c>
      <c r="F2" s="73" t="s">
        <v>8</v>
      </c>
      <c r="G2" s="27" t="s">
        <v>9</v>
      </c>
      <c r="H2" s="74" t="s">
        <v>10</v>
      </c>
      <c r="I2" s="73" t="s">
        <v>11</v>
      </c>
      <c r="J2" s="73" t="s">
        <v>12</v>
      </c>
      <c r="K2" s="73" t="s">
        <v>13</v>
      </c>
      <c r="L2" s="73" t="s">
        <v>14</v>
      </c>
      <c r="M2" s="73" t="s">
        <v>15</v>
      </c>
      <c r="N2" s="73" t="s">
        <v>16</v>
      </c>
      <c r="P2" s="85" t="s">
        <v>437</v>
      </c>
      <c r="Q2" s="73" t="s">
        <v>17</v>
      </c>
      <c r="R2" s="73" t="s">
        <v>2</v>
      </c>
      <c r="S2" s="73" t="s">
        <v>18</v>
      </c>
      <c r="T2" s="75" t="s">
        <v>19</v>
      </c>
      <c r="U2" s="75" t="s">
        <v>20</v>
      </c>
      <c r="V2" s="75" t="s">
        <v>21</v>
      </c>
    </row>
    <row r="3" spans="1:22" ht="96" customHeight="1">
      <c r="A3" s="230" t="s">
        <v>22</v>
      </c>
      <c r="B3" s="38">
        <v>1</v>
      </c>
      <c r="C3" s="15" t="s">
        <v>23</v>
      </c>
      <c r="D3" s="15" t="s">
        <v>24</v>
      </c>
      <c r="E3" s="83" t="s">
        <v>25</v>
      </c>
      <c r="F3" s="32" t="s">
        <v>26</v>
      </c>
      <c r="G3" s="9" t="s">
        <v>27</v>
      </c>
      <c r="H3" s="76" t="str">
        <f t="shared" ref="H3:H40" si="0">IF(ISBLANK(I3),IF(ISBLANK(J3),"IG3","IG2"),"IG1")</f>
        <v>IG1</v>
      </c>
      <c r="I3" s="10" t="s">
        <v>28</v>
      </c>
      <c r="J3" s="11" t="s">
        <v>28</v>
      </c>
      <c r="K3" s="12" t="s">
        <v>28</v>
      </c>
      <c r="L3" s="65">
        <v>2</v>
      </c>
      <c r="M3" s="19" t="str">
        <f>IFERROR(VLOOKUP(L3,Echelles!$A$3:$C$8,2,FALSE),"")</f>
        <v>Pratique informelles</v>
      </c>
      <c r="N3" s="63" t="str">
        <f>IFERROR(VLOOKUP(L3,Echelles!$A$3:$C$8,3,FALSE),"")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3" s="1" t="str">
        <f t="shared" ref="O3:O34" si="1">TRIM(H3)</f>
        <v>IG1</v>
      </c>
      <c r="P3" s="67"/>
      <c r="Q3" s="343" t="s">
        <v>899</v>
      </c>
      <c r="R3" s="343" t="s">
        <v>29</v>
      </c>
      <c r="S3" s="344" t="s">
        <v>842</v>
      </c>
      <c r="T3" s="345" t="s">
        <v>31</v>
      </c>
      <c r="U3" s="66"/>
      <c r="V3" s="66"/>
    </row>
    <row r="4" spans="1:22" ht="96" customHeight="1">
      <c r="A4" s="231"/>
      <c r="B4" s="38">
        <v>2</v>
      </c>
      <c r="C4" s="15" t="s">
        <v>32</v>
      </c>
      <c r="D4" s="14" t="s">
        <v>33</v>
      </c>
      <c r="E4" s="83" t="s">
        <v>25</v>
      </c>
      <c r="F4" s="36" t="s">
        <v>34</v>
      </c>
      <c r="G4" s="9" t="s">
        <v>27</v>
      </c>
      <c r="H4" s="76" t="str">
        <f t="shared" si="0"/>
        <v>IG1</v>
      </c>
      <c r="I4" s="10" t="s">
        <v>28</v>
      </c>
      <c r="J4" s="11" t="s">
        <v>28</v>
      </c>
      <c r="K4" s="12" t="s">
        <v>28</v>
      </c>
      <c r="L4" s="65">
        <v>2</v>
      </c>
      <c r="M4" s="19" t="str">
        <f>IFERROR(VLOOKUP(L4,Echelles!$A$3:$C$8,2,FALSE),"")</f>
        <v>Pratique informelles</v>
      </c>
      <c r="N4" s="63" t="str">
        <f>IFERROR(VLOOKUP(L4,Echelles!$A$3:$C$8,3,FALSE),"")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4" s="1" t="str">
        <f t="shared" si="1"/>
        <v>IG1</v>
      </c>
      <c r="P4" s="67"/>
      <c r="Q4" s="343" t="s">
        <v>35</v>
      </c>
      <c r="R4" s="343" t="s">
        <v>29</v>
      </c>
      <c r="S4" s="344" t="s">
        <v>30</v>
      </c>
      <c r="T4" s="345" t="s">
        <v>36</v>
      </c>
      <c r="U4" s="66"/>
      <c r="V4" s="66"/>
    </row>
    <row r="5" spans="1:22" ht="96" customHeight="1">
      <c r="A5" s="231"/>
      <c r="B5" s="38">
        <v>3</v>
      </c>
      <c r="C5" s="39" t="s">
        <v>37</v>
      </c>
      <c r="D5" s="14" t="s">
        <v>38</v>
      </c>
      <c r="E5" s="83" t="s">
        <v>25</v>
      </c>
      <c r="F5" s="35" t="s">
        <v>39</v>
      </c>
      <c r="G5" s="9" t="s">
        <v>27</v>
      </c>
      <c r="H5" s="77" t="str">
        <f t="shared" si="0"/>
        <v>IG2</v>
      </c>
      <c r="I5" s="7"/>
      <c r="J5" s="11" t="s">
        <v>28</v>
      </c>
      <c r="K5" s="12" t="s">
        <v>28</v>
      </c>
      <c r="L5" s="65">
        <v>5</v>
      </c>
      <c r="M5" s="19" t="str">
        <f>IFERROR(VLOOKUP(L5,Echelles!$A$3:$C$8,2,FALSE),"")</f>
        <v>Amélioration continue</v>
      </c>
      <c r="N5" s="63" t="str">
        <f>IFERROR(VLOOKUP(L5,Echelles!$A$3:$C$8,3,FALSE),"")</f>
        <v>Les processus sont optimisés de manière continue. L’organisation adopte une démarche proactive d’amélioration, impliquant tous les collaborateurs. Les processus sont revus et adaptés en permanence pour rester performants et agiles.</v>
      </c>
      <c r="O5" s="1" t="str">
        <f t="shared" si="1"/>
        <v>IG2</v>
      </c>
      <c r="P5" s="67"/>
      <c r="Q5" s="343" t="s">
        <v>897</v>
      </c>
      <c r="R5" s="343" t="s">
        <v>29</v>
      </c>
      <c r="S5" s="344" t="s">
        <v>40</v>
      </c>
      <c r="T5" s="345" t="s">
        <v>41</v>
      </c>
      <c r="U5" s="66"/>
      <c r="V5" s="66"/>
    </row>
    <row r="6" spans="1:22" ht="96" customHeight="1">
      <c r="A6" s="231"/>
      <c r="B6" s="38">
        <v>4</v>
      </c>
      <c r="C6" s="15" t="s">
        <v>42</v>
      </c>
      <c r="D6" s="14" t="s">
        <v>43</v>
      </c>
      <c r="E6" s="83" t="s">
        <v>25</v>
      </c>
      <c r="F6" s="32" t="s">
        <v>26</v>
      </c>
      <c r="G6" s="9" t="s">
        <v>44</v>
      </c>
      <c r="H6" s="77" t="str">
        <f t="shared" si="0"/>
        <v>IG2</v>
      </c>
      <c r="I6" s="7"/>
      <c r="J6" s="11" t="s">
        <v>28</v>
      </c>
      <c r="K6" s="12" t="s">
        <v>28</v>
      </c>
      <c r="L6" s="65">
        <v>2</v>
      </c>
      <c r="M6" s="19" t="str">
        <f>IFERROR(VLOOKUP(L6,Echelles!$A$3:$C$8,2,FALSE),"")</f>
        <v>Pratique informelles</v>
      </c>
      <c r="N6" s="63" t="str">
        <f>IFERROR(VLOOKUP(L6,Echelles!$A$3:$C$8,3,FALSE),"")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6" s="1" t="str">
        <f t="shared" si="1"/>
        <v>IG2</v>
      </c>
      <c r="P6" s="67"/>
      <c r="Q6" s="343" t="s">
        <v>898</v>
      </c>
      <c r="R6" s="343" t="s">
        <v>29</v>
      </c>
      <c r="S6" s="344" t="s">
        <v>45</v>
      </c>
      <c r="T6" s="345" t="s">
        <v>31</v>
      </c>
      <c r="U6" s="66"/>
      <c r="V6" s="66"/>
    </row>
    <row r="7" spans="1:22" ht="96" customHeight="1">
      <c r="A7" s="232"/>
      <c r="B7" s="38">
        <v>5</v>
      </c>
      <c r="C7" s="15" t="s">
        <v>46</v>
      </c>
      <c r="D7" s="14" t="s">
        <v>47</v>
      </c>
      <c r="E7" s="83" t="s">
        <v>25</v>
      </c>
      <c r="F7" s="35" t="s">
        <v>39</v>
      </c>
      <c r="G7" s="9" t="s">
        <v>27</v>
      </c>
      <c r="H7" s="78" t="str">
        <f t="shared" si="0"/>
        <v>IG3</v>
      </c>
      <c r="I7" s="7"/>
      <c r="J7" s="7"/>
      <c r="K7" s="12" t="s">
        <v>28</v>
      </c>
      <c r="L7" s="65">
        <v>4</v>
      </c>
      <c r="M7" s="19" t="str">
        <f>IFERROR(VLOOKUP(L7,Echelles!$A$3:$C$8,2,FALSE),"")</f>
        <v xml:space="preserve">Processus maîtrisé </v>
      </c>
      <c r="N7" s="63" t="str">
        <f>IFERROR(VLOOKUP(L7,Echelles!$A$3:$C$8,3,FALSE),"")</f>
        <v>Les processus sont suivis et mesurés de manière régulière. L’organisation adapte ses pratiques en fonction des résultats obtenus, dans une logique d’efficacité et de rentabilité. Des indicateurs sont utilisés pour piloter la performance.</v>
      </c>
      <c r="O7" s="1" t="str">
        <f t="shared" si="1"/>
        <v>IG3</v>
      </c>
      <c r="P7" s="67"/>
      <c r="Q7" s="343" t="s">
        <v>48</v>
      </c>
      <c r="R7" s="343" t="s">
        <v>29</v>
      </c>
      <c r="S7" s="344" t="s">
        <v>49</v>
      </c>
      <c r="T7" s="345" t="s">
        <v>41</v>
      </c>
      <c r="U7" s="66"/>
      <c r="V7" s="66"/>
    </row>
    <row r="8" spans="1:22" ht="96" customHeight="1">
      <c r="A8" s="233" t="s">
        <v>50</v>
      </c>
      <c r="B8" s="38">
        <v>1</v>
      </c>
      <c r="C8" s="39" t="s">
        <v>51</v>
      </c>
      <c r="D8" s="14" t="s">
        <v>52</v>
      </c>
      <c r="E8" s="80" t="s">
        <v>53</v>
      </c>
      <c r="F8" s="32" t="s">
        <v>26</v>
      </c>
      <c r="G8" s="9" t="s">
        <v>54</v>
      </c>
      <c r="H8" s="76" t="str">
        <f t="shared" si="0"/>
        <v>IG1</v>
      </c>
      <c r="I8" s="10" t="s">
        <v>28</v>
      </c>
      <c r="J8" s="11" t="s">
        <v>28</v>
      </c>
      <c r="K8" s="12" t="s">
        <v>28</v>
      </c>
      <c r="L8" s="65" t="s">
        <v>55</v>
      </c>
      <c r="M8" s="19" t="str">
        <f>IFERROR(VLOOKUP(L8,Echelles!$A$3:$C$8,2,FALSE),"")</f>
        <v>Non applicable</v>
      </c>
      <c r="N8" s="63" t="str">
        <f>IFERROR(VLOOKUP(L8,Echelles!$A$3:$C$8,3,FALSE),"")</f>
        <v>Ce contrôle ou processus n’est pas concerné ou ne peut être évalué dans le contexte actuel.</v>
      </c>
      <c r="O8" s="1" t="str">
        <f t="shared" si="1"/>
        <v>IG1</v>
      </c>
      <c r="P8" s="67"/>
      <c r="Q8" s="343" t="s">
        <v>899</v>
      </c>
      <c r="R8" s="343" t="s">
        <v>29</v>
      </c>
      <c r="S8" s="344" t="s">
        <v>56</v>
      </c>
      <c r="T8" s="345" t="s">
        <v>41</v>
      </c>
      <c r="U8" s="66"/>
      <c r="V8" s="66"/>
    </row>
    <row r="9" spans="1:22" ht="96" customHeight="1">
      <c r="A9" s="234"/>
      <c r="B9" s="38">
        <v>2</v>
      </c>
      <c r="C9" s="39" t="s">
        <v>57</v>
      </c>
      <c r="D9" s="13" t="s">
        <v>58</v>
      </c>
      <c r="E9" s="80" t="s">
        <v>53</v>
      </c>
      <c r="F9" s="32" t="s">
        <v>26</v>
      </c>
      <c r="G9" s="9" t="s">
        <v>54</v>
      </c>
      <c r="H9" s="76" t="str">
        <f t="shared" si="0"/>
        <v>IG1</v>
      </c>
      <c r="I9" s="10" t="s">
        <v>28</v>
      </c>
      <c r="J9" s="11" t="s">
        <v>28</v>
      </c>
      <c r="K9" s="12" t="s">
        <v>28</v>
      </c>
      <c r="L9" s="65">
        <v>1</v>
      </c>
      <c r="M9" s="19" t="str">
        <f>IFERROR(VLOOKUP(L9,Echelles!$A$3:$C$8,2,FALSE),"")</f>
        <v>Non structuré</v>
      </c>
      <c r="N9" s="63" t="str">
        <f>IFERROR(VLOOKUP(L9,Echelles!$A$3:$C$8,3,FALSE),"")</f>
        <v>Aucune méthode claire n’est définie. Les actions reposent uniquement sur le savoir-faire individuel, sans cadre ou standard partagé. Le succès dépend donc de chaque personne, sans véritable suivi ni cohérence.</v>
      </c>
      <c r="O9" s="1" t="str">
        <f t="shared" si="1"/>
        <v>IG1</v>
      </c>
      <c r="P9" s="67"/>
      <c r="Q9" s="343" t="s">
        <v>59</v>
      </c>
      <c r="R9" s="343" t="s">
        <v>29</v>
      </c>
      <c r="S9" s="344" t="s">
        <v>56</v>
      </c>
      <c r="T9" s="345" t="s">
        <v>36</v>
      </c>
      <c r="U9" s="66"/>
      <c r="V9" s="66"/>
    </row>
    <row r="10" spans="1:22" ht="96" customHeight="1">
      <c r="A10" s="234"/>
      <c r="B10" s="38">
        <v>3</v>
      </c>
      <c r="C10" s="39" t="s">
        <v>60</v>
      </c>
      <c r="D10" s="26" t="s">
        <v>61</v>
      </c>
      <c r="E10" s="80" t="s">
        <v>53</v>
      </c>
      <c r="F10" s="33" t="s">
        <v>62</v>
      </c>
      <c r="G10" s="9" t="s">
        <v>63</v>
      </c>
      <c r="H10" s="76" t="str">
        <f t="shared" si="0"/>
        <v>IG1</v>
      </c>
      <c r="I10" s="10" t="s">
        <v>28</v>
      </c>
      <c r="J10" s="11" t="s">
        <v>28</v>
      </c>
      <c r="K10" s="12" t="s">
        <v>28</v>
      </c>
      <c r="L10" s="65">
        <v>1</v>
      </c>
      <c r="M10" s="19" t="str">
        <f>IFERROR(VLOOKUP(L10,Echelles!$A$3:$C$8,2,FALSE),"")</f>
        <v>Non structuré</v>
      </c>
      <c r="N10" s="63" t="str">
        <f>IFERROR(VLOOKUP(L10,Echelles!$A$3:$C$8,3,FALSE),"")</f>
        <v>Aucune méthode claire n’est définie. Les actions reposent uniquement sur le savoir-faire individuel, sans cadre ou standard partagé. Le succès dépend donc de chaque personne, sans véritable suivi ni cohérence.</v>
      </c>
      <c r="O10" s="1" t="str">
        <f t="shared" si="1"/>
        <v>IG1</v>
      </c>
      <c r="P10" s="67"/>
      <c r="Q10" s="343" t="s">
        <v>59</v>
      </c>
      <c r="R10" s="343" t="s">
        <v>29</v>
      </c>
      <c r="S10" s="344" t="s">
        <v>56</v>
      </c>
      <c r="T10" s="345" t="s">
        <v>31</v>
      </c>
      <c r="U10" s="66"/>
      <c r="V10" s="66"/>
    </row>
    <row r="11" spans="1:22" ht="96" customHeight="1">
      <c r="A11" s="234"/>
      <c r="B11" s="38">
        <v>4</v>
      </c>
      <c r="C11" s="39" t="s">
        <v>64</v>
      </c>
      <c r="D11" s="14" t="s">
        <v>65</v>
      </c>
      <c r="E11" s="80" t="s">
        <v>53</v>
      </c>
      <c r="F11" s="35" t="s">
        <v>39</v>
      </c>
      <c r="G11" s="9" t="s">
        <v>54</v>
      </c>
      <c r="H11" s="77" t="str">
        <f t="shared" si="0"/>
        <v>IG2</v>
      </c>
      <c r="I11" s="7"/>
      <c r="J11" s="11" t="s">
        <v>28</v>
      </c>
      <c r="K11" s="12" t="s">
        <v>28</v>
      </c>
      <c r="L11" s="65">
        <v>1</v>
      </c>
      <c r="M11" s="19" t="str">
        <f>IFERROR(VLOOKUP(L11,Echelles!$A$3:$C$8,2,FALSE),"")</f>
        <v>Non structuré</v>
      </c>
      <c r="N11" s="63" t="str">
        <f>IFERROR(VLOOKUP(L11,Echelles!$A$3:$C$8,3,FALSE),"")</f>
        <v>Aucune méthode claire n’est définie. Les actions reposent uniquement sur le savoir-faire individuel, sans cadre ou standard partagé. Le succès dépend donc de chaque personne, sans véritable suivi ni cohérence.</v>
      </c>
      <c r="O11" s="1" t="str">
        <f t="shared" si="1"/>
        <v>IG2</v>
      </c>
      <c r="P11" s="67"/>
      <c r="Q11" s="343" t="s">
        <v>59</v>
      </c>
      <c r="R11" s="343" t="s">
        <v>29</v>
      </c>
      <c r="S11" s="344" t="s">
        <v>56</v>
      </c>
      <c r="T11" s="345" t="s">
        <v>36</v>
      </c>
      <c r="U11" s="66"/>
      <c r="V11" s="66"/>
    </row>
    <row r="12" spans="1:22" ht="96" customHeight="1">
      <c r="A12" s="234"/>
      <c r="B12" s="38">
        <v>5</v>
      </c>
      <c r="C12" s="15" t="s">
        <v>66</v>
      </c>
      <c r="D12" s="14" t="s">
        <v>67</v>
      </c>
      <c r="E12" s="80" t="s">
        <v>53</v>
      </c>
      <c r="F12" s="36" t="s">
        <v>34</v>
      </c>
      <c r="G12" s="9" t="s">
        <v>68</v>
      </c>
      <c r="H12" s="77" t="str">
        <f t="shared" si="0"/>
        <v>IG2</v>
      </c>
      <c r="I12" s="7"/>
      <c r="J12" s="11" t="s">
        <v>28</v>
      </c>
      <c r="K12" s="12" t="s">
        <v>28</v>
      </c>
      <c r="L12" s="65">
        <v>2</v>
      </c>
      <c r="M12" s="19" t="str">
        <f>IFERROR(VLOOKUP(L12,Echelles!$A$3:$C$8,2,FALSE),"")</f>
        <v>Pratique informelles</v>
      </c>
      <c r="N12" s="63" t="str">
        <f>IFERROR(VLOOKUP(L12,Echelles!$A$3:$C$8,3,FALSE),"")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12" s="1" t="str">
        <f t="shared" si="1"/>
        <v>IG2</v>
      </c>
      <c r="P12" s="67"/>
      <c r="Q12" s="343" t="s">
        <v>59</v>
      </c>
      <c r="R12" s="343" t="s">
        <v>29</v>
      </c>
      <c r="S12" s="344" t="s">
        <v>56</v>
      </c>
      <c r="T12" s="345" t="s">
        <v>36</v>
      </c>
      <c r="U12" s="66"/>
      <c r="V12" s="66"/>
    </row>
    <row r="13" spans="1:22" ht="96" customHeight="1">
      <c r="A13" s="234"/>
      <c r="B13" s="38">
        <v>6</v>
      </c>
      <c r="C13" s="15" t="s">
        <v>69</v>
      </c>
      <c r="D13" s="14" t="s">
        <v>70</v>
      </c>
      <c r="E13" s="80" t="s">
        <v>53</v>
      </c>
      <c r="F13" s="36" t="s">
        <v>34</v>
      </c>
      <c r="G13" s="9" t="s">
        <v>68</v>
      </c>
      <c r="H13" s="77" t="str">
        <f t="shared" si="0"/>
        <v>IG2</v>
      </c>
      <c r="I13" s="7"/>
      <c r="J13" s="11" t="s">
        <v>28</v>
      </c>
      <c r="K13" s="12" t="s">
        <v>28</v>
      </c>
      <c r="L13" s="65">
        <v>2</v>
      </c>
      <c r="M13" s="19" t="str">
        <f>IFERROR(VLOOKUP(L13,Echelles!$A$3:$C$8,2,FALSE),"")</f>
        <v>Pratique informelles</v>
      </c>
      <c r="N13" s="63" t="str">
        <f>IFERROR(VLOOKUP(L13,Echelles!$A$3:$C$8,3,FALSE),"")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13" s="1" t="str">
        <f t="shared" si="1"/>
        <v>IG2</v>
      </c>
      <c r="P13" s="67"/>
      <c r="Q13" s="343" t="s">
        <v>59</v>
      </c>
      <c r="R13" s="343" t="s">
        <v>29</v>
      </c>
      <c r="S13" s="344" t="s">
        <v>56</v>
      </c>
      <c r="T13" s="345" t="s">
        <v>36</v>
      </c>
      <c r="U13" s="66"/>
      <c r="V13" s="66"/>
    </row>
    <row r="14" spans="1:22" ht="96" customHeight="1">
      <c r="A14" s="235"/>
      <c r="B14" s="38">
        <v>7</v>
      </c>
      <c r="C14" s="15" t="s">
        <v>71</v>
      </c>
      <c r="D14" s="13" t="s">
        <v>72</v>
      </c>
      <c r="E14" s="80" t="s">
        <v>53</v>
      </c>
      <c r="F14" s="36" t="s">
        <v>34</v>
      </c>
      <c r="G14" s="9" t="s">
        <v>68</v>
      </c>
      <c r="H14" s="78" t="str">
        <f t="shared" si="0"/>
        <v>IG3</v>
      </c>
      <c r="I14" s="7"/>
      <c r="J14" s="8"/>
      <c r="K14" s="12" t="s">
        <v>28</v>
      </c>
      <c r="L14" s="65">
        <v>1</v>
      </c>
      <c r="M14" s="19" t="str">
        <f>IFERROR(VLOOKUP(L14,Echelles!$A$3:$C$8,2,FALSE),"")</f>
        <v>Non structuré</v>
      </c>
      <c r="N14" s="63" t="str">
        <f>IFERROR(VLOOKUP(L14,Echelles!$A$3:$C$8,3,FALSE),"")</f>
        <v>Aucune méthode claire n’est définie. Les actions reposent uniquement sur le savoir-faire individuel, sans cadre ou standard partagé. Le succès dépend donc de chaque personne, sans véritable suivi ni cohérence.</v>
      </c>
      <c r="O14" s="1" t="str">
        <f t="shared" si="1"/>
        <v>IG3</v>
      </c>
      <c r="P14" s="67"/>
      <c r="Q14" s="343" t="s">
        <v>59</v>
      </c>
      <c r="R14" s="343" t="s">
        <v>29</v>
      </c>
      <c r="S14" s="344" t="s">
        <v>56</v>
      </c>
      <c r="T14" s="345" t="s">
        <v>36</v>
      </c>
      <c r="U14" s="66"/>
      <c r="V14" s="66"/>
    </row>
    <row r="15" spans="1:22" ht="96" customHeight="1">
      <c r="A15" s="236" t="s">
        <v>73</v>
      </c>
      <c r="B15" s="38">
        <v>1</v>
      </c>
      <c r="C15" s="15" t="s">
        <v>74</v>
      </c>
      <c r="D15" s="14" t="s">
        <v>75</v>
      </c>
      <c r="E15" s="84" t="s">
        <v>76</v>
      </c>
      <c r="F15" s="32" t="s">
        <v>26</v>
      </c>
      <c r="G15" s="9" t="s">
        <v>77</v>
      </c>
      <c r="H15" s="76" t="str">
        <f t="shared" si="0"/>
        <v>IG1</v>
      </c>
      <c r="I15" s="10" t="s">
        <v>28</v>
      </c>
      <c r="J15" s="11" t="s">
        <v>28</v>
      </c>
      <c r="K15" s="12" t="s">
        <v>28</v>
      </c>
      <c r="L15" s="65">
        <v>3</v>
      </c>
      <c r="M15" s="19" t="str">
        <f>IFERROR(VLOOKUP(L15,Echelles!$A$3:$C$8,2,FALSE),"")</f>
        <v>Processus défini</v>
      </c>
      <c r="N15" s="63" t="str">
        <f>IFERROR(VLOOKUP(L15,Echelles!$A$3:$C$8,3,FALSE),"")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5" s="1" t="str">
        <f t="shared" si="1"/>
        <v>IG1</v>
      </c>
      <c r="P15" s="67"/>
      <c r="Q15" s="343" t="s">
        <v>59</v>
      </c>
      <c r="R15" s="343" t="s">
        <v>29</v>
      </c>
      <c r="S15" s="344" t="s">
        <v>56</v>
      </c>
      <c r="T15" s="345" t="s">
        <v>36</v>
      </c>
      <c r="U15" s="66"/>
      <c r="V15" s="66"/>
    </row>
    <row r="16" spans="1:22" ht="96" customHeight="1">
      <c r="A16" s="237"/>
      <c r="B16" s="38">
        <v>2</v>
      </c>
      <c r="C16" s="15" t="s">
        <v>78</v>
      </c>
      <c r="D16" s="14" t="s">
        <v>79</v>
      </c>
      <c r="E16" s="84" t="s">
        <v>76</v>
      </c>
      <c r="F16" s="32" t="s">
        <v>26</v>
      </c>
      <c r="G16" s="9" t="s">
        <v>77</v>
      </c>
      <c r="H16" s="76" t="str">
        <f t="shared" si="0"/>
        <v>IG1</v>
      </c>
      <c r="I16" s="10" t="s">
        <v>28</v>
      </c>
      <c r="J16" s="11" t="s">
        <v>28</v>
      </c>
      <c r="K16" s="12" t="s">
        <v>28</v>
      </c>
      <c r="L16" s="65">
        <v>4</v>
      </c>
      <c r="M16" s="19" t="str">
        <f>IFERROR(VLOOKUP(L16,Echelles!$A$3:$C$8,2,FALSE),"")</f>
        <v xml:space="preserve">Processus maîtrisé </v>
      </c>
      <c r="N16" s="63" t="str">
        <f>IFERROR(VLOOKUP(L16,Echelles!$A$3:$C$8,3,FALSE),"")</f>
        <v>Les processus sont suivis et mesurés de manière régulière. L’organisation adapte ses pratiques en fonction des résultats obtenus, dans une logique d’efficacité et de rentabilité. Des indicateurs sont utilisés pour piloter la performance.</v>
      </c>
      <c r="O16" s="1" t="str">
        <f t="shared" si="1"/>
        <v>IG1</v>
      </c>
      <c r="P16" s="67"/>
      <c r="Q16" s="343" t="s">
        <v>59</v>
      </c>
      <c r="R16" s="343" t="s">
        <v>29</v>
      </c>
      <c r="S16" s="344" t="s">
        <v>56</v>
      </c>
      <c r="T16" s="345" t="s">
        <v>36</v>
      </c>
      <c r="U16" s="66"/>
      <c r="V16" s="66"/>
    </row>
    <row r="17" spans="1:22" ht="96" customHeight="1">
      <c r="A17" s="237"/>
      <c r="B17" s="38">
        <v>3</v>
      </c>
      <c r="C17" s="15" t="s">
        <v>80</v>
      </c>
      <c r="D17" s="14" t="s">
        <v>81</v>
      </c>
      <c r="E17" s="84" t="s">
        <v>76</v>
      </c>
      <c r="F17" s="36" t="s">
        <v>34</v>
      </c>
      <c r="G17" s="9" t="s">
        <v>82</v>
      </c>
      <c r="H17" s="76" t="str">
        <f t="shared" si="0"/>
        <v>IG1</v>
      </c>
      <c r="I17" s="10" t="s">
        <v>28</v>
      </c>
      <c r="J17" s="11" t="s">
        <v>28</v>
      </c>
      <c r="K17" s="12" t="s">
        <v>28</v>
      </c>
      <c r="L17" s="65">
        <v>4</v>
      </c>
      <c r="M17" s="19" t="str">
        <f>IFERROR(VLOOKUP(L17,Echelles!$A$3:$C$8,2,FALSE),"")</f>
        <v xml:space="preserve">Processus maîtrisé </v>
      </c>
      <c r="N17" s="63" t="str">
        <f>IFERROR(VLOOKUP(L17,Echelles!$A$3:$C$8,3,FALSE),"")</f>
        <v>Les processus sont suivis et mesurés de manière régulière. L’organisation adapte ses pratiques en fonction des résultats obtenus, dans une logique d’efficacité et de rentabilité. Des indicateurs sont utilisés pour piloter la performance.</v>
      </c>
      <c r="O17" s="1" t="str">
        <f t="shared" si="1"/>
        <v>IG1</v>
      </c>
      <c r="P17" s="67"/>
      <c r="Q17" s="343" t="s">
        <v>59</v>
      </c>
      <c r="R17" s="343" t="s">
        <v>29</v>
      </c>
      <c r="S17" s="344" t="s">
        <v>56</v>
      </c>
      <c r="T17" s="345" t="s">
        <v>36</v>
      </c>
      <c r="U17" s="66"/>
      <c r="V17" s="66"/>
    </row>
    <row r="18" spans="1:22" ht="96" customHeight="1">
      <c r="A18" s="237"/>
      <c r="B18" s="38">
        <v>4</v>
      </c>
      <c r="C18" s="15" t="s">
        <v>83</v>
      </c>
      <c r="D18" s="14" t="s">
        <v>84</v>
      </c>
      <c r="E18" s="84" t="s">
        <v>76</v>
      </c>
      <c r="F18" s="36" t="s">
        <v>34</v>
      </c>
      <c r="G18" s="9" t="s">
        <v>82</v>
      </c>
      <c r="H18" s="76" t="str">
        <f t="shared" si="0"/>
        <v>IG1</v>
      </c>
      <c r="I18" s="10" t="s">
        <v>28</v>
      </c>
      <c r="J18" s="11" t="s">
        <v>28</v>
      </c>
      <c r="K18" s="12" t="s">
        <v>28</v>
      </c>
      <c r="L18" s="65">
        <v>1</v>
      </c>
      <c r="M18" s="19" t="str">
        <f>IFERROR(VLOOKUP(L18,Echelles!$A$3:$C$8,2,FALSE),"")</f>
        <v>Non structuré</v>
      </c>
      <c r="N18" s="63" t="str">
        <f>IFERROR(VLOOKUP(L18,Echelles!$A$3:$C$8,3,FALSE),"")</f>
        <v>Aucune méthode claire n’est définie. Les actions reposent uniquement sur le savoir-faire individuel, sans cadre ou standard partagé. Le succès dépend donc de chaque personne, sans véritable suivi ni cohérence.</v>
      </c>
      <c r="O18" s="1" t="str">
        <f t="shared" si="1"/>
        <v>IG1</v>
      </c>
      <c r="P18" s="67"/>
      <c r="Q18" s="343" t="s">
        <v>59</v>
      </c>
      <c r="R18" s="343" t="s">
        <v>29</v>
      </c>
      <c r="S18" s="344" t="s">
        <v>56</v>
      </c>
      <c r="T18" s="345" t="s">
        <v>36</v>
      </c>
      <c r="U18" s="66"/>
      <c r="V18" s="66"/>
    </row>
    <row r="19" spans="1:22" ht="96" customHeight="1">
      <c r="A19" s="237"/>
      <c r="B19" s="38">
        <v>5</v>
      </c>
      <c r="C19" s="15" t="s">
        <v>85</v>
      </c>
      <c r="D19" s="14" t="s">
        <v>86</v>
      </c>
      <c r="E19" s="84" t="s">
        <v>76</v>
      </c>
      <c r="F19" s="36" t="s">
        <v>34</v>
      </c>
      <c r="G19" s="9" t="s">
        <v>87</v>
      </c>
      <c r="H19" s="76" t="str">
        <f t="shared" si="0"/>
        <v>IG1</v>
      </c>
      <c r="I19" s="10" t="s">
        <v>28</v>
      </c>
      <c r="J19" s="11" t="s">
        <v>28</v>
      </c>
      <c r="K19" s="12" t="s">
        <v>28</v>
      </c>
      <c r="L19" s="65">
        <v>3</v>
      </c>
      <c r="M19" s="19" t="str">
        <f>IFERROR(VLOOKUP(L19,Echelles!$A$3:$C$8,2,FALSE),"")</f>
        <v>Processus défini</v>
      </c>
      <c r="N19" s="63" t="str">
        <f>IFERROR(VLOOKUP(L19,Echelles!$A$3:$C$8,3,FALSE),"")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9" s="1" t="str">
        <f t="shared" si="1"/>
        <v>IG1</v>
      </c>
      <c r="P19" s="67"/>
      <c r="Q19" s="343" t="s">
        <v>59</v>
      </c>
      <c r="R19" s="343" t="s">
        <v>29</v>
      </c>
      <c r="S19" s="344" t="s">
        <v>56</v>
      </c>
      <c r="T19" s="345" t="s">
        <v>36</v>
      </c>
      <c r="U19" s="66"/>
      <c r="V19" s="66"/>
    </row>
    <row r="20" spans="1:22" ht="96" customHeight="1">
      <c r="A20" s="237"/>
      <c r="B20" s="38">
        <v>6</v>
      </c>
      <c r="C20" s="15" t="s">
        <v>88</v>
      </c>
      <c r="D20" s="25" t="s">
        <v>89</v>
      </c>
      <c r="E20" s="83" t="s">
        <v>25</v>
      </c>
      <c r="F20" s="36" t="s">
        <v>34</v>
      </c>
      <c r="G20" s="9" t="s">
        <v>90</v>
      </c>
      <c r="H20" s="76" t="str">
        <f t="shared" si="0"/>
        <v>IG1</v>
      </c>
      <c r="I20" s="10" t="s">
        <v>28</v>
      </c>
      <c r="J20" s="11" t="s">
        <v>28</v>
      </c>
      <c r="K20" s="12" t="s">
        <v>28</v>
      </c>
      <c r="L20" s="65">
        <v>5</v>
      </c>
      <c r="M20" s="19" t="str">
        <f>IFERROR(VLOOKUP(L20,Echelles!$A$3:$C$8,2,FALSE),"")</f>
        <v>Amélioration continue</v>
      </c>
      <c r="N20" s="63" t="str">
        <f>IFERROR(VLOOKUP(L20,Echelles!$A$3:$C$8,3,FALSE),"")</f>
        <v>Les processus sont optimisés de manière continue. L’organisation adopte une démarche proactive d’amélioration, impliquant tous les collaborateurs. Les processus sont revus et adaptés en permanence pour rester performants et agiles.</v>
      </c>
      <c r="O20" s="1" t="str">
        <f t="shared" si="1"/>
        <v>IG1</v>
      </c>
      <c r="P20" s="67"/>
      <c r="Q20" s="343" t="s">
        <v>59</v>
      </c>
      <c r="R20" s="343" t="s">
        <v>29</v>
      </c>
      <c r="S20" s="344" t="s">
        <v>56</v>
      </c>
      <c r="T20" s="345" t="s">
        <v>36</v>
      </c>
      <c r="U20" s="66"/>
      <c r="V20" s="66"/>
    </row>
    <row r="21" spans="1:22" ht="96" customHeight="1">
      <c r="A21" s="237"/>
      <c r="B21" s="38">
        <v>7</v>
      </c>
      <c r="C21" s="15" t="s">
        <v>91</v>
      </c>
      <c r="D21" s="14" t="s">
        <v>92</v>
      </c>
      <c r="E21" s="84" t="s">
        <v>76</v>
      </c>
      <c r="F21" s="32" t="s">
        <v>26</v>
      </c>
      <c r="G21" s="9" t="s">
        <v>77</v>
      </c>
      <c r="H21" s="77" t="str">
        <f t="shared" si="0"/>
        <v>IG2</v>
      </c>
      <c r="I21" s="8"/>
      <c r="J21" s="11" t="s">
        <v>28</v>
      </c>
      <c r="K21" s="12" t="s">
        <v>28</v>
      </c>
      <c r="L21" s="65">
        <v>1</v>
      </c>
      <c r="M21" s="19" t="str">
        <f>IFERROR(VLOOKUP(L21,Echelles!$A$3:$C$8,2,FALSE),"")</f>
        <v>Non structuré</v>
      </c>
      <c r="N21" s="63" t="str">
        <f>IFERROR(VLOOKUP(L21,Echelles!$A$3:$C$8,3,FALSE),"")</f>
        <v>Aucune méthode claire n’est définie. Les actions reposent uniquement sur le savoir-faire individuel, sans cadre ou standard partagé. Le succès dépend donc de chaque personne, sans véritable suivi ni cohérence.</v>
      </c>
      <c r="O21" s="1" t="str">
        <f t="shared" si="1"/>
        <v>IG2</v>
      </c>
      <c r="P21" s="67"/>
      <c r="Q21" s="343" t="s">
        <v>59</v>
      </c>
      <c r="R21" s="343" t="s">
        <v>29</v>
      </c>
      <c r="S21" s="344" t="s">
        <v>56</v>
      </c>
      <c r="T21" s="345" t="s">
        <v>36</v>
      </c>
      <c r="U21" s="66"/>
      <c r="V21" s="66"/>
    </row>
    <row r="22" spans="1:22" ht="96" customHeight="1">
      <c r="A22" s="237"/>
      <c r="B22" s="38">
        <v>8</v>
      </c>
      <c r="C22" s="15" t="s">
        <v>93</v>
      </c>
      <c r="D22" s="26" t="s">
        <v>94</v>
      </c>
      <c r="E22" s="84" t="s">
        <v>76</v>
      </c>
      <c r="F22" s="32" t="s">
        <v>26</v>
      </c>
      <c r="G22" s="9" t="s">
        <v>77</v>
      </c>
      <c r="H22" s="77" t="str">
        <f t="shared" si="0"/>
        <v>IG2</v>
      </c>
      <c r="I22" s="7"/>
      <c r="J22" s="11" t="s">
        <v>28</v>
      </c>
      <c r="K22" s="12" t="s">
        <v>28</v>
      </c>
      <c r="L22" s="65">
        <v>4</v>
      </c>
      <c r="M22" s="19" t="str">
        <f>IFERROR(VLOOKUP(L22,Echelles!$A$3:$C$8,2,FALSE),"")</f>
        <v xml:space="preserve">Processus maîtrisé </v>
      </c>
      <c r="N22" s="63" t="str">
        <f>IFERROR(VLOOKUP(L22,Echelles!$A$3:$C$8,3,FALSE),"")</f>
        <v>Les processus sont suivis et mesurés de manière régulière. L’organisation adapte ses pratiques en fonction des résultats obtenus, dans une logique d’efficacité et de rentabilité. Des indicateurs sont utilisés pour piloter la performance.</v>
      </c>
      <c r="O22" s="1" t="str">
        <f t="shared" si="1"/>
        <v>IG2</v>
      </c>
      <c r="P22" s="67"/>
      <c r="Q22" s="343" t="s">
        <v>59</v>
      </c>
      <c r="R22" s="343" t="s">
        <v>29</v>
      </c>
      <c r="S22" s="344" t="s">
        <v>56</v>
      </c>
      <c r="T22" s="345" t="s">
        <v>36</v>
      </c>
      <c r="U22" s="66"/>
      <c r="V22" s="66"/>
    </row>
    <row r="23" spans="1:22" ht="96" customHeight="1">
      <c r="A23" s="237"/>
      <c r="B23" s="38">
        <v>9</v>
      </c>
      <c r="C23" s="15" t="s">
        <v>95</v>
      </c>
      <c r="D23" s="14" t="s">
        <v>96</v>
      </c>
      <c r="E23" s="84" t="s">
        <v>76</v>
      </c>
      <c r="F23" s="36" t="s">
        <v>34</v>
      </c>
      <c r="G23" s="9" t="s">
        <v>90</v>
      </c>
      <c r="H23" s="77" t="str">
        <f t="shared" si="0"/>
        <v>IG2</v>
      </c>
      <c r="I23" s="8"/>
      <c r="J23" s="11" t="s">
        <v>28</v>
      </c>
      <c r="K23" s="12" t="s">
        <v>28</v>
      </c>
      <c r="L23" s="65">
        <v>5</v>
      </c>
      <c r="M23" s="19" t="str">
        <f>IFERROR(VLOOKUP(L23,Echelles!$A$3:$C$8,2,FALSE),"")</f>
        <v>Amélioration continue</v>
      </c>
      <c r="N23" s="63" t="str">
        <f>IFERROR(VLOOKUP(L23,Echelles!$A$3:$C$8,3,FALSE),"")</f>
        <v>Les processus sont optimisés de manière continue. L’organisation adopte une démarche proactive d’amélioration, impliquant tous les collaborateurs. Les processus sont revus et adaptés en permanence pour rester performants et agiles.</v>
      </c>
      <c r="O23" s="1" t="str">
        <f t="shared" si="1"/>
        <v>IG2</v>
      </c>
      <c r="P23" s="67"/>
      <c r="Q23" s="343" t="s">
        <v>59</v>
      </c>
      <c r="R23" s="343" t="s">
        <v>29</v>
      </c>
      <c r="S23" s="344" t="s">
        <v>56</v>
      </c>
      <c r="T23" s="345" t="s">
        <v>36</v>
      </c>
      <c r="U23" s="66"/>
      <c r="V23" s="66"/>
    </row>
    <row r="24" spans="1:22" ht="96" customHeight="1">
      <c r="A24" s="237"/>
      <c r="B24" s="40">
        <v>10</v>
      </c>
      <c r="C24" s="15" t="s">
        <v>97</v>
      </c>
      <c r="D24" s="14" t="s">
        <v>98</v>
      </c>
      <c r="E24" s="84" t="s">
        <v>76</v>
      </c>
      <c r="F24" s="36" t="s">
        <v>34</v>
      </c>
      <c r="G24" s="9" t="s">
        <v>99</v>
      </c>
      <c r="H24" s="77" t="str">
        <f t="shared" si="0"/>
        <v>IG2</v>
      </c>
      <c r="I24" s="7"/>
      <c r="J24" s="11" t="s">
        <v>28</v>
      </c>
      <c r="K24" s="12" t="s">
        <v>28</v>
      </c>
      <c r="L24" s="65">
        <v>1</v>
      </c>
      <c r="M24" s="19" t="str">
        <f>IFERROR(VLOOKUP(L24,Echelles!$A$3:$C$8,2,FALSE),"")</f>
        <v>Non structuré</v>
      </c>
      <c r="N24" s="63" t="str">
        <f>IFERROR(VLOOKUP(L24,Echelles!$A$3:$C$8,3,FALSE),"")</f>
        <v>Aucune méthode claire n’est définie. Les actions reposent uniquement sur le savoir-faire individuel, sans cadre ou standard partagé. Le succès dépend donc de chaque personne, sans véritable suivi ni cohérence.</v>
      </c>
      <c r="O24" s="1" t="str">
        <f t="shared" si="1"/>
        <v>IG2</v>
      </c>
      <c r="P24" s="67"/>
      <c r="Q24" s="343" t="s">
        <v>59</v>
      </c>
      <c r="R24" s="343" t="s">
        <v>29</v>
      </c>
      <c r="S24" s="344" t="s">
        <v>56</v>
      </c>
      <c r="T24" s="345" t="s">
        <v>36</v>
      </c>
      <c r="U24" s="66"/>
      <c r="V24" s="66"/>
    </row>
    <row r="25" spans="1:22" ht="96" customHeight="1">
      <c r="A25" s="237"/>
      <c r="B25" s="38">
        <v>11</v>
      </c>
      <c r="C25" s="15" t="s">
        <v>100</v>
      </c>
      <c r="D25" s="14" t="s">
        <v>101</v>
      </c>
      <c r="E25" s="84" t="s">
        <v>76</v>
      </c>
      <c r="F25" s="36" t="s">
        <v>34</v>
      </c>
      <c r="G25" s="9" t="s">
        <v>82</v>
      </c>
      <c r="H25" s="77" t="str">
        <f t="shared" si="0"/>
        <v>IG2</v>
      </c>
      <c r="I25" s="8"/>
      <c r="J25" s="11" t="s">
        <v>28</v>
      </c>
      <c r="K25" s="12" t="s">
        <v>28</v>
      </c>
      <c r="L25" s="65">
        <v>4</v>
      </c>
      <c r="M25" s="19" t="str">
        <f>IFERROR(VLOOKUP(L25,Echelles!$A$3:$C$8,2,FALSE),"")</f>
        <v xml:space="preserve">Processus maîtrisé </v>
      </c>
      <c r="N25" s="63" t="str">
        <f>IFERROR(VLOOKUP(L25,Echelles!$A$3:$C$8,3,FALSE),"")</f>
        <v>Les processus sont suivis et mesurés de manière régulière. L’organisation adapte ses pratiques en fonction des résultats obtenus, dans une logique d’efficacité et de rentabilité. Des indicateurs sont utilisés pour piloter la performance.</v>
      </c>
      <c r="O25" s="1" t="str">
        <f t="shared" si="1"/>
        <v>IG2</v>
      </c>
      <c r="P25" s="67"/>
      <c r="Q25" s="343" t="s">
        <v>59</v>
      </c>
      <c r="R25" s="343" t="s">
        <v>29</v>
      </c>
      <c r="S25" s="344" t="s">
        <v>56</v>
      </c>
      <c r="T25" s="345" t="s">
        <v>36</v>
      </c>
      <c r="U25" s="66"/>
      <c r="V25" s="66"/>
    </row>
    <row r="26" spans="1:22" ht="96" customHeight="1">
      <c r="A26" s="237"/>
      <c r="B26" s="38">
        <v>12</v>
      </c>
      <c r="C26" s="15" t="s">
        <v>102</v>
      </c>
      <c r="D26" s="13" t="s">
        <v>103</v>
      </c>
      <c r="E26" s="81" t="s">
        <v>59</v>
      </c>
      <c r="F26" s="36" t="s">
        <v>34</v>
      </c>
      <c r="G26" s="9" t="s">
        <v>104</v>
      </c>
      <c r="H26" s="77" t="str">
        <f t="shared" si="0"/>
        <v>IG2</v>
      </c>
      <c r="I26" s="7"/>
      <c r="J26" s="11" t="s">
        <v>28</v>
      </c>
      <c r="K26" s="12" t="s">
        <v>28</v>
      </c>
      <c r="L26" s="65">
        <v>2</v>
      </c>
      <c r="M26" s="19" t="str">
        <f>IFERROR(VLOOKUP(L26,Echelles!$A$3:$C$8,2,FALSE),"")</f>
        <v>Pratique informelles</v>
      </c>
      <c r="N26" s="63" t="str">
        <f>IFERROR(VLOOKUP(L26,Echelles!$A$3:$C$8,3,FALSE),"")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26" s="1" t="str">
        <f t="shared" si="1"/>
        <v>IG2</v>
      </c>
      <c r="P26" s="67"/>
      <c r="Q26" s="343" t="s">
        <v>59</v>
      </c>
      <c r="R26" s="343" t="s">
        <v>29</v>
      </c>
      <c r="S26" s="344" t="s">
        <v>56</v>
      </c>
      <c r="T26" s="345" t="s">
        <v>36</v>
      </c>
      <c r="U26" s="66"/>
      <c r="V26" s="66"/>
    </row>
    <row r="27" spans="1:22" ht="96" customHeight="1">
      <c r="A27" s="237"/>
      <c r="B27" s="38">
        <v>13</v>
      </c>
      <c r="C27" s="15" t="s">
        <v>105</v>
      </c>
      <c r="D27" s="14" t="s">
        <v>106</v>
      </c>
      <c r="E27" s="84" t="s">
        <v>76</v>
      </c>
      <c r="F27" s="36" t="s">
        <v>34</v>
      </c>
      <c r="G27" s="9" t="s">
        <v>107</v>
      </c>
      <c r="H27" s="78" t="str">
        <f t="shared" si="0"/>
        <v>IG3</v>
      </c>
      <c r="I27" s="8"/>
      <c r="J27" s="8"/>
      <c r="K27" s="12" t="s">
        <v>28</v>
      </c>
      <c r="L27" s="65">
        <v>1</v>
      </c>
      <c r="M27" s="19" t="str">
        <f>IFERROR(VLOOKUP(L27,Echelles!$A$3:$C$8,2,FALSE),"")</f>
        <v>Non structuré</v>
      </c>
      <c r="N27" s="63" t="str">
        <f>IFERROR(VLOOKUP(L27,Echelles!$A$3:$C$8,3,FALSE),"")</f>
        <v>Aucune méthode claire n’est définie. Les actions reposent uniquement sur le savoir-faire individuel, sans cadre ou standard partagé. Le succès dépend donc de chaque personne, sans véritable suivi ni cohérence.</v>
      </c>
      <c r="O27" s="1" t="str">
        <f t="shared" si="1"/>
        <v>IG3</v>
      </c>
      <c r="P27" s="67"/>
      <c r="Q27" s="343" t="s">
        <v>59</v>
      </c>
      <c r="R27" s="343" t="s">
        <v>29</v>
      </c>
      <c r="S27" s="344" t="s">
        <v>56</v>
      </c>
      <c r="T27" s="345" t="s">
        <v>36</v>
      </c>
      <c r="U27" s="66"/>
      <c r="V27" s="66"/>
    </row>
    <row r="28" spans="1:22" ht="96" customHeight="1">
      <c r="A28" s="238"/>
      <c r="B28" s="38">
        <v>14</v>
      </c>
      <c r="C28" s="15" t="s">
        <v>108</v>
      </c>
      <c r="D28" s="26" t="s">
        <v>109</v>
      </c>
      <c r="E28" s="84" t="s">
        <v>76</v>
      </c>
      <c r="F28" s="35" t="s">
        <v>39</v>
      </c>
      <c r="G28" s="9" t="s">
        <v>110</v>
      </c>
      <c r="H28" s="78" t="str">
        <f t="shared" si="0"/>
        <v>IG3</v>
      </c>
      <c r="I28" s="7"/>
      <c r="J28" s="7"/>
      <c r="K28" s="12" t="s">
        <v>28</v>
      </c>
      <c r="L28" s="65">
        <v>4</v>
      </c>
      <c r="M28" s="19" t="str">
        <f>IFERROR(VLOOKUP(L28,Echelles!$A$3:$C$8,2,FALSE),"")</f>
        <v xml:space="preserve">Processus maîtrisé </v>
      </c>
      <c r="N28" s="63" t="str">
        <f>IFERROR(VLOOKUP(L28,Echelles!$A$3:$C$8,3,FALSE),"")</f>
        <v>Les processus sont suivis et mesurés de manière régulière. L’organisation adapte ses pratiques en fonction des résultats obtenus, dans une logique d’efficacité et de rentabilité. Des indicateurs sont utilisés pour piloter la performance.</v>
      </c>
      <c r="O28" s="1" t="str">
        <f t="shared" si="1"/>
        <v>IG3</v>
      </c>
      <c r="P28" s="67"/>
      <c r="Q28" s="343" t="s">
        <v>59</v>
      </c>
      <c r="R28" s="343" t="s">
        <v>29</v>
      </c>
      <c r="S28" s="344" t="s">
        <v>56</v>
      </c>
      <c r="T28" s="345" t="s">
        <v>36</v>
      </c>
      <c r="U28" s="66"/>
      <c r="V28" s="66"/>
    </row>
    <row r="29" spans="1:22" ht="96" customHeight="1">
      <c r="A29" s="239" t="s">
        <v>111</v>
      </c>
      <c r="B29" s="38">
        <v>1</v>
      </c>
      <c r="C29" s="15" t="s">
        <v>112</v>
      </c>
      <c r="D29" s="14" t="s">
        <v>113</v>
      </c>
      <c r="E29" s="80" t="s">
        <v>53</v>
      </c>
      <c r="F29" s="36" t="s">
        <v>34</v>
      </c>
      <c r="G29" s="9" t="s">
        <v>114</v>
      </c>
      <c r="H29" s="76" t="str">
        <f t="shared" si="0"/>
        <v>IG1</v>
      </c>
      <c r="I29" s="10" t="s">
        <v>28</v>
      </c>
      <c r="J29" s="11" t="s">
        <v>28</v>
      </c>
      <c r="K29" s="12" t="s">
        <v>28</v>
      </c>
      <c r="L29" s="65">
        <v>4</v>
      </c>
      <c r="M29" s="19" t="str">
        <f>IFERROR(VLOOKUP(L29,Echelles!$A$3:$C$8,2,FALSE),"")</f>
        <v xml:space="preserve">Processus maîtrisé </v>
      </c>
      <c r="N29" s="63" t="str">
        <f>IFERROR(VLOOKUP(L29,Echelles!$A$3:$C$8,3,FALSE),"")</f>
        <v>Les processus sont suivis et mesurés de manière régulière. L’organisation adapte ses pratiques en fonction des résultats obtenus, dans une logique d’efficacité et de rentabilité. Des indicateurs sont utilisés pour piloter la performance.</v>
      </c>
      <c r="O29" s="1" t="str">
        <f t="shared" si="1"/>
        <v>IG1</v>
      </c>
      <c r="P29" s="67"/>
      <c r="Q29" s="343" t="s">
        <v>59</v>
      </c>
      <c r="R29" s="343" t="s">
        <v>29</v>
      </c>
      <c r="S29" s="344" t="s">
        <v>56</v>
      </c>
      <c r="T29" s="345" t="s">
        <v>36</v>
      </c>
      <c r="U29" s="66"/>
      <c r="V29" s="66"/>
    </row>
    <row r="30" spans="1:22" ht="96" customHeight="1">
      <c r="A30" s="240"/>
      <c r="B30" s="38">
        <v>2</v>
      </c>
      <c r="C30" s="15" t="s">
        <v>115</v>
      </c>
      <c r="D30" s="14" t="s">
        <v>116</v>
      </c>
      <c r="E30" s="81" t="s">
        <v>59</v>
      </c>
      <c r="F30" s="36" t="s">
        <v>34</v>
      </c>
      <c r="G30" s="9" t="s">
        <v>117</v>
      </c>
      <c r="H30" s="76" t="str">
        <f t="shared" si="0"/>
        <v>IG1</v>
      </c>
      <c r="I30" s="10" t="s">
        <v>28</v>
      </c>
      <c r="J30" s="11" t="s">
        <v>28</v>
      </c>
      <c r="K30" s="12" t="s">
        <v>28</v>
      </c>
      <c r="L30" s="65">
        <v>2</v>
      </c>
      <c r="M30" s="19" t="str">
        <f>IFERROR(VLOOKUP(L30,Echelles!$A$3:$C$8,2,FALSE),"")</f>
        <v>Pratique informelles</v>
      </c>
      <c r="N30" s="63" t="str">
        <f>IFERROR(VLOOKUP(L30,Echelles!$A$3:$C$8,3,FALSE),"")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30" s="1" t="str">
        <f t="shared" si="1"/>
        <v>IG1</v>
      </c>
      <c r="P30" s="67"/>
      <c r="Q30" s="343" t="s">
        <v>59</v>
      </c>
      <c r="R30" s="343" t="s">
        <v>29</v>
      </c>
      <c r="S30" s="344" t="s">
        <v>56</v>
      </c>
      <c r="T30" s="345" t="s">
        <v>36</v>
      </c>
      <c r="U30" s="66"/>
      <c r="V30" s="66"/>
    </row>
    <row r="31" spans="1:22" ht="96" customHeight="1">
      <c r="A31" s="240"/>
      <c r="B31" s="38">
        <v>3</v>
      </c>
      <c r="C31" s="15" t="s">
        <v>118</v>
      </c>
      <c r="D31" s="14" t="s">
        <v>119</v>
      </c>
      <c r="E31" s="79" t="s">
        <v>120</v>
      </c>
      <c r="F31" s="36" t="s">
        <v>34</v>
      </c>
      <c r="G31" s="9" t="s">
        <v>114</v>
      </c>
      <c r="H31" s="76" t="str">
        <f t="shared" si="0"/>
        <v>IG1</v>
      </c>
      <c r="I31" s="10" t="s">
        <v>28</v>
      </c>
      <c r="J31" s="11" t="s">
        <v>28</v>
      </c>
      <c r="K31" s="12" t="s">
        <v>28</v>
      </c>
      <c r="L31" s="65">
        <v>3</v>
      </c>
      <c r="M31" s="19" t="str">
        <f>IFERROR(VLOOKUP(L31,Echelles!$A$3:$C$8,2,FALSE),"")</f>
        <v>Processus défini</v>
      </c>
      <c r="N31" s="63" t="str">
        <f>IFERROR(VLOOKUP(L31,Echelles!$A$3:$C$8,3,FALSE),"")</f>
        <v>Des règles précises sont établies, documentées et reproductibles pour la majorité des cas. La réussite ne dépend plus des individus mais du respect des processus. Des écarts peuvent subsister, mais l’organisation sait les identifier et y remédier.</v>
      </c>
      <c r="O31" s="1" t="str">
        <f t="shared" si="1"/>
        <v>IG1</v>
      </c>
      <c r="P31" s="67"/>
      <c r="Q31" s="343" t="s">
        <v>59</v>
      </c>
      <c r="R31" s="343" t="s">
        <v>29</v>
      </c>
      <c r="S31" s="344" t="s">
        <v>56</v>
      </c>
      <c r="T31" s="345" t="s">
        <v>36</v>
      </c>
      <c r="U31" s="66"/>
      <c r="V31" s="66"/>
    </row>
    <row r="32" spans="1:22" ht="96" customHeight="1">
      <c r="A32" s="240"/>
      <c r="B32" s="38">
        <v>4.04</v>
      </c>
      <c r="C32" s="15" t="s">
        <v>121</v>
      </c>
      <c r="D32" s="14" t="s">
        <v>122</v>
      </c>
      <c r="E32" s="83" t="s">
        <v>25</v>
      </c>
      <c r="F32" s="36" t="s">
        <v>34</v>
      </c>
      <c r="G32" s="9" t="s">
        <v>123</v>
      </c>
      <c r="H32" s="76" t="str">
        <f t="shared" si="0"/>
        <v>IG1</v>
      </c>
      <c r="I32" s="10" t="s">
        <v>28</v>
      </c>
      <c r="J32" s="11" t="s">
        <v>28</v>
      </c>
      <c r="K32" s="12" t="s">
        <v>28</v>
      </c>
      <c r="L32" s="65">
        <v>4</v>
      </c>
      <c r="M32" s="19" t="str">
        <f>IFERROR(VLOOKUP(L32,Echelles!$A$3:$C$8,2,FALSE),"")</f>
        <v xml:space="preserve">Processus maîtrisé </v>
      </c>
      <c r="N32" s="63" t="str">
        <f>IFERROR(VLOOKUP(L32,Echelles!$A$3:$C$8,3,FALSE),"")</f>
        <v>Les processus sont suivis et mesurés de manière régulière. L’organisation adapte ses pratiques en fonction des résultats obtenus, dans une logique d’efficacité et de rentabilité. Des indicateurs sont utilisés pour piloter la performance.</v>
      </c>
      <c r="O32" s="1" t="str">
        <f t="shared" si="1"/>
        <v>IG1</v>
      </c>
      <c r="P32" s="67"/>
      <c r="Q32" s="343" t="s">
        <v>59</v>
      </c>
      <c r="R32" s="343" t="s">
        <v>29</v>
      </c>
      <c r="S32" s="344" t="s">
        <v>56</v>
      </c>
      <c r="T32" s="345" t="s">
        <v>36</v>
      </c>
      <c r="U32" s="66"/>
      <c r="V32" s="66"/>
    </row>
    <row r="33" spans="1:22" ht="96" customHeight="1">
      <c r="A33" s="240"/>
      <c r="B33" s="38">
        <v>5</v>
      </c>
      <c r="C33" s="15" t="s">
        <v>124</v>
      </c>
      <c r="D33" s="14" t="s">
        <v>125</v>
      </c>
      <c r="E33" s="83" t="s">
        <v>25</v>
      </c>
      <c r="F33" s="36" t="s">
        <v>34</v>
      </c>
      <c r="G33" s="9" t="s">
        <v>123</v>
      </c>
      <c r="H33" s="76" t="str">
        <f t="shared" si="0"/>
        <v>IG1</v>
      </c>
      <c r="I33" s="10" t="s">
        <v>28</v>
      </c>
      <c r="J33" s="11" t="s">
        <v>28</v>
      </c>
      <c r="K33" s="12" t="s">
        <v>28</v>
      </c>
      <c r="L33" s="65">
        <v>5</v>
      </c>
      <c r="M33" s="19" t="str">
        <f>IFERROR(VLOOKUP(L33,Echelles!$A$3:$C$8,2,FALSE),"")</f>
        <v>Amélioration continue</v>
      </c>
      <c r="N33" s="63" t="str">
        <f>IFERROR(VLOOKUP(L33,Echelles!$A$3:$C$8,3,FALSE),"")</f>
        <v>Les processus sont optimisés de manière continue. L’organisation adopte une démarche proactive d’amélioration, impliquant tous les collaborateurs. Les processus sont revus et adaptés en permanence pour rester performants et agiles.</v>
      </c>
      <c r="O33" s="1" t="str">
        <f t="shared" si="1"/>
        <v>IG1</v>
      </c>
      <c r="P33" s="67"/>
      <c r="Q33" s="343" t="s">
        <v>59</v>
      </c>
      <c r="R33" s="343" t="s">
        <v>29</v>
      </c>
      <c r="S33" s="344" t="s">
        <v>56</v>
      </c>
      <c r="T33" s="345" t="s">
        <v>36</v>
      </c>
      <c r="U33" s="66"/>
      <c r="V33" s="66"/>
    </row>
    <row r="34" spans="1:22" ht="96" customHeight="1">
      <c r="A34" s="240"/>
      <c r="B34" s="38">
        <v>6</v>
      </c>
      <c r="C34" s="15" t="s">
        <v>126</v>
      </c>
      <c r="D34" s="13" t="s">
        <v>127</v>
      </c>
      <c r="E34" s="81" t="s">
        <v>59</v>
      </c>
      <c r="F34" s="36" t="s">
        <v>34</v>
      </c>
      <c r="G34" s="9" t="s">
        <v>128</v>
      </c>
      <c r="H34" s="76" t="str">
        <f t="shared" si="0"/>
        <v>IG1</v>
      </c>
      <c r="I34" s="10" t="s">
        <v>28</v>
      </c>
      <c r="J34" s="11" t="s">
        <v>28</v>
      </c>
      <c r="K34" s="12" t="s">
        <v>28</v>
      </c>
      <c r="L34" s="65">
        <v>4</v>
      </c>
      <c r="M34" s="19" t="str">
        <f>IFERROR(VLOOKUP(L34,Echelles!$A$3:$C$8,2,FALSE),"")</f>
        <v xml:space="preserve">Processus maîtrisé </v>
      </c>
      <c r="N34" s="63" t="str">
        <f>IFERROR(VLOOKUP(L34,Echelles!$A$3:$C$8,3,FALSE),"")</f>
        <v>Les processus sont suivis et mesurés de manière régulière. L’organisation adapte ses pratiques en fonction des résultats obtenus, dans une logique d’efficacité et de rentabilité. Des indicateurs sont utilisés pour piloter la performance.</v>
      </c>
      <c r="O34" s="1" t="str">
        <f t="shared" si="1"/>
        <v>IG1</v>
      </c>
      <c r="P34" s="67"/>
      <c r="Q34" s="343" t="s">
        <v>59</v>
      </c>
      <c r="R34" s="343" t="s">
        <v>29</v>
      </c>
      <c r="S34" s="344" t="s">
        <v>56</v>
      </c>
      <c r="T34" s="345" t="s">
        <v>36</v>
      </c>
      <c r="U34" s="66"/>
      <c r="V34" s="66"/>
    </row>
    <row r="35" spans="1:22" ht="96" customHeight="1">
      <c r="A35" s="240"/>
      <c r="B35" s="38">
        <v>7</v>
      </c>
      <c r="C35" s="15" t="s">
        <v>129</v>
      </c>
      <c r="D35" s="14" t="s">
        <v>126</v>
      </c>
      <c r="E35" s="79" t="s">
        <v>120</v>
      </c>
      <c r="F35" s="36" t="s">
        <v>34</v>
      </c>
      <c r="G35" s="9" t="s">
        <v>130</v>
      </c>
      <c r="H35" s="76" t="str">
        <f t="shared" si="0"/>
        <v>IG1</v>
      </c>
      <c r="I35" s="10" t="s">
        <v>28</v>
      </c>
      <c r="J35" s="11" t="s">
        <v>28</v>
      </c>
      <c r="K35" s="12" t="s">
        <v>28</v>
      </c>
      <c r="L35" s="65">
        <v>1</v>
      </c>
      <c r="M35" s="19" t="str">
        <f>IFERROR(VLOOKUP(L35,Echelles!$A$3:$C$8,2,FALSE),"")</f>
        <v>Non structuré</v>
      </c>
      <c r="N35" s="63" t="str">
        <f>IFERROR(VLOOKUP(L35,Echelles!$A$3:$C$8,3,FALSE),"")</f>
        <v>Aucune méthode claire n’est définie. Les actions reposent uniquement sur le savoir-faire individuel, sans cadre ou standard partagé. Le succès dépend donc de chaque personne, sans véritable suivi ni cohérence.</v>
      </c>
      <c r="O35" s="1" t="str">
        <f t="shared" ref="O35:O66" si="2">TRIM(H35)</f>
        <v>IG1</v>
      </c>
      <c r="P35" s="67"/>
      <c r="Q35" s="343" t="s">
        <v>59</v>
      </c>
      <c r="R35" s="343" t="s">
        <v>29</v>
      </c>
      <c r="S35" s="344" t="s">
        <v>56</v>
      </c>
      <c r="T35" s="345" t="s">
        <v>36</v>
      </c>
      <c r="U35" s="66"/>
      <c r="V35" s="66"/>
    </row>
    <row r="36" spans="1:22" ht="96" customHeight="1">
      <c r="A36" s="240"/>
      <c r="B36" s="38">
        <v>8</v>
      </c>
      <c r="C36" s="15" t="s">
        <v>131</v>
      </c>
      <c r="D36" s="14" t="s">
        <v>132</v>
      </c>
      <c r="E36" s="83" t="s">
        <v>25</v>
      </c>
      <c r="F36" s="36" t="s">
        <v>34</v>
      </c>
      <c r="G36" s="9" t="s">
        <v>114</v>
      </c>
      <c r="H36" s="77" t="str">
        <f t="shared" si="0"/>
        <v>IG2</v>
      </c>
      <c r="I36" s="7"/>
      <c r="J36" s="11" t="s">
        <v>28</v>
      </c>
      <c r="K36" s="12" t="s">
        <v>28</v>
      </c>
      <c r="L36" s="65">
        <v>4</v>
      </c>
      <c r="M36" s="19" t="str">
        <f>IFERROR(VLOOKUP(L36,Echelles!$A$3:$C$8,2,FALSE),"")</f>
        <v xml:space="preserve">Processus maîtrisé </v>
      </c>
      <c r="N36" s="63" t="str">
        <f>IFERROR(VLOOKUP(L36,Echelles!$A$3:$C$8,3,FALSE),"")</f>
        <v>Les processus sont suivis et mesurés de manière régulière. L’organisation adapte ses pratiques en fonction des résultats obtenus, dans une logique d’efficacité et de rentabilité. Des indicateurs sont utilisés pour piloter la performance.</v>
      </c>
      <c r="O36" s="1" t="str">
        <f t="shared" si="2"/>
        <v>IG2</v>
      </c>
      <c r="P36" s="67"/>
      <c r="Q36" s="343" t="s">
        <v>59</v>
      </c>
      <c r="R36" s="343" t="s">
        <v>29</v>
      </c>
      <c r="S36" s="344" t="s">
        <v>56</v>
      </c>
      <c r="T36" s="345" t="s">
        <v>36</v>
      </c>
      <c r="U36" s="66"/>
      <c r="V36" s="66"/>
    </row>
    <row r="37" spans="1:22" ht="96" customHeight="1">
      <c r="A37" s="240"/>
      <c r="B37" s="38">
        <v>9</v>
      </c>
      <c r="C37" s="15" t="s">
        <v>133</v>
      </c>
      <c r="D37" s="14" t="s">
        <v>134</v>
      </c>
      <c r="E37" s="83" t="s">
        <v>25</v>
      </c>
      <c r="F37" s="36" t="s">
        <v>34</v>
      </c>
      <c r="G37" s="9" t="s">
        <v>135</v>
      </c>
      <c r="H37" s="77" t="str">
        <f t="shared" si="0"/>
        <v>IG2</v>
      </c>
      <c r="I37" s="8"/>
      <c r="J37" s="11" t="s">
        <v>28</v>
      </c>
      <c r="K37" s="12" t="s">
        <v>28</v>
      </c>
      <c r="L37" s="65">
        <v>4</v>
      </c>
      <c r="M37" s="19" t="str">
        <f>IFERROR(VLOOKUP(L37,Echelles!$A$3:$C$8,2,FALSE),"")</f>
        <v xml:space="preserve">Processus maîtrisé </v>
      </c>
      <c r="N37" s="63" t="str">
        <f>IFERROR(VLOOKUP(L37,Echelles!$A$3:$C$8,3,FALSE),"")</f>
        <v>Les processus sont suivis et mesurés de manière régulière. L’organisation adapte ses pratiques en fonction des résultats obtenus, dans une logique d’efficacité et de rentabilité. Des indicateurs sont utilisés pour piloter la performance.</v>
      </c>
      <c r="O37" s="1" t="str">
        <f t="shared" si="2"/>
        <v>IG2</v>
      </c>
      <c r="P37" s="67"/>
      <c r="Q37" s="343" t="s">
        <v>59</v>
      </c>
      <c r="R37" s="343" t="s">
        <v>29</v>
      </c>
      <c r="S37" s="344" t="s">
        <v>56</v>
      </c>
      <c r="T37" s="345" t="s">
        <v>36</v>
      </c>
      <c r="U37" s="66"/>
      <c r="V37" s="66"/>
    </row>
    <row r="38" spans="1:22" ht="96" customHeight="1">
      <c r="A38" s="240"/>
      <c r="B38" s="38">
        <v>10</v>
      </c>
      <c r="C38" s="15" t="s">
        <v>136</v>
      </c>
      <c r="D38" s="14" t="s">
        <v>137</v>
      </c>
      <c r="E38" s="83" t="s">
        <v>25</v>
      </c>
      <c r="F38" s="36" t="s">
        <v>34</v>
      </c>
      <c r="G38" s="9" t="s">
        <v>114</v>
      </c>
      <c r="H38" s="77" t="str">
        <f t="shared" si="0"/>
        <v>IG2</v>
      </c>
      <c r="I38" s="7"/>
      <c r="J38" s="11" t="s">
        <v>28</v>
      </c>
      <c r="K38" s="12" t="s">
        <v>28</v>
      </c>
      <c r="L38" s="65">
        <v>5</v>
      </c>
      <c r="M38" s="19" t="str">
        <f>IFERROR(VLOOKUP(L38,Echelles!$A$3:$C$8,2,FALSE),"")</f>
        <v>Amélioration continue</v>
      </c>
      <c r="N38" s="63" t="str">
        <f>IFERROR(VLOOKUP(L38,Echelles!$A$3:$C$8,3,FALSE),"")</f>
        <v>Les processus sont optimisés de manière continue. L’organisation adopte une démarche proactive d’amélioration, impliquant tous les collaborateurs. Les processus sont revus et adaptés en permanence pour rester performants et agiles.</v>
      </c>
      <c r="O38" s="1" t="str">
        <f t="shared" si="2"/>
        <v>IG2</v>
      </c>
      <c r="P38" s="67"/>
      <c r="Q38" s="343" t="s">
        <v>59</v>
      </c>
      <c r="R38" s="343" t="s">
        <v>29</v>
      </c>
      <c r="S38" s="344" t="s">
        <v>56</v>
      </c>
      <c r="T38" s="345" t="s">
        <v>36</v>
      </c>
      <c r="U38" s="66"/>
      <c r="V38" s="66"/>
    </row>
    <row r="39" spans="1:22" ht="96" customHeight="1">
      <c r="A39" s="240"/>
      <c r="B39" s="38">
        <v>11</v>
      </c>
      <c r="C39" s="15" t="s">
        <v>138</v>
      </c>
      <c r="D39" s="14" t="s">
        <v>139</v>
      </c>
      <c r="E39" s="83" t="s">
        <v>25</v>
      </c>
      <c r="F39" s="36" t="s">
        <v>34</v>
      </c>
      <c r="G39" s="9" t="s">
        <v>87</v>
      </c>
      <c r="H39" s="77" t="str">
        <f t="shared" si="0"/>
        <v>IG2</v>
      </c>
      <c r="I39" s="8"/>
      <c r="J39" s="11" t="s">
        <v>28</v>
      </c>
      <c r="K39" s="12" t="s">
        <v>28</v>
      </c>
      <c r="L39" s="65" t="s">
        <v>55</v>
      </c>
      <c r="M39" s="19" t="str">
        <f>IFERROR(VLOOKUP(L39,Echelles!$A$3:$C$8,2,FALSE),"")</f>
        <v>Non applicable</v>
      </c>
      <c r="N39" s="63" t="str">
        <f>IFERROR(VLOOKUP(L39,Echelles!$A$3:$C$8,3,FALSE),"")</f>
        <v>Ce contrôle ou processus n’est pas concerné ou ne peut être évalué dans le contexte actuel.</v>
      </c>
      <c r="O39" s="1" t="str">
        <f t="shared" si="2"/>
        <v>IG2</v>
      </c>
      <c r="P39" s="67"/>
      <c r="Q39" s="343" t="s">
        <v>59</v>
      </c>
      <c r="R39" s="343" t="s">
        <v>29</v>
      </c>
      <c r="S39" s="344" t="s">
        <v>56</v>
      </c>
      <c r="T39" s="345" t="s">
        <v>36</v>
      </c>
      <c r="U39" s="66"/>
      <c r="V39" s="66"/>
    </row>
    <row r="40" spans="1:22" ht="96" customHeight="1">
      <c r="A40" s="241"/>
      <c r="B40" s="38">
        <v>12</v>
      </c>
      <c r="C40" s="15" t="s">
        <v>140</v>
      </c>
      <c r="D40" s="14" t="s">
        <v>141</v>
      </c>
      <c r="E40" s="83" t="s">
        <v>25</v>
      </c>
      <c r="F40" s="36" t="s">
        <v>34</v>
      </c>
      <c r="G40" s="9" t="s">
        <v>142</v>
      </c>
      <c r="H40" s="78" t="str">
        <f t="shared" si="0"/>
        <v>IG3</v>
      </c>
      <c r="I40" s="7"/>
      <c r="J40" s="7"/>
      <c r="K40" s="12" t="s">
        <v>28</v>
      </c>
      <c r="L40" s="65">
        <v>1</v>
      </c>
      <c r="M40" s="19" t="str">
        <f>IFERROR(VLOOKUP(L40,Echelles!$A$3:$C$8,2,FALSE),"")</f>
        <v>Non structuré</v>
      </c>
      <c r="N40" s="63" t="str">
        <f>IFERROR(VLOOKUP(L40,Echelles!$A$3:$C$8,3,FALSE),"")</f>
        <v>Aucune méthode claire n’est définie. Les actions reposent uniquement sur le savoir-faire individuel, sans cadre ou standard partagé. Le succès dépend donc de chaque personne, sans véritable suivi ni cohérence.</v>
      </c>
      <c r="O40" s="1" t="str">
        <f t="shared" si="2"/>
        <v>IG3</v>
      </c>
      <c r="P40" s="67"/>
      <c r="Q40" s="343" t="s">
        <v>59</v>
      </c>
      <c r="R40" s="343" t="s">
        <v>29</v>
      </c>
      <c r="S40" s="344" t="s">
        <v>56</v>
      </c>
      <c r="T40" s="345" t="s">
        <v>36</v>
      </c>
      <c r="U40" s="66"/>
      <c r="V40" s="66"/>
    </row>
    <row r="41" spans="1:22" ht="96" customHeight="1">
      <c r="A41" s="242" t="s">
        <v>143</v>
      </c>
      <c r="B41" s="38">
        <v>1</v>
      </c>
      <c r="C41" s="15" t="s">
        <v>144</v>
      </c>
      <c r="D41" s="14" t="s">
        <v>145</v>
      </c>
      <c r="E41" s="79" t="s">
        <v>120</v>
      </c>
      <c r="F41" s="32" t="s">
        <v>26</v>
      </c>
      <c r="G41" s="9" t="s">
        <v>146</v>
      </c>
      <c r="H41" s="76" t="str">
        <f t="shared" ref="H41:H73" si="3">IF(ISBLANK(I41),IF(ISBLANK(J41),"IG3","IG2"),"IG1")</f>
        <v>IG1</v>
      </c>
      <c r="I41" s="10" t="s">
        <v>28</v>
      </c>
      <c r="J41" s="11" t="s">
        <v>28</v>
      </c>
      <c r="K41" s="12" t="s">
        <v>28</v>
      </c>
      <c r="L41" s="65">
        <v>4</v>
      </c>
      <c r="M41" s="19" t="str">
        <f>IFERROR(VLOOKUP(L41,Echelles!$A$3:$C$8,2,FALSE),"")</f>
        <v xml:space="preserve">Processus maîtrisé </v>
      </c>
      <c r="N41" s="63" t="str">
        <f>IFERROR(VLOOKUP(L41,Echelles!$A$3:$C$8,3,FALSE),"")</f>
        <v>Les processus sont suivis et mesurés de manière régulière. L’organisation adapte ses pratiques en fonction des résultats obtenus, dans une logique d’efficacité et de rentabilité. Des indicateurs sont utilisés pour piloter la performance.</v>
      </c>
      <c r="O41" s="1" t="str">
        <f t="shared" si="2"/>
        <v>IG1</v>
      </c>
      <c r="P41" s="67"/>
      <c r="Q41" s="343" t="s">
        <v>59</v>
      </c>
      <c r="R41" s="343" t="s">
        <v>29</v>
      </c>
      <c r="S41" s="344" t="s">
        <v>56</v>
      </c>
      <c r="T41" s="345" t="s">
        <v>36</v>
      </c>
      <c r="U41" s="66"/>
      <c r="V41" s="66"/>
    </row>
    <row r="42" spans="1:22" ht="96" customHeight="1">
      <c r="A42" s="243"/>
      <c r="B42" s="38">
        <v>2</v>
      </c>
      <c r="C42" s="15" t="s">
        <v>147</v>
      </c>
      <c r="D42" s="14" t="s">
        <v>148</v>
      </c>
      <c r="E42" s="79" t="s">
        <v>120</v>
      </c>
      <c r="F42" s="36" t="s">
        <v>34</v>
      </c>
      <c r="G42" s="9" t="s">
        <v>130</v>
      </c>
      <c r="H42" s="76" t="str">
        <f t="shared" si="3"/>
        <v>IG1</v>
      </c>
      <c r="I42" s="10" t="s">
        <v>28</v>
      </c>
      <c r="J42" s="11" t="s">
        <v>28</v>
      </c>
      <c r="K42" s="12" t="s">
        <v>28</v>
      </c>
      <c r="L42" s="65">
        <v>1</v>
      </c>
      <c r="M42" s="19" t="str">
        <f>IFERROR(VLOOKUP(L42,Echelles!$A$3:$C$8,2,FALSE),"")</f>
        <v>Non structuré</v>
      </c>
      <c r="N42" s="63" t="str">
        <f>IFERROR(VLOOKUP(L42,Echelles!$A$3:$C$8,3,FALSE),"")</f>
        <v>Aucune méthode claire n’est définie. Les actions reposent uniquement sur le savoir-faire individuel, sans cadre ou standard partagé. Le succès dépend donc de chaque personne, sans véritable suivi ni cohérence.</v>
      </c>
      <c r="O42" s="1" t="str">
        <f t="shared" si="2"/>
        <v>IG1</v>
      </c>
      <c r="P42" s="67"/>
      <c r="Q42" s="343" t="s">
        <v>59</v>
      </c>
      <c r="R42" s="343" t="s">
        <v>29</v>
      </c>
      <c r="S42" s="344" t="s">
        <v>56</v>
      </c>
      <c r="T42" s="345" t="s">
        <v>36</v>
      </c>
      <c r="U42" s="66"/>
      <c r="V42" s="66"/>
    </row>
    <row r="43" spans="1:22" ht="96" customHeight="1">
      <c r="A43" s="243"/>
      <c r="B43" s="38">
        <v>3</v>
      </c>
      <c r="C43" s="15" t="s">
        <v>149</v>
      </c>
      <c r="D43" s="14" t="s">
        <v>150</v>
      </c>
      <c r="E43" s="79" t="s">
        <v>120</v>
      </c>
      <c r="F43" s="33" t="s">
        <v>62</v>
      </c>
      <c r="G43" s="9" t="s">
        <v>151</v>
      </c>
      <c r="H43" s="76" t="str">
        <f t="shared" si="3"/>
        <v>IG1</v>
      </c>
      <c r="I43" s="10" t="s">
        <v>28</v>
      </c>
      <c r="J43" s="11" t="s">
        <v>28</v>
      </c>
      <c r="K43" s="12" t="s">
        <v>28</v>
      </c>
      <c r="L43" s="65">
        <v>4</v>
      </c>
      <c r="M43" s="19" t="str">
        <f>IFERROR(VLOOKUP(L43,Echelles!$A$3:$C$8,2,FALSE),"")</f>
        <v xml:space="preserve">Processus maîtrisé </v>
      </c>
      <c r="N43" s="63" t="str">
        <f>IFERROR(VLOOKUP(L43,Echelles!$A$3:$C$8,3,FALSE),"")</f>
        <v>Les processus sont suivis et mesurés de manière régulière. L’organisation adapte ses pratiques en fonction des résultats obtenus, dans une logique d’efficacité et de rentabilité. Des indicateurs sont utilisés pour piloter la performance.</v>
      </c>
      <c r="O43" s="1" t="str">
        <f t="shared" si="2"/>
        <v>IG1</v>
      </c>
      <c r="P43" s="67"/>
      <c r="Q43" s="343" t="s">
        <v>59</v>
      </c>
      <c r="R43" s="343" t="s">
        <v>29</v>
      </c>
      <c r="S43" s="344" t="s">
        <v>56</v>
      </c>
      <c r="T43" s="345" t="s">
        <v>36</v>
      </c>
      <c r="U43" s="66"/>
      <c r="V43" s="66"/>
    </row>
    <row r="44" spans="1:22" ht="96" customHeight="1">
      <c r="A44" s="243"/>
      <c r="B44" s="38">
        <v>4</v>
      </c>
      <c r="C44" s="15" t="s">
        <v>152</v>
      </c>
      <c r="D44" s="26" t="s">
        <v>153</v>
      </c>
      <c r="E44" s="79" t="s">
        <v>120</v>
      </c>
      <c r="F44" s="36" t="s">
        <v>34</v>
      </c>
      <c r="G44" s="9" t="s">
        <v>130</v>
      </c>
      <c r="H44" s="76" t="str">
        <f t="shared" si="3"/>
        <v>IG1</v>
      </c>
      <c r="I44" s="10" t="s">
        <v>28</v>
      </c>
      <c r="J44" s="11" t="s">
        <v>28</v>
      </c>
      <c r="K44" s="12" t="s">
        <v>28</v>
      </c>
      <c r="L44" s="65">
        <v>5</v>
      </c>
      <c r="M44" s="19" t="str">
        <f>IFERROR(VLOOKUP(L44,Echelles!$A$3:$C$8,2,FALSE),"")</f>
        <v>Amélioration continue</v>
      </c>
      <c r="N44" s="63" t="str">
        <f>IFERROR(VLOOKUP(L44,Echelles!$A$3:$C$8,3,FALSE),"")</f>
        <v>Les processus sont optimisés de manière continue. L’organisation adopte une démarche proactive d’amélioration, impliquant tous les collaborateurs. Les processus sont revus et adaptés en permanence pour rester performants et agiles.</v>
      </c>
      <c r="O44" s="1" t="str">
        <f t="shared" si="2"/>
        <v>IG1</v>
      </c>
      <c r="P44" s="67"/>
      <c r="Q44" s="343" t="s">
        <v>59</v>
      </c>
      <c r="R44" s="343" t="s">
        <v>29</v>
      </c>
      <c r="S44" s="344" t="s">
        <v>56</v>
      </c>
      <c r="T44" s="345" t="s">
        <v>36</v>
      </c>
      <c r="U44" s="66"/>
      <c r="V44" s="66"/>
    </row>
    <row r="45" spans="1:22" ht="96" customHeight="1">
      <c r="A45" s="243"/>
      <c r="B45" s="38">
        <v>5</v>
      </c>
      <c r="C45" s="15" t="s">
        <v>154</v>
      </c>
      <c r="D45" s="13" t="s">
        <v>155</v>
      </c>
      <c r="E45" s="79" t="s">
        <v>120</v>
      </c>
      <c r="F45" s="32" t="s">
        <v>26</v>
      </c>
      <c r="G45" s="9" t="s">
        <v>130</v>
      </c>
      <c r="H45" s="77" t="str">
        <f t="shared" si="3"/>
        <v>IG2</v>
      </c>
      <c r="I45" s="7"/>
      <c r="J45" s="11" t="s">
        <v>28</v>
      </c>
      <c r="K45" s="12" t="s">
        <v>28</v>
      </c>
      <c r="L45" s="65">
        <v>2</v>
      </c>
      <c r="M45" s="19" t="str">
        <f>IFERROR(VLOOKUP(L45,Echelles!$A$3:$C$8,2,FALSE),"")</f>
        <v>Pratique informelles</v>
      </c>
      <c r="N45" s="63" t="str">
        <f>IFERROR(VLOOKUP(L45,Echelles!$A$3:$C$8,3,FALSE),"")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45" s="1" t="str">
        <f t="shared" si="2"/>
        <v>IG2</v>
      </c>
      <c r="P45" s="67"/>
      <c r="Q45" s="343" t="s">
        <v>59</v>
      </c>
      <c r="R45" s="343" t="s">
        <v>29</v>
      </c>
      <c r="S45" s="344" t="s">
        <v>56</v>
      </c>
      <c r="T45" s="345" t="s">
        <v>36</v>
      </c>
      <c r="U45" s="66"/>
      <c r="V45" s="66"/>
    </row>
    <row r="46" spans="1:22" ht="96" customHeight="1">
      <c r="A46" s="244"/>
      <c r="B46" s="38">
        <v>6</v>
      </c>
      <c r="C46" s="15" t="s">
        <v>156</v>
      </c>
      <c r="D46" s="14" t="s">
        <v>157</v>
      </c>
      <c r="E46" s="79" t="s">
        <v>120</v>
      </c>
      <c r="F46" s="36" t="s">
        <v>34</v>
      </c>
      <c r="G46" s="9" t="s">
        <v>146</v>
      </c>
      <c r="H46" s="77" t="str">
        <f t="shared" si="3"/>
        <v>IG2</v>
      </c>
      <c r="I46" s="8"/>
      <c r="J46" s="11" t="s">
        <v>28</v>
      </c>
      <c r="K46" s="12" t="s">
        <v>28</v>
      </c>
      <c r="L46" s="65">
        <v>3</v>
      </c>
      <c r="M46" s="19" t="str">
        <f>IFERROR(VLOOKUP(L46,Echelles!$A$3:$C$8,2,FALSE),"")</f>
        <v>Processus défini</v>
      </c>
      <c r="N46" s="63" t="str">
        <f>IFERROR(VLOOKUP(L46,Echelles!$A$3:$C$8,3,FALSE),"")</f>
        <v>Des règles précises sont établies, documentées et reproductibles pour la majorité des cas. La réussite ne dépend plus des individus mais du respect des processus. Des écarts peuvent subsister, mais l’organisation sait les identifier et y remédier.</v>
      </c>
      <c r="O46" s="1" t="str">
        <f t="shared" si="2"/>
        <v>IG2</v>
      </c>
      <c r="P46" s="67"/>
      <c r="Q46" s="343" t="s">
        <v>59</v>
      </c>
      <c r="R46" s="343" t="s">
        <v>29</v>
      </c>
      <c r="S46" s="344" t="s">
        <v>56</v>
      </c>
      <c r="T46" s="345" t="s">
        <v>36</v>
      </c>
      <c r="U46" s="66"/>
      <c r="V46" s="66"/>
    </row>
    <row r="47" spans="1:22" ht="96" customHeight="1">
      <c r="A47" s="218" t="s">
        <v>158</v>
      </c>
      <c r="B47" s="38">
        <v>1</v>
      </c>
      <c r="C47" s="15" t="s">
        <v>159</v>
      </c>
      <c r="D47" s="14" t="s">
        <v>160</v>
      </c>
      <c r="E47" s="79" t="s">
        <v>120</v>
      </c>
      <c r="F47" s="36" t="s">
        <v>34</v>
      </c>
      <c r="G47" s="9" t="s">
        <v>146</v>
      </c>
      <c r="H47" s="76" t="str">
        <f t="shared" si="3"/>
        <v>IG1</v>
      </c>
      <c r="I47" s="10" t="s">
        <v>28</v>
      </c>
      <c r="J47" s="11" t="s">
        <v>28</v>
      </c>
      <c r="K47" s="12" t="s">
        <v>28</v>
      </c>
      <c r="L47" s="65">
        <v>1</v>
      </c>
      <c r="M47" s="19" t="str">
        <f>IFERROR(VLOOKUP(L47,Echelles!$A$3:$C$8,2,FALSE),"")</f>
        <v>Non structuré</v>
      </c>
      <c r="N47" s="63" t="str">
        <f>IFERROR(VLOOKUP(L47,Echelles!$A$3:$C$8,3,FALSE),"")</f>
        <v>Aucune méthode claire n’est définie. Les actions reposent uniquement sur le savoir-faire individuel, sans cadre ou standard partagé. Le succès dépend donc de chaque personne, sans véritable suivi ni cohérence.</v>
      </c>
      <c r="O47" s="1" t="str">
        <f t="shared" si="2"/>
        <v>IG1</v>
      </c>
      <c r="P47" s="67"/>
      <c r="Q47" s="343" t="s">
        <v>59</v>
      </c>
      <c r="R47" s="343" t="s">
        <v>29</v>
      </c>
      <c r="S47" s="344" t="s">
        <v>56</v>
      </c>
      <c r="T47" s="345" t="s">
        <v>36</v>
      </c>
      <c r="U47" s="66"/>
      <c r="V47" s="66"/>
    </row>
    <row r="48" spans="1:22" ht="96" customHeight="1">
      <c r="A48" s="219"/>
      <c r="B48" s="38">
        <v>2</v>
      </c>
      <c r="C48" s="15" t="s">
        <v>161</v>
      </c>
      <c r="D48" s="14" t="s">
        <v>162</v>
      </c>
      <c r="E48" s="79" t="s">
        <v>120</v>
      </c>
      <c r="F48" s="36" t="s">
        <v>34</v>
      </c>
      <c r="G48" s="9" t="s">
        <v>146</v>
      </c>
      <c r="H48" s="76" t="str">
        <f t="shared" si="3"/>
        <v>IG1</v>
      </c>
      <c r="I48" s="10" t="s">
        <v>28</v>
      </c>
      <c r="J48" s="11" t="s">
        <v>28</v>
      </c>
      <c r="K48" s="12" t="s">
        <v>28</v>
      </c>
      <c r="L48" s="65">
        <v>3</v>
      </c>
      <c r="M48" s="19" t="str">
        <f>IFERROR(VLOOKUP(L48,Echelles!$A$3:$C$8,2,FALSE),"")</f>
        <v>Processus défini</v>
      </c>
      <c r="N48" s="63" t="str">
        <f>IFERROR(VLOOKUP(L48,Echelles!$A$3:$C$8,3,FALSE),"")</f>
        <v>Des règles précises sont établies, documentées et reproductibles pour la majorité des cas. La réussite ne dépend plus des individus mais du respect des processus. Des écarts peuvent subsister, mais l’organisation sait les identifier et y remédier.</v>
      </c>
      <c r="O48" s="1" t="str">
        <f t="shared" si="2"/>
        <v>IG1</v>
      </c>
      <c r="P48" s="67"/>
      <c r="Q48" s="343" t="s">
        <v>59</v>
      </c>
      <c r="R48" s="343" t="s">
        <v>29</v>
      </c>
      <c r="S48" s="344" t="s">
        <v>56</v>
      </c>
      <c r="T48" s="345" t="s">
        <v>36</v>
      </c>
      <c r="U48" s="66"/>
      <c r="V48" s="66"/>
    </row>
    <row r="49" spans="1:22" ht="96" customHeight="1">
      <c r="A49" s="219"/>
      <c r="B49" s="38">
        <v>3</v>
      </c>
      <c r="C49" s="15" t="s">
        <v>163</v>
      </c>
      <c r="D49" s="14" t="s">
        <v>164</v>
      </c>
      <c r="E49" s="79" t="s">
        <v>120</v>
      </c>
      <c r="F49" s="36" t="s">
        <v>34</v>
      </c>
      <c r="G49" s="9" t="s">
        <v>146</v>
      </c>
      <c r="H49" s="76" t="str">
        <f t="shared" si="3"/>
        <v>IG1</v>
      </c>
      <c r="I49" s="10" t="s">
        <v>28</v>
      </c>
      <c r="J49" s="11" t="s">
        <v>28</v>
      </c>
      <c r="K49" s="12" t="s">
        <v>28</v>
      </c>
      <c r="L49" s="65">
        <v>4</v>
      </c>
      <c r="M49" s="19" t="str">
        <f>IFERROR(VLOOKUP(L49,Echelles!$A$3:$C$8,2,FALSE),"")</f>
        <v xml:space="preserve">Processus maîtrisé </v>
      </c>
      <c r="N49" s="63" t="str">
        <f>IFERROR(VLOOKUP(L49,Echelles!$A$3:$C$8,3,FALSE),"")</f>
        <v>Les processus sont suivis et mesurés de manière régulière. L’organisation adapte ses pratiques en fonction des résultats obtenus, dans une logique d’efficacité et de rentabilité. Des indicateurs sont utilisés pour piloter la performance.</v>
      </c>
      <c r="O49" s="1" t="str">
        <f t="shared" si="2"/>
        <v>IG1</v>
      </c>
      <c r="P49" s="67"/>
      <c r="Q49" s="343" t="s">
        <v>59</v>
      </c>
      <c r="R49" s="343" t="s">
        <v>29</v>
      </c>
      <c r="S49" s="344" t="s">
        <v>56</v>
      </c>
      <c r="T49" s="345" t="s">
        <v>36</v>
      </c>
      <c r="U49" s="66"/>
      <c r="V49" s="66"/>
    </row>
    <row r="50" spans="1:22" ht="96" customHeight="1">
      <c r="A50" s="219"/>
      <c r="B50" s="38">
        <v>4</v>
      </c>
      <c r="C50" s="15" t="s">
        <v>165</v>
      </c>
      <c r="D50" s="14" t="s">
        <v>166</v>
      </c>
      <c r="E50" s="79" t="s">
        <v>120</v>
      </c>
      <c r="F50" s="36" t="s">
        <v>34</v>
      </c>
      <c r="G50" s="9" t="s">
        <v>146</v>
      </c>
      <c r="H50" s="76" t="str">
        <f t="shared" si="3"/>
        <v>IG1</v>
      </c>
      <c r="I50" s="10" t="s">
        <v>28</v>
      </c>
      <c r="J50" s="11" t="s">
        <v>28</v>
      </c>
      <c r="K50" s="12" t="s">
        <v>28</v>
      </c>
      <c r="L50" s="65">
        <v>1</v>
      </c>
      <c r="M50" s="19" t="str">
        <f>IFERROR(VLOOKUP(L50,Echelles!$A$3:$C$8,2,FALSE),"")</f>
        <v>Non structuré</v>
      </c>
      <c r="N50" s="63" t="str">
        <f>IFERROR(VLOOKUP(L50,Echelles!$A$3:$C$8,3,FALSE),"")</f>
        <v>Aucune méthode claire n’est définie. Les actions reposent uniquement sur le savoir-faire individuel, sans cadre ou standard partagé. Le succès dépend donc de chaque personne, sans véritable suivi ni cohérence.</v>
      </c>
      <c r="O50" s="1" t="str">
        <f t="shared" si="2"/>
        <v>IG1</v>
      </c>
      <c r="P50" s="67"/>
      <c r="Q50" s="343" t="s">
        <v>59</v>
      </c>
      <c r="R50" s="343" t="s">
        <v>29</v>
      </c>
      <c r="S50" s="344" t="s">
        <v>56</v>
      </c>
      <c r="T50" s="345" t="s">
        <v>36</v>
      </c>
      <c r="U50" s="66"/>
      <c r="V50" s="66"/>
    </row>
    <row r="51" spans="1:22" ht="96" customHeight="1">
      <c r="A51" s="219"/>
      <c r="B51" s="38">
        <v>5</v>
      </c>
      <c r="C51" s="15" t="s">
        <v>167</v>
      </c>
      <c r="D51" s="14" t="s">
        <v>168</v>
      </c>
      <c r="E51" s="79" t="s">
        <v>120</v>
      </c>
      <c r="F51" s="36" t="s">
        <v>34</v>
      </c>
      <c r="G51" s="9" t="s">
        <v>146</v>
      </c>
      <c r="H51" s="76" t="str">
        <f t="shared" si="3"/>
        <v>IG1</v>
      </c>
      <c r="I51" s="10" t="s">
        <v>28</v>
      </c>
      <c r="J51" s="11" t="s">
        <v>28</v>
      </c>
      <c r="K51" s="12" t="s">
        <v>28</v>
      </c>
      <c r="L51" s="65">
        <v>2</v>
      </c>
      <c r="M51" s="19" t="str">
        <f>IFERROR(VLOOKUP(L51,Echelles!$A$3:$C$8,2,FALSE),"")</f>
        <v>Pratique informelles</v>
      </c>
      <c r="N51" s="63" t="str">
        <f>IFERROR(VLOOKUP(L51,Echelles!$A$3:$C$8,3,FALSE),"")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51" s="1" t="str">
        <f t="shared" si="2"/>
        <v>IG1</v>
      </c>
      <c r="P51" s="67"/>
      <c r="Q51" s="343" t="s">
        <v>59</v>
      </c>
      <c r="R51" s="343" t="s">
        <v>29</v>
      </c>
      <c r="S51" s="344" t="s">
        <v>56</v>
      </c>
      <c r="T51" s="345" t="s">
        <v>36</v>
      </c>
      <c r="U51" s="66"/>
      <c r="V51" s="66"/>
    </row>
    <row r="52" spans="1:22" ht="96" customHeight="1">
      <c r="A52" s="219"/>
      <c r="B52" s="38">
        <v>6</v>
      </c>
      <c r="C52" s="15" t="s">
        <v>169</v>
      </c>
      <c r="D52" s="14" t="s">
        <v>170</v>
      </c>
      <c r="E52" s="79" t="s">
        <v>120</v>
      </c>
      <c r="F52" s="32" t="s">
        <v>26</v>
      </c>
      <c r="G52" s="9" t="s">
        <v>146</v>
      </c>
      <c r="H52" s="77" t="str">
        <f t="shared" si="3"/>
        <v>IG2</v>
      </c>
      <c r="I52" s="7"/>
      <c r="J52" s="11" t="s">
        <v>28</v>
      </c>
      <c r="K52" s="12" t="s">
        <v>28</v>
      </c>
      <c r="L52" s="65">
        <v>4</v>
      </c>
      <c r="M52" s="19" t="str">
        <f>IFERROR(VLOOKUP(L52,Echelles!$A$3:$C$8,2,FALSE),"")</f>
        <v xml:space="preserve">Processus maîtrisé </v>
      </c>
      <c r="N52" s="63" t="str">
        <f>IFERROR(VLOOKUP(L52,Echelles!$A$3:$C$8,3,FALSE),"")</f>
        <v>Les processus sont suivis et mesurés de manière régulière. L’organisation adapte ses pratiques en fonction des résultats obtenus, dans une logique d’efficacité et de rentabilité. Des indicateurs sont utilisés pour piloter la performance.</v>
      </c>
      <c r="O52" s="1" t="str">
        <f t="shared" si="2"/>
        <v>IG2</v>
      </c>
      <c r="P52" s="67"/>
      <c r="Q52" s="343" t="s">
        <v>59</v>
      </c>
      <c r="R52" s="343" t="s">
        <v>29</v>
      </c>
      <c r="S52" s="344" t="s">
        <v>56</v>
      </c>
      <c r="T52" s="345" t="s">
        <v>36</v>
      </c>
      <c r="U52" s="66"/>
      <c r="V52" s="66"/>
    </row>
    <row r="53" spans="1:22" ht="96" customHeight="1">
      <c r="A53" s="219"/>
      <c r="B53" s="38">
        <v>7</v>
      </c>
      <c r="C53" s="15" t="s">
        <v>171</v>
      </c>
      <c r="D53" s="14" t="s">
        <v>172</v>
      </c>
      <c r="E53" s="79" t="s">
        <v>120</v>
      </c>
      <c r="F53" s="36" t="s">
        <v>34</v>
      </c>
      <c r="G53" s="9" t="s">
        <v>146</v>
      </c>
      <c r="H53" s="77" t="str">
        <f t="shared" si="3"/>
        <v>IG2</v>
      </c>
      <c r="I53" s="8"/>
      <c r="J53" s="11" t="s">
        <v>28</v>
      </c>
      <c r="K53" s="12" t="s">
        <v>28</v>
      </c>
      <c r="L53" s="65">
        <v>1</v>
      </c>
      <c r="M53" s="19" t="str">
        <f>IFERROR(VLOOKUP(L53,Echelles!$A$3:$C$8,2,FALSE),"")</f>
        <v>Non structuré</v>
      </c>
      <c r="N53" s="63" t="str">
        <f>IFERROR(VLOOKUP(L53,Echelles!$A$3:$C$8,3,FALSE),"")</f>
        <v>Aucune méthode claire n’est définie. Les actions reposent uniquement sur le savoir-faire individuel, sans cadre ou standard partagé. Le succès dépend donc de chaque personne, sans véritable suivi ni cohérence.</v>
      </c>
      <c r="O53" s="1" t="str">
        <f t="shared" si="2"/>
        <v>IG2</v>
      </c>
      <c r="P53" s="67"/>
      <c r="Q53" s="343" t="s">
        <v>59</v>
      </c>
      <c r="R53" s="343" t="s">
        <v>29</v>
      </c>
      <c r="S53" s="344" t="s">
        <v>56</v>
      </c>
      <c r="T53" s="345" t="s">
        <v>36</v>
      </c>
      <c r="U53" s="66"/>
      <c r="V53" s="66"/>
    </row>
    <row r="54" spans="1:22" ht="96" customHeight="1">
      <c r="A54" s="220"/>
      <c r="B54" s="38">
        <v>8</v>
      </c>
      <c r="C54" s="15" t="s">
        <v>173</v>
      </c>
      <c r="D54" s="14" t="s">
        <v>174</v>
      </c>
      <c r="E54" s="84" t="s">
        <v>76</v>
      </c>
      <c r="F54" s="36" t="s">
        <v>34</v>
      </c>
      <c r="G54" s="9" t="s">
        <v>175</v>
      </c>
      <c r="H54" s="78" t="str">
        <f t="shared" si="3"/>
        <v>IG3</v>
      </c>
      <c r="I54" s="8"/>
      <c r="J54" s="8"/>
      <c r="K54" s="12" t="s">
        <v>28</v>
      </c>
      <c r="L54" s="65">
        <v>4</v>
      </c>
      <c r="M54" s="19" t="str">
        <f>IFERROR(VLOOKUP(L54,Echelles!$A$3:$C$8,2,FALSE),"")</f>
        <v xml:space="preserve">Processus maîtrisé </v>
      </c>
      <c r="N54" s="63" t="str">
        <f>IFERROR(VLOOKUP(L54,Echelles!$A$3:$C$8,3,FALSE),"")</f>
        <v>Les processus sont suivis et mesurés de manière régulière. L’organisation adapte ses pratiques en fonction des résultats obtenus, dans une logique d’efficacité et de rentabilité. Des indicateurs sont utilisés pour piloter la performance.</v>
      </c>
      <c r="O54" s="1" t="str">
        <f t="shared" si="2"/>
        <v>IG3</v>
      </c>
      <c r="P54" s="67"/>
      <c r="Q54" s="343" t="s">
        <v>59</v>
      </c>
      <c r="R54" s="343" t="s">
        <v>29</v>
      </c>
      <c r="S54" s="344" t="s">
        <v>56</v>
      </c>
      <c r="T54" s="345" t="s">
        <v>36</v>
      </c>
      <c r="U54" s="66"/>
      <c r="V54" s="66"/>
    </row>
    <row r="55" spans="1:22" ht="96" customHeight="1">
      <c r="A55" s="221" t="s">
        <v>176</v>
      </c>
      <c r="B55" s="38">
        <v>1</v>
      </c>
      <c r="C55" s="15" t="s">
        <v>177</v>
      </c>
      <c r="D55" s="14" t="s">
        <v>178</v>
      </c>
      <c r="E55" s="80" t="s">
        <v>53</v>
      </c>
      <c r="F55" s="36" t="s">
        <v>34</v>
      </c>
      <c r="G55" s="9" t="s">
        <v>179</v>
      </c>
      <c r="H55" s="76" t="str">
        <f t="shared" si="3"/>
        <v>IG1</v>
      </c>
      <c r="I55" s="10" t="s">
        <v>28</v>
      </c>
      <c r="J55" s="11" t="s">
        <v>28</v>
      </c>
      <c r="K55" s="12" t="s">
        <v>28</v>
      </c>
      <c r="L55" s="65">
        <v>2</v>
      </c>
      <c r="M55" s="19" t="str">
        <f>IFERROR(VLOOKUP(L55,Echelles!$A$3:$C$8,2,FALSE),"")</f>
        <v>Pratique informelles</v>
      </c>
      <c r="N55" s="63" t="str">
        <f>IFERROR(VLOOKUP(L55,Echelles!$A$3:$C$8,3,FALSE),"")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55" s="1" t="str">
        <f t="shared" si="2"/>
        <v>IG1</v>
      </c>
      <c r="P55" s="67"/>
      <c r="Q55" s="343" t="s">
        <v>59</v>
      </c>
      <c r="R55" s="343" t="s">
        <v>29</v>
      </c>
      <c r="S55" s="344" t="s">
        <v>56</v>
      </c>
      <c r="T55" s="345" t="s">
        <v>36</v>
      </c>
      <c r="U55" s="66"/>
      <c r="V55" s="66"/>
    </row>
    <row r="56" spans="1:22" ht="96" customHeight="1">
      <c r="A56" s="222"/>
      <c r="B56" s="38">
        <v>2</v>
      </c>
      <c r="C56" s="15" t="s">
        <v>180</v>
      </c>
      <c r="D56" s="14" t="s">
        <v>181</v>
      </c>
      <c r="E56" s="80" t="s">
        <v>53</v>
      </c>
      <c r="F56" s="33" t="s">
        <v>62</v>
      </c>
      <c r="G56" s="9" t="s">
        <v>179</v>
      </c>
      <c r="H56" s="76" t="str">
        <f t="shared" si="3"/>
        <v>IG1</v>
      </c>
      <c r="I56" s="10" t="s">
        <v>28</v>
      </c>
      <c r="J56" s="11" t="s">
        <v>28</v>
      </c>
      <c r="K56" s="12" t="s">
        <v>28</v>
      </c>
      <c r="L56" s="65" t="s">
        <v>55</v>
      </c>
      <c r="M56" s="19" t="str">
        <f>IFERROR(VLOOKUP(L56,Echelles!$A$3:$C$8,2,FALSE),"")</f>
        <v>Non applicable</v>
      </c>
      <c r="N56" s="63" t="str">
        <f>IFERROR(VLOOKUP(L56,Echelles!$A$3:$C$8,3,FALSE),"")</f>
        <v>Ce contrôle ou processus n’est pas concerné ou ne peut être évalué dans le contexte actuel.</v>
      </c>
      <c r="O56" s="1" t="str">
        <f t="shared" si="2"/>
        <v>IG1</v>
      </c>
      <c r="P56" s="67"/>
      <c r="Q56" s="343" t="s">
        <v>59</v>
      </c>
      <c r="R56" s="343" t="s">
        <v>29</v>
      </c>
      <c r="S56" s="344" t="s">
        <v>56</v>
      </c>
      <c r="T56" s="345" t="s">
        <v>36</v>
      </c>
      <c r="U56" s="66"/>
      <c r="V56" s="66"/>
    </row>
    <row r="57" spans="1:22" ht="96" customHeight="1">
      <c r="A57" s="222"/>
      <c r="B57" s="38">
        <v>3</v>
      </c>
      <c r="C57" s="15" t="s">
        <v>182</v>
      </c>
      <c r="D57" s="14" t="s">
        <v>183</v>
      </c>
      <c r="E57" s="80" t="s">
        <v>53</v>
      </c>
      <c r="F57" s="36" t="s">
        <v>34</v>
      </c>
      <c r="G57" s="9" t="s">
        <v>184</v>
      </c>
      <c r="H57" s="76" t="str">
        <f t="shared" si="3"/>
        <v>IG1</v>
      </c>
      <c r="I57" s="10" t="s">
        <v>28</v>
      </c>
      <c r="J57" s="11" t="s">
        <v>28</v>
      </c>
      <c r="K57" s="12" t="s">
        <v>28</v>
      </c>
      <c r="L57" s="65">
        <v>5</v>
      </c>
      <c r="M57" s="19" t="str">
        <f>IFERROR(VLOOKUP(L57,Echelles!$A$3:$C$8,2,FALSE),"")</f>
        <v>Amélioration continue</v>
      </c>
      <c r="N57" s="63" t="str">
        <f>IFERROR(VLOOKUP(L57,Echelles!$A$3:$C$8,3,FALSE),"")</f>
        <v>Les processus sont optimisés de manière continue. L’organisation adopte une démarche proactive d’amélioration, impliquant tous les collaborateurs. Les processus sont revus et adaptés en permanence pour rester performants et agiles.</v>
      </c>
      <c r="O57" s="1" t="str">
        <f t="shared" si="2"/>
        <v>IG1</v>
      </c>
      <c r="P57" s="67"/>
      <c r="Q57" s="343" t="s">
        <v>59</v>
      </c>
      <c r="R57" s="343" t="s">
        <v>29</v>
      </c>
      <c r="S57" s="344" t="s">
        <v>56</v>
      </c>
      <c r="T57" s="345" t="s">
        <v>36</v>
      </c>
      <c r="U57" s="66"/>
      <c r="V57" s="66"/>
    </row>
    <row r="58" spans="1:22" ht="96" customHeight="1">
      <c r="A58" s="222"/>
      <c r="B58" s="38">
        <v>4</v>
      </c>
      <c r="C58" s="15" t="s">
        <v>185</v>
      </c>
      <c r="D58" s="14" t="s">
        <v>186</v>
      </c>
      <c r="E58" s="80" t="s">
        <v>53</v>
      </c>
      <c r="F58" s="36" t="s">
        <v>34</v>
      </c>
      <c r="G58" s="9" t="s">
        <v>184</v>
      </c>
      <c r="H58" s="76" t="str">
        <f t="shared" si="3"/>
        <v>IG1</v>
      </c>
      <c r="I58" s="10" t="s">
        <v>28</v>
      </c>
      <c r="J58" s="11" t="s">
        <v>28</v>
      </c>
      <c r="K58" s="12" t="s">
        <v>28</v>
      </c>
      <c r="L58" s="65">
        <v>3</v>
      </c>
      <c r="M58" s="19" t="str">
        <f>IFERROR(VLOOKUP(L58,Echelles!$A$3:$C$8,2,FALSE),"")</f>
        <v>Processus défini</v>
      </c>
      <c r="N58" s="63" t="str">
        <f>IFERROR(VLOOKUP(L58,Echelles!$A$3:$C$8,3,FALSE),"")</f>
        <v>Des règles précises sont établies, documentées et reproductibles pour la majorité des cas. La réussite ne dépend plus des individus mais du respect des processus. Des écarts peuvent subsister, mais l’organisation sait les identifier et y remédier.</v>
      </c>
      <c r="O58" s="1" t="str">
        <f t="shared" si="2"/>
        <v>IG1</v>
      </c>
      <c r="P58" s="67"/>
      <c r="Q58" s="343" t="s">
        <v>59</v>
      </c>
      <c r="R58" s="343" t="s">
        <v>29</v>
      </c>
      <c r="S58" s="344" t="s">
        <v>56</v>
      </c>
      <c r="T58" s="345" t="s">
        <v>36</v>
      </c>
      <c r="U58" s="66"/>
      <c r="V58" s="66"/>
    </row>
    <row r="59" spans="1:22" ht="96" customHeight="1">
      <c r="A59" s="222"/>
      <c r="B59" s="38">
        <v>5</v>
      </c>
      <c r="C59" s="15" t="s">
        <v>187</v>
      </c>
      <c r="D59" s="29" t="s">
        <v>188</v>
      </c>
      <c r="E59" s="80" t="s">
        <v>53</v>
      </c>
      <c r="F59" s="32" t="s">
        <v>26</v>
      </c>
      <c r="G59" s="9" t="s">
        <v>179</v>
      </c>
      <c r="H59" s="77" t="str">
        <f t="shared" si="3"/>
        <v>IG2</v>
      </c>
      <c r="I59" s="8"/>
      <c r="J59" s="11" t="s">
        <v>28</v>
      </c>
      <c r="K59" s="12" t="s">
        <v>28</v>
      </c>
      <c r="L59" s="65">
        <v>3</v>
      </c>
      <c r="M59" s="19" t="str">
        <f>IFERROR(VLOOKUP(L59,Echelles!$A$3:$C$8,2,FALSE),"")</f>
        <v>Processus défini</v>
      </c>
      <c r="N59" s="63" t="str">
        <f>IFERROR(VLOOKUP(L59,Echelles!$A$3:$C$8,3,FALSE),"")</f>
        <v>Des règles précises sont établies, documentées et reproductibles pour la majorité des cas. La réussite ne dépend plus des individus mais du respect des processus. Des écarts peuvent subsister, mais l’organisation sait les identifier et y remédier.</v>
      </c>
      <c r="O59" s="1" t="str">
        <f t="shared" si="2"/>
        <v>IG2</v>
      </c>
      <c r="P59" s="67"/>
      <c r="Q59" s="343" t="s">
        <v>59</v>
      </c>
      <c r="R59" s="343" t="s">
        <v>29</v>
      </c>
      <c r="S59" s="344" t="s">
        <v>56</v>
      </c>
      <c r="T59" s="345" t="s">
        <v>36</v>
      </c>
      <c r="U59" s="66"/>
      <c r="V59" s="66"/>
    </row>
    <row r="60" spans="1:22" ht="96" customHeight="1">
      <c r="A60" s="222"/>
      <c r="B60" s="38">
        <v>6</v>
      </c>
      <c r="C60" s="15" t="s">
        <v>189</v>
      </c>
      <c r="D60" s="14" t="s">
        <v>190</v>
      </c>
      <c r="E60" s="80" t="s">
        <v>53</v>
      </c>
      <c r="F60" s="32" t="s">
        <v>26</v>
      </c>
      <c r="G60" s="9" t="s">
        <v>179</v>
      </c>
      <c r="H60" s="77" t="str">
        <f t="shared" si="3"/>
        <v>IG2</v>
      </c>
      <c r="I60" s="8"/>
      <c r="J60" s="11" t="s">
        <v>28</v>
      </c>
      <c r="K60" s="12" t="s">
        <v>28</v>
      </c>
      <c r="L60" s="65">
        <v>5</v>
      </c>
      <c r="M60" s="19" t="str">
        <f>IFERROR(VLOOKUP(L60,Echelles!$A$3:$C$8,2,FALSE),"")</f>
        <v>Amélioration continue</v>
      </c>
      <c r="N60" s="63" t="str">
        <f>IFERROR(VLOOKUP(L60,Echelles!$A$3:$C$8,3,FALSE),"")</f>
        <v>Les processus sont optimisés de manière continue. L’organisation adopte une démarche proactive d’amélioration, impliquant tous les collaborateurs. Les processus sont revus et adaptés en permanence pour rester performants et agiles.</v>
      </c>
      <c r="O60" s="1" t="str">
        <f t="shared" si="2"/>
        <v>IG2</v>
      </c>
      <c r="P60" s="67"/>
      <c r="Q60" s="343" t="s">
        <v>59</v>
      </c>
      <c r="R60" s="343" t="s">
        <v>29</v>
      </c>
      <c r="S60" s="344" t="s">
        <v>56</v>
      </c>
      <c r="T60" s="345" t="s">
        <v>36</v>
      </c>
      <c r="U60" s="66"/>
      <c r="V60" s="66"/>
    </row>
    <row r="61" spans="1:22" ht="96" customHeight="1">
      <c r="A61" s="223"/>
      <c r="B61" s="38">
        <v>7.07</v>
      </c>
      <c r="C61" s="15" t="s">
        <v>191</v>
      </c>
      <c r="D61" s="14" t="s">
        <v>192</v>
      </c>
      <c r="E61" s="80" t="s">
        <v>53</v>
      </c>
      <c r="F61" s="33" t="s">
        <v>62</v>
      </c>
      <c r="G61" s="9" t="s">
        <v>179</v>
      </c>
      <c r="H61" s="77" t="str">
        <f t="shared" si="3"/>
        <v>IG2</v>
      </c>
      <c r="I61" s="8"/>
      <c r="J61" s="11" t="s">
        <v>28</v>
      </c>
      <c r="K61" s="12" t="s">
        <v>28</v>
      </c>
      <c r="L61" s="65">
        <v>1</v>
      </c>
      <c r="M61" s="19" t="str">
        <f>IFERROR(VLOOKUP(L61,Echelles!$A$3:$C$8,2,FALSE),"")</f>
        <v>Non structuré</v>
      </c>
      <c r="N61" s="63" t="str">
        <f>IFERROR(VLOOKUP(L61,Echelles!$A$3:$C$8,3,FALSE),"")</f>
        <v>Aucune méthode claire n’est définie. Les actions reposent uniquement sur le savoir-faire individuel, sans cadre ou standard partagé. Le succès dépend donc de chaque personne, sans véritable suivi ni cohérence.</v>
      </c>
      <c r="O61" s="1" t="str">
        <f t="shared" si="2"/>
        <v>IG2</v>
      </c>
      <c r="P61" s="67"/>
      <c r="Q61" s="343" t="s">
        <v>59</v>
      </c>
      <c r="R61" s="343" t="s">
        <v>29</v>
      </c>
      <c r="S61" s="344" t="s">
        <v>56</v>
      </c>
      <c r="T61" s="345" t="s">
        <v>36</v>
      </c>
      <c r="U61" s="66"/>
      <c r="V61" s="66"/>
    </row>
    <row r="62" spans="1:22" ht="96" customHeight="1">
      <c r="A62" s="224" t="s">
        <v>193</v>
      </c>
      <c r="B62" s="38">
        <v>1</v>
      </c>
      <c r="C62" s="15" t="s">
        <v>194</v>
      </c>
      <c r="D62" s="29" t="s">
        <v>195</v>
      </c>
      <c r="E62" s="81" t="s">
        <v>59</v>
      </c>
      <c r="F62" s="36" t="s">
        <v>34</v>
      </c>
      <c r="G62" s="9" t="s">
        <v>44</v>
      </c>
      <c r="H62" s="76" t="str">
        <f t="shared" si="3"/>
        <v>IG1</v>
      </c>
      <c r="I62" s="10" t="s">
        <v>28</v>
      </c>
      <c r="J62" s="11" t="s">
        <v>28</v>
      </c>
      <c r="K62" s="12" t="s">
        <v>28</v>
      </c>
      <c r="L62" s="65">
        <v>4</v>
      </c>
      <c r="M62" s="19" t="str">
        <f>IFERROR(VLOOKUP(L62,Echelles!$A$3:$C$8,2,FALSE),"")</f>
        <v xml:space="preserve">Processus maîtrisé </v>
      </c>
      <c r="N62" s="63" t="str">
        <f>IFERROR(VLOOKUP(L62,Echelles!$A$3:$C$8,3,FALSE),"")</f>
        <v>Les processus sont suivis et mesurés de manière régulière. L’organisation adapte ses pratiques en fonction des résultats obtenus, dans une logique d’efficacité et de rentabilité. Des indicateurs sont utilisés pour piloter la performance.</v>
      </c>
      <c r="O62" s="1" t="str">
        <f t="shared" si="2"/>
        <v>IG1</v>
      </c>
      <c r="P62" s="67"/>
      <c r="Q62" s="343" t="s">
        <v>59</v>
      </c>
      <c r="R62" s="343" t="s">
        <v>29</v>
      </c>
      <c r="S62" s="344" t="s">
        <v>56</v>
      </c>
      <c r="T62" s="345" t="s">
        <v>36</v>
      </c>
      <c r="U62" s="66"/>
      <c r="V62" s="66"/>
    </row>
    <row r="63" spans="1:22" ht="96" customHeight="1">
      <c r="A63" s="225"/>
      <c r="B63" s="38">
        <v>2</v>
      </c>
      <c r="C63" s="15" t="s">
        <v>196</v>
      </c>
      <c r="D63" s="26" t="s">
        <v>197</v>
      </c>
      <c r="E63" s="81" t="s">
        <v>59</v>
      </c>
      <c r="F63" s="35" t="s">
        <v>39</v>
      </c>
      <c r="G63" s="9" t="s">
        <v>44</v>
      </c>
      <c r="H63" s="76" t="str">
        <f t="shared" si="3"/>
        <v>IG1</v>
      </c>
      <c r="I63" s="10" t="s">
        <v>28</v>
      </c>
      <c r="J63" s="11" t="s">
        <v>28</v>
      </c>
      <c r="K63" s="12" t="s">
        <v>28</v>
      </c>
      <c r="L63" s="65">
        <v>1</v>
      </c>
      <c r="M63" s="19" t="str">
        <f>IFERROR(VLOOKUP(L63,Echelles!$A$3:$C$8,2,FALSE),"")</f>
        <v>Non structuré</v>
      </c>
      <c r="N63" s="63" t="str">
        <f>IFERROR(VLOOKUP(L63,Echelles!$A$3:$C$8,3,FALSE),"")</f>
        <v>Aucune méthode claire n’est définie. Les actions reposent uniquement sur le savoir-faire individuel, sans cadre ou standard partagé. Le succès dépend donc de chaque personne, sans véritable suivi ni cohérence.</v>
      </c>
      <c r="O63" s="1" t="str">
        <f t="shared" si="2"/>
        <v>IG1</v>
      </c>
      <c r="P63" s="67"/>
      <c r="Q63" s="343" t="s">
        <v>59</v>
      </c>
      <c r="R63" s="343" t="s">
        <v>29</v>
      </c>
      <c r="S63" s="344" t="s">
        <v>56</v>
      </c>
      <c r="T63" s="345" t="s">
        <v>36</v>
      </c>
      <c r="U63" s="66"/>
      <c r="V63" s="66"/>
    </row>
    <row r="64" spans="1:22" ht="96" customHeight="1">
      <c r="A64" s="225"/>
      <c r="B64" s="38">
        <v>3</v>
      </c>
      <c r="C64" s="15" t="s">
        <v>198</v>
      </c>
      <c r="D64" s="14" t="s">
        <v>199</v>
      </c>
      <c r="E64" s="81" t="s">
        <v>59</v>
      </c>
      <c r="F64" s="36" t="s">
        <v>34</v>
      </c>
      <c r="G64" s="9" t="s">
        <v>44</v>
      </c>
      <c r="H64" s="76" t="str">
        <f t="shared" si="3"/>
        <v>IG1</v>
      </c>
      <c r="I64" s="10" t="s">
        <v>28</v>
      </c>
      <c r="J64" s="11" t="s">
        <v>28</v>
      </c>
      <c r="K64" s="12" t="s">
        <v>28</v>
      </c>
      <c r="L64" s="65">
        <v>3</v>
      </c>
      <c r="M64" s="19" t="str">
        <f>IFERROR(VLOOKUP(L64,Echelles!$A$3:$C$8,2,FALSE),"")</f>
        <v>Processus défini</v>
      </c>
      <c r="N64" s="63" t="str">
        <f>IFERROR(VLOOKUP(L64,Echelles!$A$3:$C$8,3,FALSE),"")</f>
        <v>Des règles précises sont établies, documentées et reproductibles pour la majorité des cas. La réussite ne dépend plus des individus mais du respect des processus. Des écarts peuvent subsister, mais l’organisation sait les identifier et y remédier.</v>
      </c>
      <c r="O64" s="1" t="str">
        <f t="shared" si="2"/>
        <v>IG1</v>
      </c>
      <c r="P64" s="67"/>
      <c r="Q64" s="343" t="s">
        <v>59</v>
      </c>
      <c r="R64" s="343" t="s">
        <v>29</v>
      </c>
      <c r="S64" s="344" t="s">
        <v>56</v>
      </c>
      <c r="T64" s="345" t="s">
        <v>36</v>
      </c>
      <c r="U64" s="66"/>
      <c r="V64" s="66"/>
    </row>
    <row r="65" spans="1:22" ht="96" customHeight="1">
      <c r="A65" s="225"/>
      <c r="B65" s="38">
        <v>4</v>
      </c>
      <c r="C65" s="15" t="s">
        <v>200</v>
      </c>
      <c r="D65" s="14" t="s">
        <v>201</v>
      </c>
      <c r="E65" s="81" t="s">
        <v>59</v>
      </c>
      <c r="F65" s="36" t="s">
        <v>34</v>
      </c>
      <c r="G65" s="9" t="s">
        <v>44</v>
      </c>
      <c r="H65" s="77" t="str">
        <f t="shared" si="3"/>
        <v>IG2</v>
      </c>
      <c r="I65" s="7"/>
      <c r="J65" s="11" t="s">
        <v>28</v>
      </c>
      <c r="K65" s="12" t="s">
        <v>28</v>
      </c>
      <c r="L65" s="65">
        <v>1</v>
      </c>
      <c r="M65" s="19" t="str">
        <f>IFERROR(VLOOKUP(L65,Echelles!$A$3:$C$8,2,FALSE),"")</f>
        <v>Non structuré</v>
      </c>
      <c r="N65" s="63" t="str">
        <f>IFERROR(VLOOKUP(L65,Echelles!$A$3:$C$8,3,FALSE),"")</f>
        <v>Aucune méthode claire n’est définie. Les actions reposent uniquement sur le savoir-faire individuel, sans cadre ou standard partagé. Le succès dépend donc de chaque personne, sans véritable suivi ni cohérence.</v>
      </c>
      <c r="O65" s="1" t="str">
        <f t="shared" si="2"/>
        <v>IG2</v>
      </c>
      <c r="P65" s="67"/>
      <c r="Q65" s="343" t="s">
        <v>59</v>
      </c>
      <c r="R65" s="343" t="s">
        <v>29</v>
      </c>
      <c r="S65" s="344" t="s">
        <v>56</v>
      </c>
      <c r="T65" s="345" t="s">
        <v>36</v>
      </c>
      <c r="U65" s="66"/>
      <c r="V65" s="66"/>
    </row>
    <row r="66" spans="1:22" ht="96" customHeight="1">
      <c r="A66" s="225"/>
      <c r="B66" s="38">
        <v>5</v>
      </c>
      <c r="C66" s="15" t="s">
        <v>202</v>
      </c>
      <c r="D66" s="14" t="s">
        <v>203</v>
      </c>
      <c r="E66" s="81" t="s">
        <v>59</v>
      </c>
      <c r="F66" s="35" t="s">
        <v>39</v>
      </c>
      <c r="G66" s="9" t="s">
        <v>44</v>
      </c>
      <c r="H66" s="77" t="str">
        <f t="shared" si="3"/>
        <v>IG2</v>
      </c>
      <c r="I66" s="8"/>
      <c r="J66" s="11" t="s">
        <v>28</v>
      </c>
      <c r="K66" s="12" t="s">
        <v>28</v>
      </c>
      <c r="L66" s="65">
        <v>3</v>
      </c>
      <c r="M66" s="19" t="str">
        <f>IFERROR(VLOOKUP(L66,Echelles!$A$3:$C$8,2,FALSE),"")</f>
        <v>Processus défini</v>
      </c>
      <c r="N66" s="63" t="str">
        <f>IFERROR(VLOOKUP(L66,Echelles!$A$3:$C$8,3,FALSE),"")</f>
        <v>Des règles précises sont établies, documentées et reproductibles pour la majorité des cas. La réussite ne dépend plus des individus mais du respect des processus. Des écarts peuvent subsister, mais l’organisation sait les identifier et y remédier.</v>
      </c>
      <c r="O66" s="1" t="str">
        <f t="shared" si="2"/>
        <v>IG2</v>
      </c>
      <c r="P66" s="67"/>
      <c r="Q66" s="343" t="s">
        <v>59</v>
      </c>
      <c r="R66" s="343" t="s">
        <v>29</v>
      </c>
      <c r="S66" s="344" t="s">
        <v>56</v>
      </c>
      <c r="T66" s="345" t="s">
        <v>36</v>
      </c>
      <c r="U66" s="66"/>
      <c r="V66" s="66"/>
    </row>
    <row r="67" spans="1:22" ht="96" customHeight="1">
      <c r="A67" s="225"/>
      <c r="B67" s="38">
        <v>6</v>
      </c>
      <c r="C67" s="15" t="s">
        <v>204</v>
      </c>
      <c r="D67" s="14" t="s">
        <v>205</v>
      </c>
      <c r="E67" s="81" t="s">
        <v>59</v>
      </c>
      <c r="F67" s="35" t="s">
        <v>39</v>
      </c>
      <c r="G67" s="9" t="s">
        <v>44</v>
      </c>
      <c r="H67" s="77" t="str">
        <f t="shared" si="3"/>
        <v>IG2</v>
      </c>
      <c r="I67" s="7"/>
      <c r="J67" s="11" t="s">
        <v>28</v>
      </c>
      <c r="K67" s="12" t="s">
        <v>28</v>
      </c>
      <c r="L67" s="65">
        <v>4</v>
      </c>
      <c r="M67" s="19" t="str">
        <f>IFERROR(VLOOKUP(L67,Echelles!$A$3:$C$8,2,FALSE),"")</f>
        <v xml:space="preserve">Processus maîtrisé </v>
      </c>
      <c r="N67" s="63" t="str">
        <f>IFERROR(VLOOKUP(L67,Echelles!$A$3:$C$8,3,FALSE),"")</f>
        <v>Les processus sont suivis et mesurés de manière régulière. L’organisation adapte ses pratiques en fonction des résultats obtenus, dans une logique d’efficacité et de rentabilité. Des indicateurs sont utilisés pour piloter la performance.</v>
      </c>
      <c r="O67" s="1" t="str">
        <f t="shared" ref="O67:O98" si="4">TRIM(H67)</f>
        <v>IG2</v>
      </c>
      <c r="P67" s="67"/>
      <c r="Q67" s="343" t="s">
        <v>59</v>
      </c>
      <c r="R67" s="343" t="s">
        <v>29</v>
      </c>
      <c r="S67" s="344" t="s">
        <v>56</v>
      </c>
      <c r="T67" s="345" t="s">
        <v>36</v>
      </c>
      <c r="U67" s="66"/>
      <c r="V67" s="66"/>
    </row>
    <row r="68" spans="1:22" ht="96" customHeight="1">
      <c r="A68" s="225"/>
      <c r="B68" s="38">
        <v>7</v>
      </c>
      <c r="C68" s="15" t="s">
        <v>206</v>
      </c>
      <c r="D68" s="14" t="s">
        <v>207</v>
      </c>
      <c r="E68" s="81" t="s">
        <v>59</v>
      </c>
      <c r="F68" s="35" t="s">
        <v>39</v>
      </c>
      <c r="G68" s="9" t="s">
        <v>44</v>
      </c>
      <c r="H68" s="77" t="str">
        <f t="shared" si="3"/>
        <v>IG2</v>
      </c>
      <c r="I68" s="7"/>
      <c r="J68" s="11" t="s">
        <v>28</v>
      </c>
      <c r="K68" s="12" t="s">
        <v>28</v>
      </c>
      <c r="L68" s="65">
        <v>5</v>
      </c>
      <c r="M68" s="19" t="str">
        <f>IFERROR(VLOOKUP(L68,Echelles!$A$3:$C$8,2,FALSE),"")</f>
        <v>Amélioration continue</v>
      </c>
      <c r="N68" s="63" t="str">
        <f>IFERROR(VLOOKUP(L68,Echelles!$A$3:$C$8,3,FALSE),"")</f>
        <v>Les processus sont optimisés de manière continue. L’organisation adopte une démarche proactive d’amélioration, impliquant tous les collaborateurs. Les processus sont revus et adaptés en permanence pour rester performants et agiles.</v>
      </c>
      <c r="O68" s="1" t="str">
        <f t="shared" si="4"/>
        <v>IG2</v>
      </c>
      <c r="P68" s="67"/>
      <c r="Q68" s="343" t="s">
        <v>59</v>
      </c>
      <c r="R68" s="343" t="s">
        <v>29</v>
      </c>
      <c r="S68" s="344" t="s">
        <v>56</v>
      </c>
      <c r="T68" s="345" t="s">
        <v>36</v>
      </c>
      <c r="U68" s="66"/>
      <c r="V68" s="66"/>
    </row>
    <row r="69" spans="1:22" ht="96" customHeight="1">
      <c r="A69" s="225"/>
      <c r="B69" s="38">
        <v>8.08</v>
      </c>
      <c r="C69" s="15" t="s">
        <v>208</v>
      </c>
      <c r="D69" s="29" t="s">
        <v>209</v>
      </c>
      <c r="E69" s="83" t="s">
        <v>25</v>
      </c>
      <c r="F69" s="35" t="s">
        <v>39</v>
      </c>
      <c r="G69" s="9" t="s">
        <v>44</v>
      </c>
      <c r="H69" s="77" t="str">
        <f t="shared" si="3"/>
        <v>IG2</v>
      </c>
      <c r="I69" s="7"/>
      <c r="J69" s="11" t="s">
        <v>28</v>
      </c>
      <c r="K69" s="12" t="s">
        <v>28</v>
      </c>
      <c r="L69" s="65">
        <v>3</v>
      </c>
      <c r="M69" s="19" t="str">
        <f>IFERROR(VLOOKUP(L69,Echelles!$A$3:$C$8,2,FALSE),"")</f>
        <v>Processus défini</v>
      </c>
      <c r="N69" s="63" t="str">
        <f>IFERROR(VLOOKUP(L69,Echelles!$A$3:$C$8,3,FALSE),"")</f>
        <v>Des règles précises sont établies, documentées et reproductibles pour la majorité des cas. La réussite ne dépend plus des individus mais du respect des processus. Des écarts peuvent subsister, mais l’organisation sait les identifier et y remédier.</v>
      </c>
      <c r="O69" s="1" t="str">
        <f t="shared" si="4"/>
        <v>IG2</v>
      </c>
      <c r="P69" s="67"/>
      <c r="Q69" s="343" t="s">
        <v>59</v>
      </c>
      <c r="R69" s="343" t="s">
        <v>29</v>
      </c>
      <c r="S69" s="344" t="s">
        <v>56</v>
      </c>
      <c r="T69" s="345" t="s">
        <v>36</v>
      </c>
      <c r="U69" s="66"/>
      <c r="V69" s="66"/>
    </row>
    <row r="70" spans="1:22" ht="96" customHeight="1">
      <c r="A70" s="225"/>
      <c r="B70" s="38">
        <v>9</v>
      </c>
      <c r="C70" s="39" t="s">
        <v>210</v>
      </c>
      <c r="D70" s="21" t="s">
        <v>211</v>
      </c>
      <c r="E70" s="81" t="s">
        <v>59</v>
      </c>
      <c r="F70" s="35" t="s">
        <v>39</v>
      </c>
      <c r="G70" s="9" t="s">
        <v>44</v>
      </c>
      <c r="H70" s="77" t="str">
        <f t="shared" si="3"/>
        <v>IG2</v>
      </c>
      <c r="I70" s="7"/>
      <c r="J70" s="11" t="s">
        <v>28</v>
      </c>
      <c r="K70" s="12" t="s">
        <v>28</v>
      </c>
      <c r="L70" s="65">
        <v>1</v>
      </c>
      <c r="M70" s="19" t="str">
        <f>IFERROR(VLOOKUP(L70,Echelles!$A$3:$C$8,2,FALSE),"")</f>
        <v>Non structuré</v>
      </c>
      <c r="N70" s="63" t="str">
        <f>IFERROR(VLOOKUP(L70,Echelles!$A$3:$C$8,3,FALSE),"")</f>
        <v>Aucune méthode claire n’est définie. Les actions reposent uniquement sur le savoir-faire individuel, sans cadre ou standard partagé. Le succès dépend donc de chaque personne, sans véritable suivi ni cohérence.</v>
      </c>
      <c r="O70" s="1" t="str">
        <f t="shared" si="4"/>
        <v>IG2</v>
      </c>
      <c r="P70" s="67"/>
      <c r="Q70" s="343" t="s">
        <v>59</v>
      </c>
      <c r="R70" s="343" t="s">
        <v>29</v>
      </c>
      <c r="S70" s="344" t="s">
        <v>56</v>
      </c>
      <c r="T70" s="345" t="s">
        <v>36</v>
      </c>
      <c r="U70" s="66"/>
      <c r="V70" s="66"/>
    </row>
    <row r="71" spans="1:22" ht="96" customHeight="1">
      <c r="A71" s="225"/>
      <c r="B71" s="40">
        <v>10</v>
      </c>
      <c r="C71" s="39" t="s">
        <v>212</v>
      </c>
      <c r="D71" s="14" t="s">
        <v>213</v>
      </c>
      <c r="E71" s="81" t="s">
        <v>59</v>
      </c>
      <c r="F71" s="36" t="s">
        <v>34</v>
      </c>
      <c r="G71" s="9" t="s">
        <v>44</v>
      </c>
      <c r="H71" s="77" t="str">
        <f t="shared" si="3"/>
        <v>IG2</v>
      </c>
      <c r="I71" s="7"/>
      <c r="J71" s="11" t="s">
        <v>28</v>
      </c>
      <c r="K71" s="12" t="s">
        <v>28</v>
      </c>
      <c r="L71" s="65">
        <v>3</v>
      </c>
      <c r="M71" s="19" t="str">
        <f>IFERROR(VLOOKUP(L71,Echelles!$A$3:$C$8,2,FALSE),"")</f>
        <v>Processus défini</v>
      </c>
      <c r="N71" s="63" t="str">
        <f>IFERROR(VLOOKUP(L71,Echelles!$A$3:$C$8,3,FALSE),"")</f>
        <v>Des règles précises sont établies, documentées et reproductibles pour la majorité des cas. La réussite ne dépend plus des individus mais du respect des processus. Des écarts peuvent subsister, mais l’organisation sait les identifier et y remédier.</v>
      </c>
      <c r="O71" s="1" t="str">
        <f t="shared" si="4"/>
        <v>IG2</v>
      </c>
      <c r="P71" s="67"/>
      <c r="Q71" s="343" t="s">
        <v>59</v>
      </c>
      <c r="R71" s="343" t="s">
        <v>29</v>
      </c>
      <c r="S71" s="344" t="s">
        <v>56</v>
      </c>
      <c r="T71" s="345" t="s">
        <v>36</v>
      </c>
      <c r="U71" s="66"/>
      <c r="V71" s="66"/>
    </row>
    <row r="72" spans="1:22" ht="96" customHeight="1">
      <c r="A72" s="225"/>
      <c r="B72" s="38">
        <v>11</v>
      </c>
      <c r="C72" s="15" t="s">
        <v>214</v>
      </c>
      <c r="D72" s="14" t="s">
        <v>215</v>
      </c>
      <c r="E72" s="81" t="s">
        <v>59</v>
      </c>
      <c r="F72" s="35" t="s">
        <v>39</v>
      </c>
      <c r="G72" s="9" t="s">
        <v>44</v>
      </c>
      <c r="H72" s="77" t="str">
        <f t="shared" si="3"/>
        <v>IG2</v>
      </c>
      <c r="I72" s="7"/>
      <c r="J72" s="11" t="s">
        <v>28</v>
      </c>
      <c r="K72" s="12" t="s">
        <v>28</v>
      </c>
      <c r="L72" s="65">
        <v>2</v>
      </c>
      <c r="M72" s="19" t="str">
        <f>IFERROR(VLOOKUP(L72,Echelles!$A$3:$C$8,2,FALSE),"")</f>
        <v>Pratique informelles</v>
      </c>
      <c r="N72" s="63" t="str">
        <f>IFERROR(VLOOKUP(L72,Echelles!$A$3:$C$8,3,FALSE),"")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72" s="1" t="str">
        <f t="shared" si="4"/>
        <v>IG2</v>
      </c>
      <c r="P72" s="67"/>
      <c r="Q72" s="343" t="s">
        <v>59</v>
      </c>
      <c r="R72" s="343" t="s">
        <v>29</v>
      </c>
      <c r="S72" s="344" t="s">
        <v>56</v>
      </c>
      <c r="T72" s="345" t="s">
        <v>36</v>
      </c>
      <c r="U72" s="66"/>
      <c r="V72" s="66"/>
    </row>
    <row r="73" spans="1:22" ht="96" customHeight="1">
      <c r="A73" s="226"/>
      <c r="B73" s="38">
        <v>12</v>
      </c>
      <c r="C73" s="39" t="s">
        <v>216</v>
      </c>
      <c r="D73" s="14" t="s">
        <v>217</v>
      </c>
      <c r="E73" s="84" t="s">
        <v>76</v>
      </c>
      <c r="F73" s="35" t="s">
        <v>39</v>
      </c>
      <c r="G73" s="9" t="s">
        <v>44</v>
      </c>
      <c r="H73" s="78" t="str">
        <f t="shared" si="3"/>
        <v>IG3</v>
      </c>
      <c r="I73" s="8"/>
      <c r="J73" s="8"/>
      <c r="K73" s="12" t="s">
        <v>28</v>
      </c>
      <c r="L73" s="65">
        <v>4</v>
      </c>
      <c r="M73" s="19" t="str">
        <f>IFERROR(VLOOKUP(L73,Echelles!$A$3:$C$8,2,FALSE),"")</f>
        <v xml:space="preserve">Processus maîtrisé </v>
      </c>
      <c r="N73" s="63" t="str">
        <f>IFERROR(VLOOKUP(L73,Echelles!$A$3:$C$8,3,FALSE),"")</f>
        <v>Les processus sont suivis et mesurés de manière régulière. L’organisation adapte ses pratiques en fonction des résultats obtenus, dans une logique d’efficacité et de rentabilité. Des indicateurs sont utilisés pour piloter la performance.</v>
      </c>
      <c r="O73" s="1" t="str">
        <f t="shared" si="4"/>
        <v>IG3</v>
      </c>
      <c r="P73" s="67"/>
      <c r="Q73" s="343" t="s">
        <v>59</v>
      </c>
      <c r="R73" s="343" t="s">
        <v>29</v>
      </c>
      <c r="S73" s="344" t="s">
        <v>56</v>
      </c>
      <c r="T73" s="345" t="s">
        <v>36</v>
      </c>
      <c r="U73" s="66"/>
      <c r="V73" s="66"/>
    </row>
    <row r="74" spans="1:22" ht="96" customHeight="1">
      <c r="A74" s="227" t="s">
        <v>218</v>
      </c>
      <c r="B74" s="38">
        <v>1</v>
      </c>
      <c r="C74" s="15" t="s">
        <v>219</v>
      </c>
      <c r="D74" s="14" t="s">
        <v>220</v>
      </c>
      <c r="E74" s="80" t="s">
        <v>53</v>
      </c>
      <c r="F74" s="36" t="s">
        <v>34</v>
      </c>
      <c r="G74" s="9" t="s">
        <v>68</v>
      </c>
      <c r="H74" s="76" t="str">
        <f t="shared" ref="H74:H100" si="5">IF(ISBLANK(I74),IF(ISBLANK(J74),"IG3","IG2"),"IG1")</f>
        <v>IG1</v>
      </c>
      <c r="I74" s="10" t="s">
        <v>28</v>
      </c>
      <c r="J74" s="11" t="s">
        <v>28</v>
      </c>
      <c r="K74" s="12" t="s">
        <v>28</v>
      </c>
      <c r="L74" s="65">
        <v>5</v>
      </c>
      <c r="M74" s="19" t="str">
        <f>IFERROR(VLOOKUP(L74,Echelles!$A$3:$C$8,2,FALSE),"")</f>
        <v>Amélioration continue</v>
      </c>
      <c r="N74" s="63" t="str">
        <f>IFERROR(VLOOKUP(L74,Echelles!$A$3:$C$8,3,FALSE),"")</f>
        <v>Les processus sont optimisés de manière continue. L’organisation adopte une démarche proactive d’amélioration, impliquant tous les collaborateurs. Les processus sont revus et adaptés en permanence pour rester performants et agiles.</v>
      </c>
      <c r="O74" s="1" t="str">
        <f t="shared" si="4"/>
        <v>IG1</v>
      </c>
      <c r="P74" s="67"/>
      <c r="Q74" s="343" t="s">
        <v>59</v>
      </c>
      <c r="R74" s="343" t="s">
        <v>29</v>
      </c>
      <c r="S74" s="344" t="s">
        <v>56</v>
      </c>
      <c r="T74" s="345" t="s">
        <v>36</v>
      </c>
      <c r="U74" s="66"/>
      <c r="V74" s="66"/>
    </row>
    <row r="75" spans="1:22" ht="96" customHeight="1">
      <c r="A75" s="228"/>
      <c r="B75" s="38">
        <v>2</v>
      </c>
      <c r="C75" s="15" t="s">
        <v>221</v>
      </c>
      <c r="D75" s="14" t="s">
        <v>222</v>
      </c>
      <c r="E75" s="81" t="s">
        <v>59</v>
      </c>
      <c r="F75" s="36" t="s">
        <v>34</v>
      </c>
      <c r="G75" s="9" t="s">
        <v>223</v>
      </c>
      <c r="H75" s="76" t="str">
        <f t="shared" si="5"/>
        <v>IG1</v>
      </c>
      <c r="I75" s="10" t="s">
        <v>28</v>
      </c>
      <c r="J75" s="11" t="s">
        <v>28</v>
      </c>
      <c r="K75" s="12" t="s">
        <v>28</v>
      </c>
      <c r="L75" s="65">
        <v>1</v>
      </c>
      <c r="M75" s="19" t="str">
        <f>IFERROR(VLOOKUP(L75,Echelles!$A$3:$C$8,2,FALSE),"")</f>
        <v>Non structuré</v>
      </c>
      <c r="N75" s="63" t="str">
        <f>IFERROR(VLOOKUP(L75,Echelles!$A$3:$C$8,3,FALSE),"")</f>
        <v>Aucune méthode claire n’est définie. Les actions reposent uniquement sur le savoir-faire individuel, sans cadre ou standard partagé. Le succès dépend donc de chaque personne, sans véritable suivi ni cohérence.</v>
      </c>
      <c r="O75" s="1" t="str">
        <f t="shared" si="4"/>
        <v>IG1</v>
      </c>
      <c r="P75" s="67"/>
      <c r="Q75" s="343" t="s">
        <v>59</v>
      </c>
      <c r="R75" s="343" t="s">
        <v>29</v>
      </c>
      <c r="S75" s="344" t="s">
        <v>56</v>
      </c>
      <c r="T75" s="345" t="s">
        <v>36</v>
      </c>
      <c r="U75" s="66"/>
      <c r="V75" s="66"/>
    </row>
    <row r="76" spans="1:22" ht="96" customHeight="1">
      <c r="A76" s="228"/>
      <c r="B76" s="38">
        <v>3</v>
      </c>
      <c r="C76" s="15" t="s">
        <v>224</v>
      </c>
      <c r="D76" s="14" t="s">
        <v>225</v>
      </c>
      <c r="E76" s="81" t="s">
        <v>59</v>
      </c>
      <c r="F76" s="36" t="s">
        <v>34</v>
      </c>
      <c r="G76" s="9" t="s">
        <v>223</v>
      </c>
      <c r="H76" s="77" t="str">
        <f t="shared" si="5"/>
        <v>IG2</v>
      </c>
      <c r="I76" s="8"/>
      <c r="J76" s="11" t="s">
        <v>28</v>
      </c>
      <c r="K76" s="12" t="s">
        <v>28</v>
      </c>
      <c r="L76" s="65">
        <v>2</v>
      </c>
      <c r="M76" s="19" t="str">
        <f>IFERROR(VLOOKUP(L76,Echelles!$A$3:$C$8,2,FALSE),"")</f>
        <v>Pratique informelles</v>
      </c>
      <c r="N76" s="63" t="str">
        <f>IFERROR(VLOOKUP(L76,Echelles!$A$3:$C$8,3,FALSE),"")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76" s="1" t="str">
        <f t="shared" si="4"/>
        <v>IG2</v>
      </c>
      <c r="P76" s="67"/>
      <c r="Q76" s="343" t="s">
        <v>59</v>
      </c>
      <c r="R76" s="343" t="s">
        <v>29</v>
      </c>
      <c r="S76" s="344" t="s">
        <v>56</v>
      </c>
      <c r="T76" s="345" t="s">
        <v>36</v>
      </c>
      <c r="U76" s="66"/>
      <c r="V76" s="66"/>
    </row>
    <row r="77" spans="1:22" ht="96" customHeight="1">
      <c r="A77" s="228"/>
      <c r="B77" s="38">
        <v>4</v>
      </c>
      <c r="C77" s="15" t="s">
        <v>226</v>
      </c>
      <c r="D77" s="14" t="s">
        <v>227</v>
      </c>
      <c r="E77" s="80" t="s">
        <v>53</v>
      </c>
      <c r="F77" s="36" t="s">
        <v>34</v>
      </c>
      <c r="G77" s="9" t="s">
        <v>68</v>
      </c>
      <c r="H77" s="77" t="str">
        <f t="shared" si="5"/>
        <v>IG2</v>
      </c>
      <c r="I77" s="7"/>
      <c r="J77" s="11" t="s">
        <v>28</v>
      </c>
      <c r="K77" s="12" t="s">
        <v>28</v>
      </c>
      <c r="L77" s="65">
        <v>3</v>
      </c>
      <c r="M77" s="19" t="str">
        <f>IFERROR(VLOOKUP(L77,Echelles!$A$3:$C$8,2,FALSE),"")</f>
        <v>Processus défini</v>
      </c>
      <c r="N77" s="63" t="str">
        <f>IFERROR(VLOOKUP(L77,Echelles!$A$3:$C$8,3,FALSE),"")</f>
        <v>Des règles précises sont établies, documentées et reproductibles pour la majorité des cas. La réussite ne dépend plus des individus mais du respect des processus. Des écarts peuvent subsister, mais l’organisation sait les identifier et y remédier.</v>
      </c>
      <c r="O77" s="1" t="str">
        <f t="shared" si="4"/>
        <v>IG2</v>
      </c>
      <c r="P77" s="67"/>
      <c r="Q77" s="343" t="s">
        <v>59</v>
      </c>
      <c r="R77" s="343" t="s">
        <v>29</v>
      </c>
      <c r="S77" s="344" t="s">
        <v>56</v>
      </c>
      <c r="T77" s="345" t="s">
        <v>36</v>
      </c>
      <c r="U77" s="66"/>
      <c r="V77" s="66"/>
    </row>
    <row r="78" spans="1:22" ht="96" customHeight="1">
      <c r="A78" s="228"/>
      <c r="B78" s="38">
        <v>5</v>
      </c>
      <c r="C78" s="15" t="s">
        <v>228</v>
      </c>
      <c r="D78" s="14" t="s">
        <v>229</v>
      </c>
      <c r="E78" s="81" t="s">
        <v>59</v>
      </c>
      <c r="F78" s="36" t="s">
        <v>34</v>
      </c>
      <c r="G78" s="9" t="s">
        <v>230</v>
      </c>
      <c r="H78" s="77" t="str">
        <f t="shared" si="5"/>
        <v>IG2</v>
      </c>
      <c r="I78" s="7"/>
      <c r="J78" s="11" t="s">
        <v>28</v>
      </c>
      <c r="K78" s="12" t="s">
        <v>28</v>
      </c>
      <c r="L78" s="65">
        <v>1</v>
      </c>
      <c r="M78" s="19" t="str">
        <f>IFERROR(VLOOKUP(L78,Echelles!$A$3:$C$8,2,FALSE),"")</f>
        <v>Non structuré</v>
      </c>
      <c r="N78" s="63" t="str">
        <f>IFERROR(VLOOKUP(L78,Echelles!$A$3:$C$8,3,FALSE),"")</f>
        <v>Aucune méthode claire n’est définie. Les actions reposent uniquement sur le savoir-faire individuel, sans cadre ou standard partagé. Le succès dépend donc de chaque personne, sans véritable suivi ni cohérence.</v>
      </c>
      <c r="O78" s="1" t="str">
        <f t="shared" si="4"/>
        <v>IG2</v>
      </c>
      <c r="P78" s="67"/>
      <c r="Q78" s="343" t="s">
        <v>59</v>
      </c>
      <c r="R78" s="343" t="s">
        <v>29</v>
      </c>
      <c r="S78" s="344" t="s">
        <v>56</v>
      </c>
      <c r="T78" s="345" t="s">
        <v>36</v>
      </c>
      <c r="U78" s="66"/>
      <c r="V78" s="66"/>
    </row>
    <row r="79" spans="1:22" ht="96" customHeight="1">
      <c r="A79" s="228"/>
      <c r="B79" s="38">
        <v>6</v>
      </c>
      <c r="C79" s="15" t="s">
        <v>231</v>
      </c>
      <c r="D79" s="14" t="s">
        <v>232</v>
      </c>
      <c r="E79" s="81" t="s">
        <v>59</v>
      </c>
      <c r="F79" s="36" t="s">
        <v>34</v>
      </c>
      <c r="G79" s="9" t="s">
        <v>230</v>
      </c>
      <c r="H79" s="77" t="str">
        <f t="shared" si="5"/>
        <v>IG2</v>
      </c>
      <c r="I79" s="7"/>
      <c r="J79" s="11" t="s">
        <v>28</v>
      </c>
      <c r="K79" s="12" t="s">
        <v>28</v>
      </c>
      <c r="L79" s="65">
        <v>3</v>
      </c>
      <c r="M79" s="19" t="str">
        <f>IFERROR(VLOOKUP(L79,Echelles!$A$3:$C$8,2,FALSE),"")</f>
        <v>Processus défini</v>
      </c>
      <c r="N79" s="63" t="str">
        <f>IFERROR(VLOOKUP(L79,Echelles!$A$3:$C$8,3,FALSE),"")</f>
        <v>Des règles précises sont établies, documentées et reproductibles pour la majorité des cas. La réussite ne dépend plus des individus mais du respect des processus. Des écarts peuvent subsister, mais l’organisation sait les identifier et y remédier.</v>
      </c>
      <c r="O79" s="1" t="str">
        <f t="shared" si="4"/>
        <v>IG2</v>
      </c>
      <c r="P79" s="67"/>
      <c r="Q79" s="343" t="s">
        <v>59</v>
      </c>
      <c r="R79" s="343" t="s">
        <v>29</v>
      </c>
      <c r="S79" s="344" t="s">
        <v>56</v>
      </c>
      <c r="T79" s="345" t="s">
        <v>36</v>
      </c>
      <c r="U79" s="66"/>
      <c r="V79" s="66"/>
    </row>
    <row r="80" spans="1:22" ht="96" customHeight="1">
      <c r="A80" s="229"/>
      <c r="B80" s="38">
        <v>7</v>
      </c>
      <c r="C80" s="15" t="s">
        <v>233</v>
      </c>
      <c r="D80" s="14" t="s">
        <v>234</v>
      </c>
      <c r="E80" s="81" t="s">
        <v>59</v>
      </c>
      <c r="F80" s="36" t="s">
        <v>34</v>
      </c>
      <c r="G80" s="9" t="s">
        <v>230</v>
      </c>
      <c r="H80" s="78" t="str">
        <f t="shared" si="5"/>
        <v>IG3</v>
      </c>
      <c r="I80" s="7"/>
      <c r="J80" s="7"/>
      <c r="K80" s="12" t="s">
        <v>28</v>
      </c>
      <c r="L80" s="65">
        <v>4</v>
      </c>
      <c r="M80" s="19" t="str">
        <f>IFERROR(VLOOKUP(L80,Echelles!$A$3:$C$8,2,FALSE),"")</f>
        <v xml:space="preserve">Processus maîtrisé </v>
      </c>
      <c r="N80" s="63" t="str">
        <f>IFERROR(VLOOKUP(L80,Echelles!$A$3:$C$8,3,FALSE),"")</f>
        <v>Les processus sont suivis et mesurés de manière régulière. L’organisation adapte ses pratiques en fonction des résultats obtenus, dans une logique d’efficacité et de rentabilité. Des indicateurs sont utilisés pour piloter la performance.</v>
      </c>
      <c r="O80" s="1" t="str">
        <f t="shared" si="4"/>
        <v>IG3</v>
      </c>
      <c r="P80" s="67"/>
      <c r="Q80" s="343" t="s">
        <v>59</v>
      </c>
      <c r="R80" s="343" t="s">
        <v>29</v>
      </c>
      <c r="S80" s="344" t="s">
        <v>56</v>
      </c>
      <c r="T80" s="345" t="s">
        <v>36</v>
      </c>
      <c r="U80" s="66"/>
      <c r="V80" s="66"/>
    </row>
    <row r="81" spans="1:22" ht="96" customHeight="1">
      <c r="A81" s="194" t="s">
        <v>235</v>
      </c>
      <c r="B81" s="38">
        <v>1</v>
      </c>
      <c r="C81" s="15" t="s">
        <v>236</v>
      </c>
      <c r="D81" s="14" t="s">
        <v>237</v>
      </c>
      <c r="E81" s="83" t="s">
        <v>25</v>
      </c>
      <c r="F81" s="36" t="s">
        <v>34</v>
      </c>
      <c r="G81" s="9" t="s">
        <v>238</v>
      </c>
      <c r="H81" s="76" t="str">
        <f t="shared" si="5"/>
        <v>IG1</v>
      </c>
      <c r="I81" s="10" t="s">
        <v>28</v>
      </c>
      <c r="J81" s="11" t="s">
        <v>28</v>
      </c>
      <c r="K81" s="12" t="s">
        <v>28</v>
      </c>
      <c r="L81" s="65">
        <v>4</v>
      </c>
      <c r="M81" s="19" t="str">
        <f>IFERROR(VLOOKUP(L81,Echelles!$A$3:$C$8,2,FALSE),"")</f>
        <v xml:space="preserve">Processus maîtrisé </v>
      </c>
      <c r="N81" s="63" t="str">
        <f>IFERROR(VLOOKUP(L81,Echelles!$A$3:$C$8,3,FALSE),"")</f>
        <v>Les processus sont suivis et mesurés de manière régulière. L’organisation adapte ses pratiques en fonction des résultats obtenus, dans une logique d’efficacité et de rentabilité. Des indicateurs sont utilisés pour piloter la performance.</v>
      </c>
      <c r="O81" s="1" t="str">
        <f t="shared" si="4"/>
        <v>IG1</v>
      </c>
      <c r="P81" s="67"/>
      <c r="Q81" s="343" t="s">
        <v>59</v>
      </c>
      <c r="R81" s="343" t="s">
        <v>29</v>
      </c>
      <c r="S81" s="344" t="s">
        <v>56</v>
      </c>
      <c r="T81" s="345" t="s">
        <v>36</v>
      </c>
      <c r="U81" s="66"/>
      <c r="V81" s="66"/>
    </row>
    <row r="82" spans="1:22" ht="96" customHeight="1">
      <c r="A82" s="195"/>
      <c r="B82" s="38">
        <v>2</v>
      </c>
      <c r="C82" s="15" t="s">
        <v>239</v>
      </c>
      <c r="D82" s="14" t="s">
        <v>240</v>
      </c>
      <c r="E82" s="83" t="s">
        <v>25</v>
      </c>
      <c r="F82" s="36" t="s">
        <v>34</v>
      </c>
      <c r="G82" s="9" t="s">
        <v>238</v>
      </c>
      <c r="H82" s="76" t="str">
        <f t="shared" si="5"/>
        <v>IG1</v>
      </c>
      <c r="I82" s="10" t="s">
        <v>28</v>
      </c>
      <c r="J82" s="11" t="s">
        <v>28</v>
      </c>
      <c r="K82" s="12" t="s">
        <v>28</v>
      </c>
      <c r="L82" s="65">
        <v>1</v>
      </c>
      <c r="M82" s="19" t="str">
        <f>IFERROR(VLOOKUP(L82,Echelles!$A$3:$C$8,2,FALSE),"")</f>
        <v>Non structuré</v>
      </c>
      <c r="N82" s="63" t="str">
        <f>IFERROR(VLOOKUP(L82,Echelles!$A$3:$C$8,3,FALSE),"")</f>
        <v>Aucune méthode claire n’est définie. Les actions reposent uniquement sur le savoir-faire individuel, sans cadre ou standard partagé. Le succès dépend donc de chaque personne, sans véritable suivi ni cohérence.</v>
      </c>
      <c r="O82" s="1" t="str">
        <f t="shared" si="4"/>
        <v>IG1</v>
      </c>
      <c r="P82" s="67"/>
      <c r="Q82" s="343" t="s">
        <v>59</v>
      </c>
      <c r="R82" s="343" t="s">
        <v>29</v>
      </c>
      <c r="S82" s="344" t="s">
        <v>56</v>
      </c>
      <c r="T82" s="345" t="s">
        <v>36</v>
      </c>
      <c r="U82" s="66"/>
      <c r="V82" s="66"/>
    </row>
    <row r="83" spans="1:22" ht="96" customHeight="1">
      <c r="A83" s="195"/>
      <c r="B83" s="38">
        <v>3</v>
      </c>
      <c r="C83" s="15" t="s">
        <v>241</v>
      </c>
      <c r="D83" s="26" t="s">
        <v>242</v>
      </c>
      <c r="E83" s="83" t="s">
        <v>25</v>
      </c>
      <c r="F83" s="36" t="s">
        <v>34</v>
      </c>
      <c r="G83" s="9" t="s">
        <v>238</v>
      </c>
      <c r="H83" s="76" t="str">
        <f t="shared" si="5"/>
        <v>IG1</v>
      </c>
      <c r="I83" s="10" t="s">
        <v>28</v>
      </c>
      <c r="J83" s="11" t="s">
        <v>28</v>
      </c>
      <c r="K83" s="12" t="s">
        <v>28</v>
      </c>
      <c r="L83" s="65">
        <v>1</v>
      </c>
      <c r="M83" s="19" t="str">
        <f>IFERROR(VLOOKUP(L83,Echelles!$A$3:$C$8,2,FALSE),"")</f>
        <v>Non structuré</v>
      </c>
      <c r="N83" s="63" t="str">
        <f>IFERROR(VLOOKUP(L83,Echelles!$A$3:$C$8,3,FALSE),"")</f>
        <v>Aucune méthode claire n’est définie. Les actions reposent uniquement sur le savoir-faire individuel, sans cadre ou standard partagé. Le succès dépend donc de chaque personne, sans véritable suivi ni cohérence.</v>
      </c>
      <c r="O83" s="1" t="str">
        <f t="shared" si="4"/>
        <v>IG1</v>
      </c>
      <c r="P83" s="67"/>
      <c r="Q83" s="343" t="s">
        <v>59</v>
      </c>
      <c r="R83" s="343" t="s">
        <v>29</v>
      </c>
      <c r="S83" s="344" t="s">
        <v>56</v>
      </c>
      <c r="T83" s="345" t="s">
        <v>36</v>
      </c>
      <c r="U83" s="66"/>
      <c r="V83" s="66"/>
    </row>
    <row r="84" spans="1:22" ht="96" customHeight="1">
      <c r="A84" s="195"/>
      <c r="B84" s="38">
        <v>4</v>
      </c>
      <c r="C84" s="15" t="s">
        <v>243</v>
      </c>
      <c r="D84" s="14" t="s">
        <v>244</v>
      </c>
      <c r="E84" s="83" t="s">
        <v>25</v>
      </c>
      <c r="F84" s="35" t="s">
        <v>39</v>
      </c>
      <c r="G84" s="9" t="s">
        <v>238</v>
      </c>
      <c r="H84" s="77" t="str">
        <f t="shared" si="5"/>
        <v>IG2</v>
      </c>
      <c r="I84" s="8"/>
      <c r="J84" s="11" t="s">
        <v>28</v>
      </c>
      <c r="K84" s="12" t="s">
        <v>28</v>
      </c>
      <c r="L84" s="65">
        <v>2</v>
      </c>
      <c r="M84" s="19" t="str">
        <f>IFERROR(VLOOKUP(L84,Echelles!$A$3:$C$8,2,FALSE),"")</f>
        <v>Pratique informelles</v>
      </c>
      <c r="N84" s="63" t="str">
        <f>IFERROR(VLOOKUP(L84,Echelles!$A$3:$C$8,3,FALSE),"")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84" s="1" t="str">
        <f t="shared" si="4"/>
        <v>IG2</v>
      </c>
      <c r="P84" s="67"/>
      <c r="Q84" s="343" t="s">
        <v>59</v>
      </c>
      <c r="R84" s="343" t="s">
        <v>29</v>
      </c>
      <c r="S84" s="344" t="s">
        <v>56</v>
      </c>
      <c r="T84" s="345" t="s">
        <v>36</v>
      </c>
      <c r="U84" s="66"/>
      <c r="V84" s="66"/>
    </row>
    <row r="85" spans="1:22" ht="96" customHeight="1">
      <c r="A85" s="195"/>
      <c r="B85" s="38">
        <v>5</v>
      </c>
      <c r="C85" s="15" t="s">
        <v>245</v>
      </c>
      <c r="D85" s="26" t="s">
        <v>246</v>
      </c>
      <c r="E85" s="83" t="s">
        <v>25</v>
      </c>
      <c r="F85" s="36" t="s">
        <v>34</v>
      </c>
      <c r="G85" s="9" t="s">
        <v>114</v>
      </c>
      <c r="H85" s="77" t="str">
        <f t="shared" si="5"/>
        <v>IG2</v>
      </c>
      <c r="I85" s="8"/>
      <c r="J85" s="11" t="s">
        <v>28</v>
      </c>
      <c r="K85" s="12" t="s">
        <v>28</v>
      </c>
      <c r="L85" s="65">
        <v>2</v>
      </c>
      <c r="M85" s="19" t="str">
        <f>IFERROR(VLOOKUP(L85,Echelles!$A$3:$C$8,2,FALSE),"")</f>
        <v>Pratique informelles</v>
      </c>
      <c r="N85" s="63" t="str">
        <f>IFERROR(VLOOKUP(L85,Echelles!$A$3:$C$8,3,FALSE),"")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85" s="1" t="str">
        <f t="shared" si="4"/>
        <v>IG2</v>
      </c>
      <c r="P85" s="67"/>
      <c r="Q85" s="343" t="s">
        <v>59</v>
      </c>
      <c r="R85" s="343" t="s">
        <v>29</v>
      </c>
      <c r="S85" s="344" t="s">
        <v>56</v>
      </c>
      <c r="T85" s="345" t="s">
        <v>36</v>
      </c>
      <c r="U85" s="66"/>
      <c r="V85" s="66"/>
    </row>
    <row r="86" spans="1:22" ht="96" customHeight="1">
      <c r="A86" s="195"/>
      <c r="B86" s="38">
        <v>6</v>
      </c>
      <c r="C86" s="15" t="s">
        <v>247</v>
      </c>
      <c r="D86" s="14" t="s">
        <v>248</v>
      </c>
      <c r="E86" s="83" t="s">
        <v>25</v>
      </c>
      <c r="F86" s="36" t="s">
        <v>34</v>
      </c>
      <c r="G86" s="9" t="s">
        <v>238</v>
      </c>
      <c r="H86" s="77" t="str">
        <f t="shared" si="5"/>
        <v>IG2</v>
      </c>
      <c r="I86" s="7"/>
      <c r="J86" s="11" t="s">
        <v>28</v>
      </c>
      <c r="K86" s="12" t="s">
        <v>28</v>
      </c>
      <c r="L86" s="65">
        <v>1</v>
      </c>
      <c r="M86" s="19" t="str">
        <f>IFERROR(VLOOKUP(L86,Echelles!$A$3:$C$8,2,FALSE),"")</f>
        <v>Non structuré</v>
      </c>
      <c r="N86" s="63" t="str">
        <f>IFERROR(VLOOKUP(L86,Echelles!$A$3:$C$8,3,FALSE),"")</f>
        <v>Aucune méthode claire n’est définie. Les actions reposent uniquement sur le savoir-faire individuel, sans cadre ou standard partagé. Le succès dépend donc de chaque personne, sans véritable suivi ni cohérence.</v>
      </c>
      <c r="O86" s="1" t="str">
        <f t="shared" si="4"/>
        <v>IG2</v>
      </c>
      <c r="P86" s="67"/>
      <c r="Q86" s="343" t="s">
        <v>59</v>
      </c>
      <c r="R86" s="343" t="s">
        <v>29</v>
      </c>
      <c r="S86" s="344" t="s">
        <v>56</v>
      </c>
      <c r="T86" s="345" t="s">
        <v>36</v>
      </c>
      <c r="U86" s="66"/>
      <c r="V86" s="66"/>
    </row>
    <row r="87" spans="1:22" ht="96" customHeight="1">
      <c r="A87" s="196"/>
      <c r="B87" s="38">
        <v>7</v>
      </c>
      <c r="C87" s="15" t="s">
        <v>249</v>
      </c>
      <c r="D87" s="26" t="s">
        <v>250</v>
      </c>
      <c r="E87" s="83" t="s">
        <v>25</v>
      </c>
      <c r="F87" s="36" t="s">
        <v>34</v>
      </c>
      <c r="G87" s="9" t="s">
        <v>238</v>
      </c>
      <c r="H87" s="77" t="str">
        <f t="shared" si="5"/>
        <v>IG2</v>
      </c>
      <c r="I87" s="7"/>
      <c r="J87" s="11" t="s">
        <v>28</v>
      </c>
      <c r="K87" s="12" t="s">
        <v>28</v>
      </c>
      <c r="L87" s="65">
        <v>5</v>
      </c>
      <c r="M87" s="19" t="str">
        <f>IFERROR(VLOOKUP(L87,Echelles!$A$3:$C$8,2,FALSE),"")</f>
        <v>Amélioration continue</v>
      </c>
      <c r="N87" s="63" t="str">
        <f>IFERROR(VLOOKUP(L87,Echelles!$A$3:$C$8,3,FALSE),"")</f>
        <v>Les processus sont optimisés de manière continue. L’organisation adopte une démarche proactive d’amélioration, impliquant tous les collaborateurs. Les processus sont revus et adaptés en permanence pour rester performants et agiles.</v>
      </c>
      <c r="O87" s="1" t="str">
        <f t="shared" si="4"/>
        <v>IG2</v>
      </c>
      <c r="P87" s="67"/>
      <c r="Q87" s="343" t="s">
        <v>59</v>
      </c>
      <c r="R87" s="343" t="s">
        <v>29</v>
      </c>
      <c r="S87" s="344" t="s">
        <v>56</v>
      </c>
      <c r="T87" s="345" t="s">
        <v>36</v>
      </c>
      <c r="U87" s="66"/>
      <c r="V87" s="66"/>
    </row>
    <row r="88" spans="1:22" ht="96" customHeight="1">
      <c r="A88" s="197" t="s">
        <v>251</v>
      </c>
      <c r="B88" s="38">
        <v>1</v>
      </c>
      <c r="C88" s="15" t="s">
        <v>252</v>
      </c>
      <c r="D88" s="14" t="s">
        <v>253</v>
      </c>
      <c r="E88" s="84" t="s">
        <v>76</v>
      </c>
      <c r="F88" s="37" t="s">
        <v>254</v>
      </c>
      <c r="G88" s="9" t="s">
        <v>255</v>
      </c>
      <c r="H88" s="76" t="str">
        <f t="shared" si="5"/>
        <v>IG1</v>
      </c>
      <c r="I88" s="10" t="s">
        <v>28</v>
      </c>
      <c r="J88" s="11" t="s">
        <v>28</v>
      </c>
      <c r="K88" s="12" t="s">
        <v>28</v>
      </c>
      <c r="L88" s="65">
        <v>5</v>
      </c>
      <c r="M88" s="19" t="str">
        <f>IFERROR(VLOOKUP(L88,Echelles!$A$3:$C$8,2,FALSE),"")</f>
        <v>Amélioration continue</v>
      </c>
      <c r="N88" s="63" t="str">
        <f>IFERROR(VLOOKUP(L88,Echelles!$A$3:$C$8,3,FALSE),"")</f>
        <v>Les processus sont optimisés de manière continue. L’organisation adopte une démarche proactive d’amélioration, impliquant tous les collaborateurs. Les processus sont revus et adaptés en permanence pour rester performants et agiles.</v>
      </c>
      <c r="O88" s="1" t="str">
        <f t="shared" si="4"/>
        <v>IG1</v>
      </c>
      <c r="P88" s="67"/>
      <c r="Q88" s="343" t="s">
        <v>59</v>
      </c>
      <c r="R88" s="343" t="s">
        <v>29</v>
      </c>
      <c r="S88" s="344" t="s">
        <v>56</v>
      </c>
      <c r="T88" s="345" t="s">
        <v>36</v>
      </c>
      <c r="U88" s="66"/>
      <c r="V88" s="66"/>
    </row>
    <row r="89" spans="1:22" ht="96" customHeight="1">
      <c r="A89" s="198"/>
      <c r="B89" s="38">
        <v>2</v>
      </c>
      <c r="C89" s="15" t="s">
        <v>256</v>
      </c>
      <c r="D89" s="14" t="s">
        <v>257</v>
      </c>
      <c r="E89" s="84" t="s">
        <v>76</v>
      </c>
      <c r="F89" s="37" t="s">
        <v>254</v>
      </c>
      <c r="G89" s="9" t="s">
        <v>255</v>
      </c>
      <c r="H89" s="76" t="str">
        <f t="shared" si="5"/>
        <v>IG1</v>
      </c>
      <c r="I89" s="10" t="s">
        <v>28</v>
      </c>
      <c r="J89" s="11" t="s">
        <v>28</v>
      </c>
      <c r="K89" s="12" t="s">
        <v>28</v>
      </c>
      <c r="L89" s="65">
        <v>1</v>
      </c>
      <c r="M89" s="19" t="str">
        <f>IFERROR(VLOOKUP(L89,Echelles!$A$3:$C$8,2,FALSE),"")</f>
        <v>Non structuré</v>
      </c>
      <c r="N89" s="63" t="str">
        <f>IFERROR(VLOOKUP(L89,Echelles!$A$3:$C$8,3,FALSE),"")</f>
        <v>Aucune méthode claire n’est définie. Les actions reposent uniquement sur le savoir-faire individuel, sans cadre ou standard partagé. Le succès dépend donc de chaque personne, sans véritable suivi ni cohérence.</v>
      </c>
      <c r="O89" s="1" t="str">
        <f t="shared" si="4"/>
        <v>IG1</v>
      </c>
      <c r="P89" s="67"/>
      <c r="Q89" s="343" t="s">
        <v>59</v>
      </c>
      <c r="R89" s="343" t="s">
        <v>29</v>
      </c>
      <c r="S89" s="344" t="s">
        <v>56</v>
      </c>
      <c r="T89" s="345" t="s">
        <v>36</v>
      </c>
      <c r="U89" s="66"/>
      <c r="V89" s="66"/>
    </row>
    <row r="90" spans="1:22" ht="96" customHeight="1">
      <c r="A90" s="198"/>
      <c r="B90" s="38">
        <v>3</v>
      </c>
      <c r="C90" s="15" t="s">
        <v>258</v>
      </c>
      <c r="D90" s="14" t="s">
        <v>259</v>
      </c>
      <c r="E90" s="84" t="s">
        <v>76</v>
      </c>
      <c r="F90" s="36" t="s">
        <v>34</v>
      </c>
      <c r="G90" s="9" t="s">
        <v>255</v>
      </c>
      <c r="H90" s="76" t="str">
        <f t="shared" si="5"/>
        <v>IG1</v>
      </c>
      <c r="I90" s="10" t="s">
        <v>28</v>
      </c>
      <c r="J90" s="11" t="s">
        <v>28</v>
      </c>
      <c r="K90" s="12" t="s">
        <v>28</v>
      </c>
      <c r="L90" s="65">
        <v>4</v>
      </c>
      <c r="M90" s="19" t="str">
        <f>IFERROR(VLOOKUP(L90,Echelles!$A$3:$C$8,2,FALSE),"")</f>
        <v xml:space="preserve">Processus maîtrisé </v>
      </c>
      <c r="N90" s="63" t="str">
        <f>IFERROR(VLOOKUP(L90,Echelles!$A$3:$C$8,3,FALSE),"")</f>
        <v>Les processus sont suivis et mesurés de manière régulière. L’organisation adapte ses pratiques en fonction des résultats obtenus, dans une logique d’efficacité et de rentabilité. Des indicateurs sont utilisés pour piloter la performance.</v>
      </c>
      <c r="O90" s="1" t="str">
        <f t="shared" si="4"/>
        <v>IG1</v>
      </c>
      <c r="P90" s="67"/>
      <c r="Q90" s="343" t="s">
        <v>59</v>
      </c>
      <c r="R90" s="343" t="s">
        <v>29</v>
      </c>
      <c r="S90" s="344" t="s">
        <v>56</v>
      </c>
      <c r="T90" s="345" t="s">
        <v>36</v>
      </c>
      <c r="U90" s="66"/>
      <c r="V90" s="66"/>
    </row>
    <row r="91" spans="1:22" ht="96" customHeight="1">
      <c r="A91" s="198"/>
      <c r="B91" s="38">
        <v>4</v>
      </c>
      <c r="C91" s="15" t="s">
        <v>260</v>
      </c>
      <c r="D91" s="14" t="s">
        <v>261</v>
      </c>
      <c r="E91" s="84" t="s">
        <v>76</v>
      </c>
      <c r="F91" s="37" t="s">
        <v>254</v>
      </c>
      <c r="G91" s="9" t="s">
        <v>255</v>
      </c>
      <c r="H91" s="76" t="str">
        <f t="shared" si="5"/>
        <v>IG1</v>
      </c>
      <c r="I91" s="10" t="s">
        <v>28</v>
      </c>
      <c r="J91" s="11" t="s">
        <v>28</v>
      </c>
      <c r="K91" s="12" t="s">
        <v>28</v>
      </c>
      <c r="L91" s="65">
        <v>1</v>
      </c>
      <c r="M91" s="19" t="str">
        <f>IFERROR(VLOOKUP(L91,Echelles!$A$3:$C$8,2,FALSE),"")</f>
        <v>Non structuré</v>
      </c>
      <c r="N91" s="63" t="str">
        <f>IFERROR(VLOOKUP(L91,Echelles!$A$3:$C$8,3,FALSE),"")</f>
        <v>Aucune méthode claire n’est définie. Les actions reposent uniquement sur le savoir-faire individuel, sans cadre ou standard partagé. Le succès dépend donc de chaque personne, sans véritable suivi ni cohérence.</v>
      </c>
      <c r="O91" s="1" t="str">
        <f t="shared" si="4"/>
        <v>IG1</v>
      </c>
      <c r="P91" s="67"/>
      <c r="Q91" s="343" t="s">
        <v>59</v>
      </c>
      <c r="R91" s="343" t="s">
        <v>29</v>
      </c>
      <c r="S91" s="344" t="s">
        <v>56</v>
      </c>
      <c r="T91" s="345" t="s">
        <v>36</v>
      </c>
      <c r="U91" s="66"/>
      <c r="V91" s="66"/>
    </row>
    <row r="92" spans="1:22" ht="96" customHeight="1">
      <c r="A92" s="199"/>
      <c r="B92" s="38">
        <v>5</v>
      </c>
      <c r="C92" s="15" t="s">
        <v>262</v>
      </c>
      <c r="D92" s="14" t="s">
        <v>263</v>
      </c>
      <c r="E92" s="84" t="s">
        <v>76</v>
      </c>
      <c r="F92" s="37" t="s">
        <v>254</v>
      </c>
      <c r="G92" s="9" t="s">
        <v>255</v>
      </c>
      <c r="H92" s="77" t="str">
        <f t="shared" si="5"/>
        <v>IG2</v>
      </c>
      <c r="I92" s="8"/>
      <c r="J92" s="11" t="s">
        <v>28</v>
      </c>
      <c r="K92" s="12" t="s">
        <v>28</v>
      </c>
      <c r="L92" s="65">
        <v>1</v>
      </c>
      <c r="M92" s="19" t="str">
        <f>IFERROR(VLOOKUP(L92,Echelles!$A$3:$C$8,2,FALSE),"")</f>
        <v>Non structuré</v>
      </c>
      <c r="N92" s="63" t="str">
        <f>IFERROR(VLOOKUP(L92,Echelles!$A$3:$C$8,3,FALSE),"")</f>
        <v>Aucune méthode claire n’est définie. Les actions reposent uniquement sur le savoir-faire individuel, sans cadre ou standard partagé. Le succès dépend donc de chaque personne, sans véritable suivi ni cohérence.</v>
      </c>
      <c r="O92" s="1" t="str">
        <f t="shared" si="4"/>
        <v>IG2</v>
      </c>
      <c r="P92" s="67"/>
      <c r="Q92" s="343" t="s">
        <v>59</v>
      </c>
      <c r="R92" s="343" t="s">
        <v>29</v>
      </c>
      <c r="S92" s="344" t="s">
        <v>56</v>
      </c>
      <c r="T92" s="345" t="s">
        <v>36</v>
      </c>
      <c r="U92" s="66"/>
      <c r="V92" s="66"/>
    </row>
    <row r="93" spans="1:22" ht="96" customHeight="1">
      <c r="A93" s="200" t="s">
        <v>264</v>
      </c>
      <c r="B93" s="38">
        <v>1</v>
      </c>
      <c r="C93" s="15" t="s">
        <v>265</v>
      </c>
      <c r="D93" s="14" t="s">
        <v>266</v>
      </c>
      <c r="E93" s="81" t="s">
        <v>59</v>
      </c>
      <c r="F93" s="36" t="s">
        <v>34</v>
      </c>
      <c r="G93" s="9" t="s">
        <v>117</v>
      </c>
      <c r="H93" s="76" t="str">
        <f t="shared" si="5"/>
        <v>IG1</v>
      </c>
      <c r="I93" s="10" t="s">
        <v>28</v>
      </c>
      <c r="J93" s="11" t="s">
        <v>28</v>
      </c>
      <c r="K93" s="12" t="s">
        <v>28</v>
      </c>
      <c r="L93" s="65">
        <v>5</v>
      </c>
      <c r="M93" s="19" t="str">
        <f>IFERROR(VLOOKUP(L93,Echelles!$A$3:$C$8,2,FALSE),"")</f>
        <v>Amélioration continue</v>
      </c>
      <c r="N93" s="63" t="str">
        <f>IFERROR(VLOOKUP(L93,Echelles!$A$3:$C$8,3,FALSE),"")</f>
        <v>Les processus sont optimisés de manière continue. L’organisation adopte une démarche proactive d’amélioration, impliquant tous les collaborateurs. Les processus sont revus et adaptés en permanence pour rester performants et agiles.</v>
      </c>
      <c r="O93" s="1" t="str">
        <f t="shared" si="4"/>
        <v>IG1</v>
      </c>
      <c r="P93" s="67"/>
      <c r="Q93" s="343" t="s">
        <v>59</v>
      </c>
      <c r="R93" s="343" t="s">
        <v>29</v>
      </c>
      <c r="S93" s="344" t="s">
        <v>56</v>
      </c>
      <c r="T93" s="345" t="s">
        <v>36</v>
      </c>
      <c r="U93" s="66"/>
      <c r="V93" s="66"/>
    </row>
    <row r="94" spans="1:22" ht="96" customHeight="1">
      <c r="A94" s="201"/>
      <c r="B94" s="38">
        <v>2</v>
      </c>
      <c r="C94" s="15" t="s">
        <v>267</v>
      </c>
      <c r="D94" s="14" t="s">
        <v>268</v>
      </c>
      <c r="E94" s="81" t="s">
        <v>59</v>
      </c>
      <c r="F94" s="36" t="s">
        <v>34</v>
      </c>
      <c r="G94" s="9" t="s">
        <v>104</v>
      </c>
      <c r="H94" s="77" t="str">
        <f t="shared" si="5"/>
        <v>IG2</v>
      </c>
      <c r="I94" s="8"/>
      <c r="J94" s="11" t="s">
        <v>28</v>
      </c>
      <c r="K94" s="12" t="s">
        <v>28</v>
      </c>
      <c r="L94" s="65">
        <v>1</v>
      </c>
      <c r="M94" s="19" t="str">
        <f>IFERROR(VLOOKUP(L94,Echelles!$A$3:$C$8,2,FALSE),"")</f>
        <v>Non structuré</v>
      </c>
      <c r="N94" s="63" t="str">
        <f>IFERROR(VLOOKUP(L94,Echelles!$A$3:$C$8,3,FALSE),"")</f>
        <v>Aucune méthode claire n’est définie. Les actions reposent uniquement sur le savoir-faire individuel, sans cadre ou standard partagé. Le succès dépend donc de chaque personne, sans véritable suivi ni cohérence.</v>
      </c>
      <c r="O94" s="1" t="str">
        <f t="shared" si="4"/>
        <v>IG2</v>
      </c>
      <c r="P94" s="67"/>
      <c r="Q94" s="343" t="s">
        <v>59</v>
      </c>
      <c r="R94" s="343" t="s">
        <v>29</v>
      </c>
      <c r="S94" s="344" t="s">
        <v>56</v>
      </c>
      <c r="T94" s="345" t="s">
        <v>36</v>
      </c>
      <c r="U94" s="66"/>
      <c r="V94" s="66"/>
    </row>
    <row r="95" spans="1:22" ht="96" customHeight="1">
      <c r="A95" s="201"/>
      <c r="B95" s="38">
        <v>3</v>
      </c>
      <c r="C95" s="15" t="s">
        <v>269</v>
      </c>
      <c r="D95" s="14" t="s">
        <v>270</v>
      </c>
      <c r="E95" s="81" t="s">
        <v>59</v>
      </c>
      <c r="F95" s="36" t="s">
        <v>34</v>
      </c>
      <c r="G95" s="9" t="s">
        <v>117</v>
      </c>
      <c r="H95" s="77" t="str">
        <f t="shared" si="5"/>
        <v>IG2</v>
      </c>
      <c r="I95" s="8"/>
      <c r="J95" s="11" t="s">
        <v>28</v>
      </c>
      <c r="K95" s="12" t="s">
        <v>28</v>
      </c>
      <c r="L95" s="65">
        <v>5</v>
      </c>
      <c r="M95" s="19" t="str">
        <f>IFERROR(VLOOKUP(L95,Echelles!$A$3:$C$8,2,FALSE),"")</f>
        <v>Amélioration continue</v>
      </c>
      <c r="N95" s="63" t="str">
        <f>IFERROR(VLOOKUP(L95,Echelles!$A$3:$C$8,3,FALSE),"")</f>
        <v>Les processus sont optimisés de manière continue. L’organisation adopte une démarche proactive d’amélioration, impliquant tous les collaborateurs. Les processus sont revus et adaptés en permanence pour rester performants et agiles.</v>
      </c>
      <c r="O95" s="1" t="str">
        <f t="shared" si="4"/>
        <v>IG2</v>
      </c>
      <c r="P95" s="67"/>
      <c r="Q95" s="343" t="s">
        <v>59</v>
      </c>
      <c r="R95" s="343" t="s">
        <v>29</v>
      </c>
      <c r="S95" s="344" t="s">
        <v>56</v>
      </c>
      <c r="T95" s="345" t="s">
        <v>36</v>
      </c>
      <c r="U95" s="66"/>
      <c r="V95" s="66"/>
    </row>
    <row r="96" spans="1:22" ht="96" customHeight="1">
      <c r="A96" s="201"/>
      <c r="B96" s="38">
        <v>4</v>
      </c>
      <c r="C96" s="15" t="s">
        <v>271</v>
      </c>
      <c r="D96" s="14" t="s">
        <v>272</v>
      </c>
      <c r="E96" s="81" t="s">
        <v>59</v>
      </c>
      <c r="F96" s="32" t="s">
        <v>26</v>
      </c>
      <c r="G96" s="9" t="s">
        <v>104</v>
      </c>
      <c r="H96" s="77" t="str">
        <f t="shared" si="5"/>
        <v>IG2</v>
      </c>
      <c r="I96" s="8"/>
      <c r="J96" s="11" t="s">
        <v>28</v>
      </c>
      <c r="K96" s="12" t="s">
        <v>28</v>
      </c>
      <c r="L96" s="65">
        <v>1</v>
      </c>
      <c r="M96" s="19" t="str">
        <f>IFERROR(VLOOKUP(L96,Echelles!$A$3:$C$8,2,FALSE),"")</f>
        <v>Non structuré</v>
      </c>
      <c r="N96" s="63" t="str">
        <f>IFERROR(VLOOKUP(L96,Echelles!$A$3:$C$8,3,FALSE),"")</f>
        <v>Aucune méthode claire n’est définie. Les actions reposent uniquement sur le savoir-faire individuel, sans cadre ou standard partagé. Le succès dépend donc de chaque personne, sans véritable suivi ni cohérence.</v>
      </c>
      <c r="O96" s="1" t="str">
        <f t="shared" si="4"/>
        <v>IG2</v>
      </c>
      <c r="P96" s="67"/>
      <c r="Q96" s="343" t="s">
        <v>59</v>
      </c>
      <c r="R96" s="343" t="s">
        <v>29</v>
      </c>
      <c r="S96" s="344" t="s">
        <v>56</v>
      </c>
      <c r="T96" s="345" t="s">
        <v>36</v>
      </c>
      <c r="U96" s="66"/>
      <c r="V96" s="66"/>
    </row>
    <row r="97" spans="1:22" ht="96" customHeight="1">
      <c r="A97" s="201"/>
      <c r="B97" s="38">
        <v>5</v>
      </c>
      <c r="C97" s="15" t="s">
        <v>273</v>
      </c>
      <c r="D97" s="14" t="s">
        <v>274</v>
      </c>
      <c r="E97" s="81" t="s">
        <v>59</v>
      </c>
      <c r="F97" s="36" t="s">
        <v>34</v>
      </c>
      <c r="G97" s="9" t="s">
        <v>104</v>
      </c>
      <c r="H97" s="77" t="str">
        <f t="shared" si="5"/>
        <v>IG2</v>
      </c>
      <c r="I97" s="8"/>
      <c r="J97" s="11" t="s">
        <v>28</v>
      </c>
      <c r="K97" s="12" t="s">
        <v>28</v>
      </c>
      <c r="L97" s="65">
        <v>4</v>
      </c>
      <c r="M97" s="19" t="str">
        <f>IFERROR(VLOOKUP(L97,Echelles!$A$3:$C$8,2,FALSE),"")</f>
        <v xml:space="preserve">Processus maîtrisé </v>
      </c>
      <c r="N97" s="63" t="str">
        <f>IFERROR(VLOOKUP(L97,Echelles!$A$3:$C$8,3,FALSE),"")</f>
        <v>Les processus sont suivis et mesurés de manière régulière. L’organisation adapte ses pratiques en fonction des résultats obtenus, dans une logique d’efficacité et de rentabilité. Des indicateurs sont utilisés pour piloter la performance.</v>
      </c>
      <c r="O97" s="1" t="str">
        <f t="shared" si="4"/>
        <v>IG2</v>
      </c>
      <c r="P97" s="67"/>
      <c r="Q97" s="343" t="s">
        <v>59</v>
      </c>
      <c r="R97" s="343" t="s">
        <v>29</v>
      </c>
      <c r="S97" s="344" t="s">
        <v>56</v>
      </c>
      <c r="T97" s="345" t="s">
        <v>36</v>
      </c>
      <c r="U97" s="66"/>
      <c r="V97" s="66"/>
    </row>
    <row r="98" spans="1:22" ht="96" customHeight="1">
      <c r="A98" s="201"/>
      <c r="B98" s="38">
        <v>6</v>
      </c>
      <c r="C98" s="15" t="s">
        <v>275</v>
      </c>
      <c r="D98" s="14" t="s">
        <v>276</v>
      </c>
      <c r="E98" s="81" t="s">
        <v>59</v>
      </c>
      <c r="F98" s="36" t="s">
        <v>34</v>
      </c>
      <c r="G98" s="9" t="s">
        <v>104</v>
      </c>
      <c r="H98" s="77" t="str">
        <f t="shared" si="5"/>
        <v>IG2</v>
      </c>
      <c r="I98" s="8"/>
      <c r="J98" s="11" t="s">
        <v>28</v>
      </c>
      <c r="K98" s="12" t="s">
        <v>28</v>
      </c>
      <c r="L98" s="65">
        <v>1</v>
      </c>
      <c r="M98" s="19" t="str">
        <f>IFERROR(VLOOKUP(L98,Echelles!$A$3:$C$8,2,FALSE),"")</f>
        <v>Non structuré</v>
      </c>
      <c r="N98" s="63" t="str">
        <f>IFERROR(VLOOKUP(L98,Echelles!$A$3:$C$8,3,FALSE),"")</f>
        <v>Aucune méthode claire n’est définie. Les actions reposent uniquement sur le savoir-faire individuel, sans cadre ou standard partagé. Le succès dépend donc de chaque personne, sans véritable suivi ni cohérence.</v>
      </c>
      <c r="O98" s="1" t="str">
        <f t="shared" si="4"/>
        <v>IG2</v>
      </c>
      <c r="P98" s="67"/>
      <c r="Q98" s="343" t="s">
        <v>59</v>
      </c>
      <c r="R98" s="343" t="s">
        <v>29</v>
      </c>
      <c r="S98" s="344" t="s">
        <v>56</v>
      </c>
      <c r="T98" s="345" t="s">
        <v>36</v>
      </c>
      <c r="U98" s="66"/>
      <c r="V98" s="66"/>
    </row>
    <row r="99" spans="1:22" ht="96" customHeight="1">
      <c r="A99" s="201"/>
      <c r="B99" s="38">
        <v>7</v>
      </c>
      <c r="C99" s="15" t="s">
        <v>277</v>
      </c>
      <c r="D99" s="14" t="s">
        <v>278</v>
      </c>
      <c r="E99" s="83" t="s">
        <v>25</v>
      </c>
      <c r="F99" s="36" t="s">
        <v>34</v>
      </c>
      <c r="G99" s="9" t="s">
        <v>279</v>
      </c>
      <c r="H99" s="77" t="str">
        <f t="shared" si="5"/>
        <v>IG2</v>
      </c>
      <c r="I99" s="8"/>
      <c r="J99" s="11" t="s">
        <v>28</v>
      </c>
      <c r="K99" s="12" t="s">
        <v>28</v>
      </c>
      <c r="L99" s="65">
        <v>1</v>
      </c>
      <c r="M99" s="19" t="str">
        <f>IFERROR(VLOOKUP(L99,Echelles!$A$3:$C$8,2,FALSE),"")</f>
        <v>Non structuré</v>
      </c>
      <c r="N99" s="63" t="str">
        <f>IFERROR(VLOOKUP(L99,Echelles!$A$3:$C$8,3,FALSE),"")</f>
        <v>Aucune méthode claire n’est définie. Les actions reposent uniquement sur le savoir-faire individuel, sans cadre ou standard partagé. Le succès dépend donc de chaque personne, sans véritable suivi ni cohérence.</v>
      </c>
      <c r="O99" s="1" t="str">
        <f t="shared" ref="O99:O130" si="6">TRIM(H99)</f>
        <v>IG2</v>
      </c>
      <c r="P99" s="67"/>
      <c r="Q99" s="343" t="s">
        <v>59</v>
      </c>
      <c r="R99" s="343" t="s">
        <v>29</v>
      </c>
      <c r="S99" s="344" t="s">
        <v>56</v>
      </c>
      <c r="T99" s="345" t="s">
        <v>36</v>
      </c>
      <c r="U99" s="66"/>
      <c r="V99" s="66"/>
    </row>
    <row r="100" spans="1:22" ht="96" customHeight="1">
      <c r="A100" s="202"/>
      <c r="B100" s="38">
        <v>8</v>
      </c>
      <c r="C100" s="15" t="s">
        <v>280</v>
      </c>
      <c r="D100" s="26" t="s">
        <v>281</v>
      </c>
      <c r="E100" s="83" t="s">
        <v>25</v>
      </c>
      <c r="F100" s="36" t="s">
        <v>34</v>
      </c>
      <c r="G100" s="9" t="s">
        <v>130</v>
      </c>
      <c r="H100" s="78" t="str">
        <f t="shared" si="5"/>
        <v>IG3</v>
      </c>
      <c r="I100" s="7"/>
      <c r="J100" s="7"/>
      <c r="K100" s="12" t="s">
        <v>28</v>
      </c>
      <c r="L100" s="65">
        <v>3</v>
      </c>
      <c r="M100" s="19" t="str">
        <f>IFERROR(VLOOKUP(L100,Echelles!$A$3:$C$8,2,FALSE),"")</f>
        <v>Processus défini</v>
      </c>
      <c r="N100" s="63" t="str">
        <f>IFERROR(VLOOKUP(L100,Echelles!$A$3:$C$8,3,FALSE),"")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00" s="1" t="str">
        <f t="shared" si="6"/>
        <v>IG3</v>
      </c>
      <c r="P100" s="67"/>
      <c r="Q100" s="343" t="s">
        <v>59</v>
      </c>
      <c r="R100" s="343" t="s">
        <v>29</v>
      </c>
      <c r="S100" s="344" t="s">
        <v>56</v>
      </c>
      <c r="T100" s="345" t="s">
        <v>36</v>
      </c>
      <c r="U100" s="66"/>
      <c r="V100" s="66"/>
    </row>
    <row r="101" spans="1:22" ht="96" customHeight="1">
      <c r="A101" s="203" t="s">
        <v>282</v>
      </c>
      <c r="B101" s="38">
        <v>1</v>
      </c>
      <c r="C101" s="15" t="s">
        <v>283</v>
      </c>
      <c r="D101" s="14" t="s">
        <v>284</v>
      </c>
      <c r="E101" s="81" t="s">
        <v>59</v>
      </c>
      <c r="F101" s="35" t="s">
        <v>39</v>
      </c>
      <c r="G101" s="9" t="s">
        <v>285</v>
      </c>
      <c r="H101" s="77" t="str">
        <f t="shared" ref="H101:H141" si="7">IF(ISBLANK(I101),IF(ISBLANK(J101),"IG3","IG2"),"IG1")</f>
        <v>IG2</v>
      </c>
      <c r="I101" s="7"/>
      <c r="J101" s="11" t="s">
        <v>28</v>
      </c>
      <c r="K101" s="12" t="s">
        <v>28</v>
      </c>
      <c r="L101" s="65">
        <v>3</v>
      </c>
      <c r="M101" s="19" t="str">
        <f>IFERROR(VLOOKUP(L101,Echelles!$A$3:$C$8,2,FALSE),"")</f>
        <v>Processus défini</v>
      </c>
      <c r="N101" s="63" t="str">
        <f>IFERROR(VLOOKUP(L101,Echelles!$A$3:$C$8,3,FALSE),"")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01" s="1" t="str">
        <f t="shared" si="6"/>
        <v>IG2</v>
      </c>
      <c r="P101" s="67"/>
      <c r="Q101" s="343" t="s">
        <v>59</v>
      </c>
      <c r="R101" s="343" t="s">
        <v>29</v>
      </c>
      <c r="S101" s="344" t="s">
        <v>56</v>
      </c>
      <c r="T101" s="345" t="s">
        <v>36</v>
      </c>
      <c r="U101" s="66"/>
      <c r="V101" s="66"/>
    </row>
    <row r="102" spans="1:22" ht="96" customHeight="1">
      <c r="A102" s="204"/>
      <c r="B102" s="38">
        <v>2</v>
      </c>
      <c r="C102" s="15" t="s">
        <v>286</v>
      </c>
      <c r="D102" s="14" t="s">
        <v>287</v>
      </c>
      <c r="E102" s="83" t="s">
        <v>25</v>
      </c>
      <c r="F102" s="35" t="s">
        <v>39</v>
      </c>
      <c r="G102" s="9" t="s">
        <v>238</v>
      </c>
      <c r="H102" s="77" t="str">
        <f t="shared" si="7"/>
        <v>IG2</v>
      </c>
      <c r="I102" s="7"/>
      <c r="J102" s="11" t="s">
        <v>28</v>
      </c>
      <c r="K102" s="12" t="s">
        <v>28</v>
      </c>
      <c r="L102" s="65">
        <v>1</v>
      </c>
      <c r="M102" s="19" t="str">
        <f>IFERROR(VLOOKUP(L102,Echelles!$A$3:$C$8,2,FALSE),"")</f>
        <v>Non structuré</v>
      </c>
      <c r="N102" s="63" t="str">
        <f>IFERROR(VLOOKUP(L102,Echelles!$A$3:$C$8,3,FALSE),"")</f>
        <v>Aucune méthode claire n’est définie. Les actions reposent uniquement sur le savoir-faire individuel, sans cadre ou standard partagé. Le succès dépend donc de chaque personne, sans véritable suivi ni cohérence.</v>
      </c>
      <c r="O102" s="1" t="str">
        <f t="shared" si="6"/>
        <v>IG2</v>
      </c>
      <c r="P102" s="67"/>
      <c r="Q102" s="343" t="s">
        <v>59</v>
      </c>
      <c r="R102" s="343" t="s">
        <v>29</v>
      </c>
      <c r="S102" s="344" t="s">
        <v>56</v>
      </c>
      <c r="T102" s="345" t="s">
        <v>36</v>
      </c>
      <c r="U102" s="66"/>
      <c r="V102" s="66"/>
    </row>
    <row r="103" spans="1:22" ht="96" customHeight="1">
      <c r="A103" s="204"/>
      <c r="B103" s="38">
        <v>3</v>
      </c>
      <c r="C103" s="15" t="s">
        <v>288</v>
      </c>
      <c r="D103" s="14" t="s">
        <v>289</v>
      </c>
      <c r="E103" s="81" t="s">
        <v>59</v>
      </c>
      <c r="F103" s="35" t="s">
        <v>39</v>
      </c>
      <c r="G103" s="9" t="s">
        <v>107</v>
      </c>
      <c r="H103" s="77" t="str">
        <f t="shared" si="7"/>
        <v>IG2</v>
      </c>
      <c r="I103" s="7"/>
      <c r="J103" s="11" t="s">
        <v>28</v>
      </c>
      <c r="K103" s="12" t="s">
        <v>28</v>
      </c>
      <c r="L103" s="65">
        <v>2</v>
      </c>
      <c r="M103" s="19" t="str">
        <f>IFERROR(VLOOKUP(L103,Echelles!$A$3:$C$8,2,FALSE),"")</f>
        <v>Pratique informelles</v>
      </c>
      <c r="N103" s="63" t="str">
        <f>IFERROR(VLOOKUP(L103,Echelles!$A$3:$C$8,3,FALSE),"")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103" s="1" t="str">
        <f t="shared" si="6"/>
        <v>IG2</v>
      </c>
      <c r="P103" s="67"/>
      <c r="Q103" s="343" t="s">
        <v>59</v>
      </c>
      <c r="R103" s="343" t="s">
        <v>29</v>
      </c>
      <c r="S103" s="344" t="s">
        <v>56</v>
      </c>
      <c r="T103" s="345" t="s">
        <v>36</v>
      </c>
      <c r="U103" s="66"/>
      <c r="V103" s="66"/>
    </row>
    <row r="104" spans="1:22" ht="96" customHeight="1">
      <c r="A104" s="204"/>
      <c r="B104" s="38">
        <v>4</v>
      </c>
      <c r="C104" s="15" t="s">
        <v>290</v>
      </c>
      <c r="D104" s="14" t="s">
        <v>291</v>
      </c>
      <c r="E104" s="81" t="s">
        <v>59</v>
      </c>
      <c r="F104" s="36" t="s">
        <v>34</v>
      </c>
      <c r="G104" s="9" t="s">
        <v>104</v>
      </c>
      <c r="H104" s="77" t="str">
        <f t="shared" si="7"/>
        <v>IG2</v>
      </c>
      <c r="I104" s="7"/>
      <c r="J104" s="11" t="s">
        <v>28</v>
      </c>
      <c r="K104" s="12" t="s">
        <v>28</v>
      </c>
      <c r="L104" s="65">
        <v>4</v>
      </c>
      <c r="M104" s="19" t="str">
        <f>IFERROR(VLOOKUP(L104,Echelles!$A$3:$C$8,2,FALSE),"")</f>
        <v xml:space="preserve">Processus maîtrisé </v>
      </c>
      <c r="N104" s="63" t="str">
        <f>IFERROR(VLOOKUP(L104,Echelles!$A$3:$C$8,3,FALSE),"")</f>
        <v>Les processus sont suivis et mesurés de manière régulière. L’organisation adapte ses pratiques en fonction des résultats obtenus, dans une logique d’efficacité et de rentabilité. Des indicateurs sont utilisés pour piloter la performance.</v>
      </c>
      <c r="O104" s="1" t="str">
        <f t="shared" si="6"/>
        <v>IG2</v>
      </c>
      <c r="P104" s="67"/>
      <c r="Q104" s="343" t="s">
        <v>59</v>
      </c>
      <c r="R104" s="343" t="s">
        <v>29</v>
      </c>
      <c r="S104" s="344" t="s">
        <v>56</v>
      </c>
      <c r="T104" s="345" t="s">
        <v>36</v>
      </c>
      <c r="U104" s="66"/>
      <c r="V104" s="66"/>
    </row>
    <row r="105" spans="1:22" ht="96" customHeight="1">
      <c r="A105" s="204"/>
      <c r="B105" s="38">
        <v>5</v>
      </c>
      <c r="C105" s="15" t="s">
        <v>292</v>
      </c>
      <c r="D105" s="14" t="s">
        <v>293</v>
      </c>
      <c r="E105" s="83" t="s">
        <v>25</v>
      </c>
      <c r="F105" s="36" t="s">
        <v>34</v>
      </c>
      <c r="G105" s="9" t="s">
        <v>279</v>
      </c>
      <c r="H105" s="77" t="str">
        <f t="shared" si="7"/>
        <v>IG2</v>
      </c>
      <c r="I105" s="7"/>
      <c r="J105" s="11" t="s">
        <v>28</v>
      </c>
      <c r="K105" s="12" t="s">
        <v>28</v>
      </c>
      <c r="L105" s="65">
        <v>1</v>
      </c>
      <c r="M105" s="19" t="str">
        <f>IFERROR(VLOOKUP(L105,Echelles!$A$3:$C$8,2,FALSE),"")</f>
        <v>Non structuré</v>
      </c>
      <c r="N105" s="63" t="str">
        <f>IFERROR(VLOOKUP(L105,Echelles!$A$3:$C$8,3,FALSE),"")</f>
        <v>Aucune méthode claire n’est définie. Les actions reposent uniquement sur le savoir-faire individuel, sans cadre ou standard partagé. Le succès dépend donc de chaque personne, sans véritable suivi ni cohérence.</v>
      </c>
      <c r="O105" s="1" t="str">
        <f t="shared" si="6"/>
        <v>IG2</v>
      </c>
      <c r="P105" s="67"/>
      <c r="Q105" s="343" t="s">
        <v>59</v>
      </c>
      <c r="R105" s="343" t="s">
        <v>29</v>
      </c>
      <c r="S105" s="344" t="s">
        <v>56</v>
      </c>
      <c r="T105" s="345" t="s">
        <v>36</v>
      </c>
      <c r="U105" s="66"/>
      <c r="V105" s="66"/>
    </row>
    <row r="106" spans="1:22" ht="96" customHeight="1">
      <c r="A106" s="204"/>
      <c r="B106" s="38">
        <v>6</v>
      </c>
      <c r="C106" s="15" t="s">
        <v>294</v>
      </c>
      <c r="D106" s="14" t="s">
        <v>295</v>
      </c>
      <c r="E106" s="81" t="s">
        <v>59</v>
      </c>
      <c r="F106" s="35" t="s">
        <v>39</v>
      </c>
      <c r="G106" s="9" t="s">
        <v>110</v>
      </c>
      <c r="H106" s="77" t="str">
        <f t="shared" si="7"/>
        <v>IG2</v>
      </c>
      <c r="I106" s="7"/>
      <c r="J106" s="11" t="s">
        <v>28</v>
      </c>
      <c r="K106" s="12" t="s">
        <v>28</v>
      </c>
      <c r="L106" s="65">
        <v>5</v>
      </c>
      <c r="M106" s="19" t="str">
        <f>IFERROR(VLOOKUP(L106,Echelles!$A$3:$C$8,2,FALSE),"")</f>
        <v>Amélioration continue</v>
      </c>
      <c r="N106" s="63" t="str">
        <f>IFERROR(VLOOKUP(L106,Echelles!$A$3:$C$8,3,FALSE),"")</f>
        <v>Les processus sont optimisés de manière continue. L’organisation adopte une démarche proactive d’amélioration, impliquant tous les collaborateurs. Les processus sont revus et adaptés en permanence pour rester performants et agiles.</v>
      </c>
      <c r="O106" s="1" t="str">
        <f t="shared" si="6"/>
        <v>IG2</v>
      </c>
      <c r="P106" s="67"/>
      <c r="Q106" s="343" t="s">
        <v>59</v>
      </c>
      <c r="R106" s="343" t="s">
        <v>29</v>
      </c>
      <c r="S106" s="344" t="s">
        <v>56</v>
      </c>
      <c r="T106" s="345" t="s">
        <v>36</v>
      </c>
      <c r="U106" s="66"/>
      <c r="V106" s="66"/>
    </row>
    <row r="107" spans="1:22" ht="96" customHeight="1">
      <c r="A107" s="204"/>
      <c r="B107" s="38">
        <v>7</v>
      </c>
      <c r="C107" s="15" t="s">
        <v>296</v>
      </c>
      <c r="D107" s="26" t="s">
        <v>297</v>
      </c>
      <c r="E107" s="83" t="s">
        <v>25</v>
      </c>
      <c r="F107" s="36" t="s">
        <v>34</v>
      </c>
      <c r="G107" s="9" t="s">
        <v>238</v>
      </c>
      <c r="H107" s="78" t="str">
        <f t="shared" si="7"/>
        <v>IG3</v>
      </c>
      <c r="I107" s="7"/>
      <c r="J107" s="7"/>
      <c r="K107" s="12" t="s">
        <v>28</v>
      </c>
      <c r="L107" s="65">
        <v>5</v>
      </c>
      <c r="M107" s="19" t="str">
        <f>IFERROR(VLOOKUP(L107,Echelles!$A$3:$C$8,2,FALSE),"")</f>
        <v>Amélioration continue</v>
      </c>
      <c r="N107" s="63" t="str">
        <f>IFERROR(VLOOKUP(L107,Echelles!$A$3:$C$8,3,FALSE),"")</f>
        <v>Les processus sont optimisés de manière continue. L’organisation adopte une démarche proactive d’amélioration, impliquant tous les collaborateurs. Les processus sont revus et adaptés en permanence pour rester performants et agiles.</v>
      </c>
      <c r="O107" s="1" t="str">
        <f t="shared" si="6"/>
        <v>IG3</v>
      </c>
      <c r="P107" s="67"/>
      <c r="Q107" s="343" t="s">
        <v>59</v>
      </c>
      <c r="R107" s="343" t="s">
        <v>29</v>
      </c>
      <c r="S107" s="344" t="s">
        <v>56</v>
      </c>
      <c r="T107" s="345" t="s">
        <v>36</v>
      </c>
      <c r="U107" s="66"/>
      <c r="V107" s="66"/>
    </row>
    <row r="108" spans="1:22" ht="96" customHeight="1">
      <c r="A108" s="204"/>
      <c r="B108" s="38">
        <v>8</v>
      </c>
      <c r="C108" s="15" t="s">
        <v>298</v>
      </c>
      <c r="D108" s="14" t="s">
        <v>299</v>
      </c>
      <c r="E108" s="81" t="s">
        <v>59</v>
      </c>
      <c r="F108" s="36" t="s">
        <v>34</v>
      </c>
      <c r="G108" s="9" t="s">
        <v>107</v>
      </c>
      <c r="H108" s="78" t="str">
        <f t="shared" si="7"/>
        <v>IG3</v>
      </c>
      <c r="I108" s="7"/>
      <c r="J108" s="7"/>
      <c r="K108" s="12" t="s">
        <v>28</v>
      </c>
      <c r="L108" s="65">
        <v>1</v>
      </c>
      <c r="M108" s="19" t="str">
        <f>IFERROR(VLOOKUP(L108,Echelles!$A$3:$C$8,2,FALSE),"")</f>
        <v>Non structuré</v>
      </c>
      <c r="N108" s="63" t="str">
        <f>IFERROR(VLOOKUP(L108,Echelles!$A$3:$C$8,3,FALSE),"")</f>
        <v>Aucune méthode claire n’est définie. Les actions reposent uniquement sur le savoir-faire individuel, sans cadre ou standard partagé. Le succès dépend donc de chaque personne, sans véritable suivi ni cohérence.</v>
      </c>
      <c r="O108" s="1" t="str">
        <f t="shared" si="6"/>
        <v>IG3</v>
      </c>
      <c r="P108" s="67"/>
      <c r="Q108" s="343" t="s">
        <v>59</v>
      </c>
      <c r="R108" s="343" t="s">
        <v>29</v>
      </c>
      <c r="S108" s="344" t="s">
        <v>56</v>
      </c>
      <c r="T108" s="345" t="s">
        <v>36</v>
      </c>
      <c r="U108" s="66"/>
      <c r="V108" s="66"/>
    </row>
    <row r="109" spans="1:22" ht="96" customHeight="1">
      <c r="A109" s="204"/>
      <c r="B109" s="38">
        <v>9</v>
      </c>
      <c r="C109" s="15" t="s">
        <v>300</v>
      </c>
      <c r="D109" s="26" t="s">
        <v>301</v>
      </c>
      <c r="E109" s="83" t="s">
        <v>25</v>
      </c>
      <c r="F109" s="36" t="s">
        <v>34</v>
      </c>
      <c r="G109" s="9" t="s">
        <v>104</v>
      </c>
      <c r="H109" s="78" t="str">
        <f t="shared" si="7"/>
        <v>IG3</v>
      </c>
      <c r="I109" s="7"/>
      <c r="J109" s="7"/>
      <c r="K109" s="12" t="s">
        <v>28</v>
      </c>
      <c r="L109" s="65">
        <v>1</v>
      </c>
      <c r="M109" s="19" t="str">
        <f>IFERROR(VLOOKUP(L109,Echelles!$A$3:$C$8,2,FALSE),"")</f>
        <v>Non structuré</v>
      </c>
      <c r="N109" s="63" t="str">
        <f>IFERROR(VLOOKUP(L109,Echelles!$A$3:$C$8,3,FALSE),"")</f>
        <v>Aucune méthode claire n’est définie. Les actions reposent uniquement sur le savoir-faire individuel, sans cadre ou standard partagé. Le succès dépend donc de chaque personne, sans véritable suivi ni cohérence.</v>
      </c>
      <c r="O109" s="1" t="str">
        <f t="shared" si="6"/>
        <v>IG3</v>
      </c>
      <c r="P109" s="67"/>
      <c r="Q109" s="343" t="s">
        <v>59</v>
      </c>
      <c r="R109" s="343" t="s">
        <v>29</v>
      </c>
      <c r="S109" s="344" t="s">
        <v>56</v>
      </c>
      <c r="T109" s="345" t="s">
        <v>36</v>
      </c>
      <c r="U109" s="66"/>
      <c r="V109" s="66"/>
    </row>
    <row r="110" spans="1:22" ht="96" customHeight="1">
      <c r="A110" s="204"/>
      <c r="B110" s="40">
        <v>10</v>
      </c>
      <c r="C110" s="15" t="s">
        <v>302</v>
      </c>
      <c r="D110" s="14" t="s">
        <v>303</v>
      </c>
      <c r="E110" s="81" t="s">
        <v>59</v>
      </c>
      <c r="F110" s="36" t="s">
        <v>34</v>
      </c>
      <c r="G110" s="9" t="s">
        <v>107</v>
      </c>
      <c r="H110" s="78" t="str">
        <f t="shared" si="7"/>
        <v>IG3</v>
      </c>
      <c r="I110" s="7"/>
      <c r="J110" s="7"/>
      <c r="K110" s="12" t="s">
        <v>28</v>
      </c>
      <c r="L110" s="65" t="s">
        <v>55</v>
      </c>
      <c r="M110" s="19" t="str">
        <f>IFERROR(VLOOKUP(L110,Echelles!$A$3:$C$8,2,FALSE),"")</f>
        <v>Non applicable</v>
      </c>
      <c r="N110" s="63" t="str">
        <f>IFERROR(VLOOKUP(L110,Echelles!$A$3:$C$8,3,FALSE),"")</f>
        <v>Ce contrôle ou processus n’est pas concerné ou ne peut être évalué dans le contexte actuel.</v>
      </c>
      <c r="O110" s="1" t="str">
        <f t="shared" si="6"/>
        <v>IG3</v>
      </c>
      <c r="P110" s="67"/>
      <c r="Q110" s="343" t="s">
        <v>59</v>
      </c>
      <c r="R110" s="343" t="s">
        <v>29</v>
      </c>
      <c r="S110" s="344" t="s">
        <v>56</v>
      </c>
      <c r="T110" s="345" t="s">
        <v>36</v>
      </c>
      <c r="U110" s="66"/>
      <c r="V110" s="66"/>
    </row>
    <row r="111" spans="1:22" ht="96" customHeight="1">
      <c r="A111" s="205"/>
      <c r="B111" s="38">
        <v>11</v>
      </c>
      <c r="C111" s="15" t="s">
        <v>304</v>
      </c>
      <c r="D111" s="14" t="s">
        <v>305</v>
      </c>
      <c r="E111" s="81" t="s">
        <v>59</v>
      </c>
      <c r="F111" s="35" t="s">
        <v>39</v>
      </c>
      <c r="G111" s="9" t="s">
        <v>110</v>
      </c>
      <c r="H111" s="78" t="str">
        <f t="shared" si="7"/>
        <v>IG3</v>
      </c>
      <c r="I111" s="7"/>
      <c r="J111" s="7"/>
      <c r="K111" s="12" t="s">
        <v>28</v>
      </c>
      <c r="L111" s="65">
        <v>2</v>
      </c>
      <c r="M111" s="19" t="str">
        <f>IFERROR(VLOOKUP(L111,Echelles!$A$3:$C$8,2,FALSE),"")</f>
        <v>Pratique informelles</v>
      </c>
      <c r="N111" s="63" t="str">
        <f>IFERROR(VLOOKUP(L111,Echelles!$A$3:$C$8,3,FALSE),"")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111" s="1" t="str">
        <f t="shared" si="6"/>
        <v>IG3</v>
      </c>
      <c r="P111" s="67"/>
      <c r="Q111" s="343" t="s">
        <v>59</v>
      </c>
      <c r="R111" s="343" t="s">
        <v>29</v>
      </c>
      <c r="S111" s="344" t="s">
        <v>56</v>
      </c>
      <c r="T111" s="345" t="s">
        <v>36</v>
      </c>
      <c r="U111" s="66"/>
      <c r="V111" s="66"/>
    </row>
    <row r="112" spans="1:22" ht="96" customHeight="1">
      <c r="A112" s="206" t="s">
        <v>306</v>
      </c>
      <c r="B112" s="38">
        <v>1</v>
      </c>
      <c r="C112" s="15" t="s">
        <v>307</v>
      </c>
      <c r="D112" s="14" t="s">
        <v>308</v>
      </c>
      <c r="E112" s="82" t="s">
        <v>309</v>
      </c>
      <c r="F112" s="36" t="s">
        <v>34</v>
      </c>
      <c r="G112" s="9" t="s">
        <v>310</v>
      </c>
      <c r="H112" s="76" t="str">
        <f t="shared" si="7"/>
        <v>IG1</v>
      </c>
      <c r="I112" s="10" t="s">
        <v>28</v>
      </c>
      <c r="J112" s="11" t="s">
        <v>28</v>
      </c>
      <c r="K112" s="12" t="s">
        <v>28</v>
      </c>
      <c r="L112" s="65" t="s">
        <v>55</v>
      </c>
      <c r="M112" s="19" t="str">
        <f>IFERROR(VLOOKUP(L112,Echelles!$A$3:$C$8,2,FALSE),"")</f>
        <v>Non applicable</v>
      </c>
      <c r="N112" s="63" t="str">
        <f>IFERROR(VLOOKUP(L112,Echelles!$A$3:$C$8,3,FALSE),"")</f>
        <v>Ce contrôle ou processus n’est pas concerné ou ne peut être évalué dans le contexte actuel.</v>
      </c>
      <c r="O112" s="1" t="str">
        <f t="shared" si="6"/>
        <v>IG1</v>
      </c>
      <c r="P112" s="67"/>
      <c r="Q112" s="343" t="s">
        <v>59</v>
      </c>
      <c r="R112" s="343" t="s">
        <v>29</v>
      </c>
      <c r="S112" s="344" t="s">
        <v>56</v>
      </c>
      <c r="T112" s="345" t="s">
        <v>36</v>
      </c>
      <c r="U112" s="66"/>
      <c r="V112" s="66"/>
    </row>
    <row r="113" spans="1:22" ht="96" customHeight="1">
      <c r="A113" s="207"/>
      <c r="B113" s="38">
        <v>2</v>
      </c>
      <c r="C113" s="15" t="s">
        <v>311</v>
      </c>
      <c r="D113" s="14" t="s">
        <v>312</v>
      </c>
      <c r="E113" s="82" t="s">
        <v>309</v>
      </c>
      <c r="F113" s="36" t="s">
        <v>34</v>
      </c>
      <c r="G113" s="9" t="s">
        <v>310</v>
      </c>
      <c r="H113" s="76" t="str">
        <f t="shared" si="7"/>
        <v>IG1</v>
      </c>
      <c r="I113" s="10" t="s">
        <v>28</v>
      </c>
      <c r="J113" s="11" t="s">
        <v>28</v>
      </c>
      <c r="K113" s="12" t="s">
        <v>28</v>
      </c>
      <c r="L113" s="65">
        <v>1</v>
      </c>
      <c r="M113" s="19" t="str">
        <f>IFERROR(VLOOKUP(L113,Echelles!$A$3:$C$8,2,FALSE),"")</f>
        <v>Non structuré</v>
      </c>
      <c r="N113" s="63" t="str">
        <f>IFERROR(VLOOKUP(L113,Echelles!$A$3:$C$8,3,FALSE),"")</f>
        <v>Aucune méthode claire n’est définie. Les actions reposent uniquement sur le savoir-faire individuel, sans cadre ou standard partagé. Le succès dépend donc de chaque personne, sans véritable suivi ni cohérence.</v>
      </c>
      <c r="O113" s="1" t="str">
        <f t="shared" si="6"/>
        <v>IG1</v>
      </c>
      <c r="P113" s="67"/>
      <c r="Q113" s="343" t="s">
        <v>59</v>
      </c>
      <c r="R113" s="343" t="s">
        <v>29</v>
      </c>
      <c r="S113" s="344" t="s">
        <v>56</v>
      </c>
      <c r="T113" s="345" t="s">
        <v>36</v>
      </c>
      <c r="U113" s="66"/>
      <c r="V113" s="66"/>
    </row>
    <row r="114" spans="1:22" ht="96" customHeight="1">
      <c r="A114" s="207"/>
      <c r="B114" s="38">
        <v>3</v>
      </c>
      <c r="C114" s="15" t="s">
        <v>313</v>
      </c>
      <c r="D114" s="14" t="s">
        <v>314</v>
      </c>
      <c r="E114" s="82" t="s">
        <v>309</v>
      </c>
      <c r="F114" s="36" t="s">
        <v>34</v>
      </c>
      <c r="G114" s="9" t="s">
        <v>310</v>
      </c>
      <c r="H114" s="76" t="str">
        <f t="shared" si="7"/>
        <v>IG1</v>
      </c>
      <c r="I114" s="10" t="s">
        <v>28</v>
      </c>
      <c r="J114" s="11" t="s">
        <v>28</v>
      </c>
      <c r="K114" s="12" t="s">
        <v>28</v>
      </c>
      <c r="L114" s="65">
        <v>3</v>
      </c>
      <c r="M114" s="19" t="str">
        <f>IFERROR(VLOOKUP(L114,Echelles!$A$3:$C$8,2,FALSE),"")</f>
        <v>Processus défini</v>
      </c>
      <c r="N114" s="63" t="str">
        <f>IFERROR(VLOOKUP(L114,Echelles!$A$3:$C$8,3,FALSE),"")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14" s="1" t="str">
        <f t="shared" si="6"/>
        <v>IG1</v>
      </c>
      <c r="P114" s="67"/>
      <c r="Q114" s="343" t="s">
        <v>59</v>
      </c>
      <c r="R114" s="343" t="s">
        <v>29</v>
      </c>
      <c r="S114" s="344" t="s">
        <v>56</v>
      </c>
      <c r="T114" s="345" t="s">
        <v>36</v>
      </c>
      <c r="U114" s="66"/>
      <c r="V114" s="66"/>
    </row>
    <row r="115" spans="1:22" ht="96" customHeight="1">
      <c r="A115" s="207"/>
      <c r="B115" s="38">
        <v>4</v>
      </c>
      <c r="C115" s="15" t="s">
        <v>315</v>
      </c>
      <c r="D115" s="14" t="s">
        <v>316</v>
      </c>
      <c r="E115" s="82" t="s">
        <v>309</v>
      </c>
      <c r="F115" s="36" t="s">
        <v>34</v>
      </c>
      <c r="G115" s="9" t="s">
        <v>310</v>
      </c>
      <c r="H115" s="76" t="str">
        <f t="shared" si="7"/>
        <v>IG1</v>
      </c>
      <c r="I115" s="10" t="s">
        <v>28</v>
      </c>
      <c r="J115" s="11" t="s">
        <v>28</v>
      </c>
      <c r="K115" s="12" t="s">
        <v>28</v>
      </c>
      <c r="L115" s="65">
        <v>2</v>
      </c>
      <c r="M115" s="19" t="str">
        <f>IFERROR(VLOOKUP(L115,Echelles!$A$3:$C$8,2,FALSE),"")</f>
        <v>Pratique informelles</v>
      </c>
      <c r="N115" s="63" t="str">
        <f>IFERROR(VLOOKUP(L115,Echelles!$A$3:$C$8,3,FALSE),"")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115" s="1" t="str">
        <f t="shared" si="6"/>
        <v>IG1</v>
      </c>
      <c r="P115" s="67"/>
      <c r="Q115" s="343" t="s">
        <v>59</v>
      </c>
      <c r="R115" s="343" t="s">
        <v>29</v>
      </c>
      <c r="S115" s="344" t="s">
        <v>56</v>
      </c>
      <c r="T115" s="345" t="s">
        <v>36</v>
      </c>
      <c r="U115" s="66"/>
      <c r="V115" s="66"/>
    </row>
    <row r="116" spans="1:22" ht="96" customHeight="1">
      <c r="A116" s="207"/>
      <c r="B116" s="38">
        <v>5</v>
      </c>
      <c r="C116" s="15" t="s">
        <v>317</v>
      </c>
      <c r="D116" s="14" t="s">
        <v>318</v>
      </c>
      <c r="E116" s="82" t="s">
        <v>309</v>
      </c>
      <c r="F116" s="36" t="s">
        <v>34</v>
      </c>
      <c r="G116" s="9" t="s">
        <v>310</v>
      </c>
      <c r="H116" s="76" t="str">
        <f t="shared" si="7"/>
        <v>IG1</v>
      </c>
      <c r="I116" s="10" t="s">
        <v>28</v>
      </c>
      <c r="J116" s="11" t="s">
        <v>28</v>
      </c>
      <c r="K116" s="12" t="s">
        <v>28</v>
      </c>
      <c r="L116" s="65">
        <v>2</v>
      </c>
      <c r="M116" s="19" t="str">
        <f>IFERROR(VLOOKUP(L116,Echelles!$A$3:$C$8,2,FALSE),"")</f>
        <v>Pratique informelles</v>
      </c>
      <c r="N116" s="63" t="str">
        <f>IFERROR(VLOOKUP(L116,Echelles!$A$3:$C$8,3,FALSE),"")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116" s="1" t="str">
        <f t="shared" si="6"/>
        <v>IG1</v>
      </c>
      <c r="P116" s="67"/>
      <c r="Q116" s="343" t="s">
        <v>59</v>
      </c>
      <c r="R116" s="343" t="s">
        <v>29</v>
      </c>
      <c r="S116" s="344" t="s">
        <v>56</v>
      </c>
      <c r="T116" s="345" t="s">
        <v>36</v>
      </c>
      <c r="U116" s="66"/>
      <c r="V116" s="66"/>
    </row>
    <row r="117" spans="1:22" ht="96" customHeight="1">
      <c r="A117" s="207"/>
      <c r="B117" s="38">
        <v>6</v>
      </c>
      <c r="C117" s="15" t="s">
        <v>319</v>
      </c>
      <c r="D117" s="14" t="s">
        <v>320</v>
      </c>
      <c r="E117" s="82" t="s">
        <v>309</v>
      </c>
      <c r="F117" s="36" t="s">
        <v>34</v>
      </c>
      <c r="G117" s="9" t="s">
        <v>310</v>
      </c>
      <c r="H117" s="76" t="str">
        <f t="shared" si="7"/>
        <v>IG1</v>
      </c>
      <c r="I117" s="10" t="s">
        <v>28</v>
      </c>
      <c r="J117" s="11" t="s">
        <v>28</v>
      </c>
      <c r="K117" s="12" t="s">
        <v>28</v>
      </c>
      <c r="L117" s="65">
        <v>3</v>
      </c>
      <c r="M117" s="19" t="str">
        <f>IFERROR(VLOOKUP(L117,Echelles!$A$3:$C$8,2,FALSE),"")</f>
        <v>Processus défini</v>
      </c>
      <c r="N117" s="63" t="str">
        <f>IFERROR(VLOOKUP(L117,Echelles!$A$3:$C$8,3,FALSE),"")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17" s="1" t="str">
        <f t="shared" si="6"/>
        <v>IG1</v>
      </c>
      <c r="P117" s="67"/>
      <c r="Q117" s="343" t="s">
        <v>59</v>
      </c>
      <c r="R117" s="343" t="s">
        <v>29</v>
      </c>
      <c r="S117" s="344" t="s">
        <v>56</v>
      </c>
      <c r="T117" s="345" t="s">
        <v>36</v>
      </c>
      <c r="U117" s="66"/>
      <c r="V117" s="66"/>
    </row>
    <row r="118" spans="1:22" ht="96" customHeight="1">
      <c r="A118" s="207"/>
      <c r="B118" s="38">
        <v>7</v>
      </c>
      <c r="C118" s="15" t="s">
        <v>321</v>
      </c>
      <c r="D118" s="14" t="s">
        <v>322</v>
      </c>
      <c r="E118" s="82" t="s">
        <v>309</v>
      </c>
      <c r="F118" s="36" t="s">
        <v>34</v>
      </c>
      <c r="G118" s="9" t="s">
        <v>310</v>
      </c>
      <c r="H118" s="76" t="str">
        <f t="shared" si="7"/>
        <v>IG1</v>
      </c>
      <c r="I118" s="10" t="s">
        <v>28</v>
      </c>
      <c r="J118" s="11" t="s">
        <v>28</v>
      </c>
      <c r="K118" s="12" t="s">
        <v>28</v>
      </c>
      <c r="L118" s="65">
        <v>4</v>
      </c>
      <c r="M118" s="19" t="str">
        <f>IFERROR(VLOOKUP(L118,Echelles!$A$3:$C$8,2,FALSE),"")</f>
        <v xml:space="preserve">Processus maîtrisé </v>
      </c>
      <c r="N118" s="63" t="str">
        <f>IFERROR(VLOOKUP(L118,Echelles!$A$3:$C$8,3,FALSE),"")</f>
        <v>Les processus sont suivis et mesurés de manière régulière. L’organisation adapte ses pratiques en fonction des résultats obtenus, dans une logique d’efficacité et de rentabilité. Des indicateurs sont utilisés pour piloter la performance.</v>
      </c>
      <c r="O118" s="1" t="str">
        <f t="shared" si="6"/>
        <v>IG1</v>
      </c>
      <c r="P118" s="67"/>
      <c r="Q118" s="343" t="s">
        <v>59</v>
      </c>
      <c r="R118" s="343" t="s">
        <v>29</v>
      </c>
      <c r="S118" s="344" t="s">
        <v>56</v>
      </c>
      <c r="T118" s="345" t="s">
        <v>36</v>
      </c>
      <c r="U118" s="66"/>
      <c r="V118" s="66"/>
    </row>
    <row r="119" spans="1:22" ht="96" customHeight="1">
      <c r="A119" s="207"/>
      <c r="B119" s="38">
        <v>8</v>
      </c>
      <c r="C119" s="15" t="s">
        <v>323</v>
      </c>
      <c r="D119" s="14" t="s">
        <v>324</v>
      </c>
      <c r="E119" s="82" t="s">
        <v>309</v>
      </c>
      <c r="F119" s="36" t="s">
        <v>34</v>
      </c>
      <c r="G119" s="9" t="s">
        <v>310</v>
      </c>
      <c r="H119" s="76" t="str">
        <f t="shared" si="7"/>
        <v>IG1</v>
      </c>
      <c r="I119" s="10" t="s">
        <v>28</v>
      </c>
      <c r="J119" s="11" t="s">
        <v>28</v>
      </c>
      <c r="K119" s="12" t="s">
        <v>28</v>
      </c>
      <c r="L119" s="65">
        <v>5</v>
      </c>
      <c r="M119" s="19" t="str">
        <f>IFERROR(VLOOKUP(L119,Echelles!$A$3:$C$8,2,FALSE),"")</f>
        <v>Amélioration continue</v>
      </c>
      <c r="N119" s="63" t="str">
        <f>IFERROR(VLOOKUP(L119,Echelles!$A$3:$C$8,3,FALSE),"")</f>
        <v>Les processus sont optimisés de manière continue. L’organisation adopte une démarche proactive d’amélioration, impliquant tous les collaborateurs. Les processus sont revus et adaptés en permanence pour rester performants et agiles.</v>
      </c>
      <c r="O119" s="1" t="str">
        <f t="shared" si="6"/>
        <v>IG1</v>
      </c>
      <c r="P119" s="67"/>
      <c r="Q119" s="343" t="s">
        <v>59</v>
      </c>
      <c r="R119" s="343" t="s">
        <v>29</v>
      </c>
      <c r="S119" s="344" t="s">
        <v>56</v>
      </c>
      <c r="T119" s="345" t="s">
        <v>36</v>
      </c>
      <c r="U119" s="66"/>
      <c r="V119" s="66"/>
    </row>
    <row r="120" spans="1:22" ht="96" customHeight="1">
      <c r="A120" s="208"/>
      <c r="B120" s="38">
        <v>9</v>
      </c>
      <c r="C120" s="15" t="s">
        <v>325</v>
      </c>
      <c r="D120" s="14" t="s">
        <v>326</v>
      </c>
      <c r="E120" s="82" t="s">
        <v>309</v>
      </c>
      <c r="F120" s="36" t="s">
        <v>34</v>
      </c>
      <c r="G120" s="9" t="s">
        <v>310</v>
      </c>
      <c r="H120" s="77" t="str">
        <f t="shared" si="7"/>
        <v>IG2</v>
      </c>
      <c r="I120" s="8"/>
      <c r="J120" s="11" t="s">
        <v>28</v>
      </c>
      <c r="K120" s="12" t="s">
        <v>28</v>
      </c>
      <c r="L120" s="65">
        <v>4</v>
      </c>
      <c r="M120" s="19" t="str">
        <f>IFERROR(VLOOKUP(L120,Echelles!$A$3:$C$8,2,FALSE),"")</f>
        <v xml:space="preserve">Processus maîtrisé </v>
      </c>
      <c r="N120" s="63" t="str">
        <f>IFERROR(VLOOKUP(L120,Echelles!$A$3:$C$8,3,FALSE),"")</f>
        <v>Les processus sont suivis et mesurés de manière régulière. L’organisation adapte ses pratiques en fonction des résultats obtenus, dans une logique d’efficacité et de rentabilité. Des indicateurs sont utilisés pour piloter la performance.</v>
      </c>
      <c r="O120" s="1" t="str">
        <f t="shared" si="6"/>
        <v>IG2</v>
      </c>
      <c r="P120" s="67"/>
      <c r="Q120" s="343" t="s">
        <v>59</v>
      </c>
      <c r="R120" s="343" t="s">
        <v>29</v>
      </c>
      <c r="S120" s="344" t="s">
        <v>56</v>
      </c>
      <c r="T120" s="345" t="s">
        <v>36</v>
      </c>
      <c r="U120" s="66"/>
      <c r="V120" s="66"/>
    </row>
    <row r="121" spans="1:22" ht="96" customHeight="1">
      <c r="A121" s="212" t="s">
        <v>327</v>
      </c>
      <c r="B121" s="38">
        <v>1</v>
      </c>
      <c r="C121" s="15" t="s">
        <v>328</v>
      </c>
      <c r="D121" s="13" t="s">
        <v>329</v>
      </c>
      <c r="E121" s="82" t="s">
        <v>309</v>
      </c>
      <c r="F121" s="32" t="s">
        <v>26</v>
      </c>
      <c r="G121" s="9" t="s">
        <v>330</v>
      </c>
      <c r="H121" s="76" t="str">
        <f t="shared" si="7"/>
        <v>IG1</v>
      </c>
      <c r="I121" s="10" t="s">
        <v>28</v>
      </c>
      <c r="J121" s="11" t="s">
        <v>28</v>
      </c>
      <c r="K121" s="12" t="s">
        <v>28</v>
      </c>
      <c r="L121" s="65">
        <v>1</v>
      </c>
      <c r="M121" s="19" t="str">
        <f>IFERROR(VLOOKUP(L121,Echelles!$A$3:$C$8,2,FALSE),"")</f>
        <v>Non structuré</v>
      </c>
      <c r="N121" s="63" t="str">
        <f>IFERROR(VLOOKUP(L121,Echelles!$A$3:$C$8,3,FALSE),"")</f>
        <v>Aucune méthode claire n’est définie. Les actions reposent uniquement sur le savoir-faire individuel, sans cadre ou standard partagé. Le succès dépend donc de chaque personne, sans véritable suivi ni cohérence.</v>
      </c>
      <c r="O121" s="1" t="str">
        <f t="shared" si="6"/>
        <v>IG1</v>
      </c>
      <c r="P121" s="67"/>
      <c r="Q121" s="343" t="s">
        <v>59</v>
      </c>
      <c r="R121" s="343" t="s">
        <v>29</v>
      </c>
      <c r="S121" s="344" t="s">
        <v>56</v>
      </c>
      <c r="T121" s="345" t="s">
        <v>36</v>
      </c>
      <c r="U121" s="66"/>
      <c r="V121" s="66"/>
    </row>
    <row r="122" spans="1:22" ht="96" customHeight="1">
      <c r="A122" s="213"/>
      <c r="B122" s="38">
        <v>2</v>
      </c>
      <c r="C122" s="15" t="s">
        <v>331</v>
      </c>
      <c r="D122" s="14" t="s">
        <v>332</v>
      </c>
      <c r="E122" s="82" t="s">
        <v>309</v>
      </c>
      <c r="F122" s="32" t="s">
        <v>26</v>
      </c>
      <c r="G122" s="9" t="s">
        <v>330</v>
      </c>
      <c r="H122" s="77" t="str">
        <f t="shared" si="7"/>
        <v>IG2</v>
      </c>
      <c r="I122" s="8"/>
      <c r="J122" s="11" t="s">
        <v>28</v>
      </c>
      <c r="K122" s="12" t="s">
        <v>28</v>
      </c>
      <c r="L122" s="65">
        <v>1</v>
      </c>
      <c r="M122" s="19" t="str">
        <f>IFERROR(VLOOKUP(L122,Echelles!$A$3:$C$8,2,FALSE),"")</f>
        <v>Non structuré</v>
      </c>
      <c r="N122" s="63" t="str">
        <f>IFERROR(VLOOKUP(L122,Echelles!$A$3:$C$8,3,FALSE),"")</f>
        <v>Aucune méthode claire n’est définie. Les actions reposent uniquement sur le savoir-faire individuel, sans cadre ou standard partagé. Le succès dépend donc de chaque personne, sans véritable suivi ni cohérence.</v>
      </c>
      <c r="O122" s="1" t="str">
        <f t="shared" si="6"/>
        <v>IG2</v>
      </c>
      <c r="P122" s="67"/>
      <c r="Q122" s="343" t="s">
        <v>59</v>
      </c>
      <c r="R122" s="343" t="s">
        <v>29</v>
      </c>
      <c r="S122" s="344" t="s">
        <v>56</v>
      </c>
      <c r="T122" s="345" t="s">
        <v>36</v>
      </c>
      <c r="U122" s="66"/>
      <c r="V122" s="66"/>
    </row>
    <row r="123" spans="1:22" ht="96" customHeight="1">
      <c r="A123" s="213"/>
      <c r="B123" s="38">
        <v>3</v>
      </c>
      <c r="C123" s="15" t="s">
        <v>333</v>
      </c>
      <c r="D123" s="14" t="s">
        <v>334</v>
      </c>
      <c r="E123" s="82" t="s">
        <v>309</v>
      </c>
      <c r="F123" s="32" t="s">
        <v>26</v>
      </c>
      <c r="G123" s="9" t="s">
        <v>330</v>
      </c>
      <c r="H123" s="77" t="str">
        <f t="shared" si="7"/>
        <v>IG2</v>
      </c>
      <c r="I123" s="8"/>
      <c r="J123" s="11" t="s">
        <v>28</v>
      </c>
      <c r="K123" s="12" t="s">
        <v>28</v>
      </c>
      <c r="L123" s="65">
        <v>5</v>
      </c>
      <c r="M123" s="19" t="str">
        <f>IFERROR(VLOOKUP(L123,Echelles!$A$3:$C$8,2,FALSE),"")</f>
        <v>Amélioration continue</v>
      </c>
      <c r="N123" s="63" t="str">
        <f>IFERROR(VLOOKUP(L123,Echelles!$A$3:$C$8,3,FALSE),"")</f>
        <v>Les processus sont optimisés de manière continue. L’organisation adopte une démarche proactive d’amélioration, impliquant tous les collaborateurs. Les processus sont revus et adaptés en permanence pour rester performants et agiles.</v>
      </c>
      <c r="O123" s="1" t="str">
        <f t="shared" si="6"/>
        <v>IG2</v>
      </c>
      <c r="P123" s="67"/>
      <c r="Q123" s="343" t="s">
        <v>59</v>
      </c>
      <c r="R123" s="343" t="s">
        <v>29</v>
      </c>
      <c r="S123" s="344" t="s">
        <v>56</v>
      </c>
      <c r="T123" s="345" t="s">
        <v>36</v>
      </c>
      <c r="U123" s="66"/>
      <c r="V123" s="66"/>
    </row>
    <row r="124" spans="1:22" ht="96" customHeight="1">
      <c r="A124" s="213"/>
      <c r="B124" s="38">
        <v>4</v>
      </c>
      <c r="C124" s="15" t="s">
        <v>335</v>
      </c>
      <c r="D124" s="14" t="s">
        <v>336</v>
      </c>
      <c r="E124" s="82" t="s">
        <v>309</v>
      </c>
      <c r="F124" s="36" t="s">
        <v>34</v>
      </c>
      <c r="G124" s="9" t="s">
        <v>330</v>
      </c>
      <c r="H124" s="77" t="str">
        <f t="shared" si="7"/>
        <v>IG2</v>
      </c>
      <c r="I124" s="8"/>
      <c r="J124" s="11" t="s">
        <v>28</v>
      </c>
      <c r="K124" s="12" t="s">
        <v>28</v>
      </c>
      <c r="L124" s="65">
        <v>5</v>
      </c>
      <c r="M124" s="19" t="str">
        <f>IFERROR(VLOOKUP(L124,Echelles!$A$3:$C$8,2,FALSE),"")</f>
        <v>Amélioration continue</v>
      </c>
      <c r="N124" s="63" t="str">
        <f>IFERROR(VLOOKUP(L124,Echelles!$A$3:$C$8,3,FALSE),"")</f>
        <v>Les processus sont optimisés de manière continue. L’organisation adopte une démarche proactive d’amélioration, impliquant tous les collaborateurs. Les processus sont revus et adaptés en permanence pour rester performants et agiles.</v>
      </c>
      <c r="O124" s="1" t="str">
        <f t="shared" si="6"/>
        <v>IG2</v>
      </c>
      <c r="P124" s="67"/>
      <c r="Q124" s="343" t="s">
        <v>59</v>
      </c>
      <c r="R124" s="343" t="s">
        <v>29</v>
      </c>
      <c r="S124" s="344" t="s">
        <v>56</v>
      </c>
      <c r="T124" s="345" t="s">
        <v>36</v>
      </c>
      <c r="U124" s="66"/>
      <c r="V124" s="66"/>
    </row>
    <row r="125" spans="1:22" ht="96" customHeight="1">
      <c r="A125" s="213"/>
      <c r="B125" s="38">
        <v>5</v>
      </c>
      <c r="C125" s="15" t="s">
        <v>337</v>
      </c>
      <c r="D125" s="14" t="s">
        <v>338</v>
      </c>
      <c r="E125" s="82" t="s">
        <v>309</v>
      </c>
      <c r="F125" s="32" t="s">
        <v>26</v>
      </c>
      <c r="G125" s="9" t="s">
        <v>330</v>
      </c>
      <c r="H125" s="78" t="str">
        <f t="shared" si="7"/>
        <v>IG3</v>
      </c>
      <c r="I125" s="8"/>
      <c r="J125" s="8"/>
      <c r="K125" s="12" t="s">
        <v>28</v>
      </c>
      <c r="L125" s="65">
        <v>1</v>
      </c>
      <c r="M125" s="19" t="str">
        <f>IFERROR(VLOOKUP(L125,Echelles!$A$3:$C$8,2,FALSE),"")</f>
        <v>Non structuré</v>
      </c>
      <c r="N125" s="63" t="str">
        <f>IFERROR(VLOOKUP(L125,Echelles!$A$3:$C$8,3,FALSE),"")</f>
        <v>Aucune méthode claire n’est définie. Les actions reposent uniquement sur le savoir-faire individuel, sans cadre ou standard partagé. Le succès dépend donc de chaque personne, sans véritable suivi ni cohérence.</v>
      </c>
      <c r="O125" s="1" t="str">
        <f t="shared" si="6"/>
        <v>IG3</v>
      </c>
      <c r="P125" s="67"/>
      <c r="Q125" s="343" t="s">
        <v>59</v>
      </c>
      <c r="R125" s="343" t="s">
        <v>29</v>
      </c>
      <c r="S125" s="344" t="s">
        <v>56</v>
      </c>
      <c r="T125" s="345" t="s">
        <v>36</v>
      </c>
      <c r="U125" s="66"/>
      <c r="V125" s="66"/>
    </row>
    <row r="126" spans="1:22" ht="96" customHeight="1">
      <c r="A126" s="213"/>
      <c r="B126" s="38">
        <v>6</v>
      </c>
      <c r="C126" s="15" t="s">
        <v>339</v>
      </c>
      <c r="D126" s="14" t="s">
        <v>340</v>
      </c>
      <c r="E126" s="84" t="s">
        <v>76</v>
      </c>
      <c r="F126" s="35" t="s">
        <v>39</v>
      </c>
      <c r="G126" s="9" t="s">
        <v>330</v>
      </c>
      <c r="H126" s="78" t="str">
        <f t="shared" si="7"/>
        <v>IG3</v>
      </c>
      <c r="I126" s="8"/>
      <c r="J126" s="8"/>
      <c r="K126" s="12" t="s">
        <v>28</v>
      </c>
      <c r="L126" s="65">
        <v>3</v>
      </c>
      <c r="M126" s="19" t="str">
        <f>IFERROR(VLOOKUP(L126,Echelles!$A$3:$C$8,2,FALSE),"")</f>
        <v>Processus défini</v>
      </c>
      <c r="N126" s="63" t="str">
        <f>IFERROR(VLOOKUP(L126,Echelles!$A$3:$C$8,3,FALSE),"")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26" s="1" t="str">
        <f t="shared" si="6"/>
        <v>IG3</v>
      </c>
      <c r="P126" s="67"/>
      <c r="Q126" s="343" t="s">
        <v>59</v>
      </c>
      <c r="R126" s="343" t="s">
        <v>29</v>
      </c>
      <c r="S126" s="344" t="s">
        <v>56</v>
      </c>
      <c r="T126" s="345" t="s">
        <v>36</v>
      </c>
      <c r="U126" s="66"/>
      <c r="V126" s="66"/>
    </row>
    <row r="127" spans="1:22" ht="96" customHeight="1">
      <c r="A127" s="214"/>
      <c r="B127" s="38">
        <v>7</v>
      </c>
      <c r="C127" s="15" t="s">
        <v>341</v>
      </c>
      <c r="D127" s="21" t="s">
        <v>342</v>
      </c>
      <c r="E127" s="84" t="s">
        <v>76</v>
      </c>
      <c r="F127" s="36" t="s">
        <v>34</v>
      </c>
      <c r="G127" s="9" t="s">
        <v>330</v>
      </c>
      <c r="H127" s="78" t="str">
        <f t="shared" si="7"/>
        <v>IG3</v>
      </c>
      <c r="I127" s="8"/>
      <c r="J127" s="8"/>
      <c r="K127" s="12" t="s">
        <v>28</v>
      </c>
      <c r="L127" s="65">
        <v>5</v>
      </c>
      <c r="M127" s="19" t="str">
        <f>IFERROR(VLOOKUP(L127,Echelles!$A$3:$C$8,2,FALSE),"")</f>
        <v>Amélioration continue</v>
      </c>
      <c r="N127" s="63" t="str">
        <f>IFERROR(VLOOKUP(L127,Echelles!$A$3:$C$8,3,FALSE),"")</f>
        <v>Les processus sont optimisés de manière continue. L’organisation adopte une démarche proactive d’amélioration, impliquant tous les collaborateurs. Les processus sont revus et adaptés en permanence pour rester performants et agiles.</v>
      </c>
      <c r="O127" s="1" t="str">
        <f t="shared" si="6"/>
        <v>IG3</v>
      </c>
      <c r="P127" s="67"/>
      <c r="Q127" s="343" t="s">
        <v>59</v>
      </c>
      <c r="R127" s="343" t="s">
        <v>29</v>
      </c>
      <c r="S127" s="344" t="s">
        <v>56</v>
      </c>
      <c r="T127" s="345" t="s">
        <v>36</v>
      </c>
      <c r="U127" s="66"/>
      <c r="V127" s="66"/>
    </row>
    <row r="128" spans="1:22" ht="96" customHeight="1">
      <c r="A128" s="215" t="s">
        <v>343</v>
      </c>
      <c r="B128" s="38">
        <v>1</v>
      </c>
      <c r="C128" s="15" t="s">
        <v>344</v>
      </c>
      <c r="D128" s="14" t="s">
        <v>345</v>
      </c>
      <c r="E128" s="80" t="s">
        <v>53</v>
      </c>
      <c r="F128" s="36" t="s">
        <v>34</v>
      </c>
      <c r="G128" s="9" t="s">
        <v>346</v>
      </c>
      <c r="H128" s="77" t="str">
        <f t="shared" si="7"/>
        <v>IG2</v>
      </c>
      <c r="I128" s="8"/>
      <c r="J128" s="11" t="s">
        <v>28</v>
      </c>
      <c r="K128" s="12" t="s">
        <v>28</v>
      </c>
      <c r="L128" s="65">
        <v>1</v>
      </c>
      <c r="M128" s="19" t="str">
        <f>IFERROR(VLOOKUP(L128,Echelles!$A$3:$C$8,2,FALSE),"")</f>
        <v>Non structuré</v>
      </c>
      <c r="N128" s="63" t="str">
        <f>IFERROR(VLOOKUP(L128,Echelles!$A$3:$C$8,3,FALSE),"")</f>
        <v>Aucune méthode claire n’est définie. Les actions reposent uniquement sur le savoir-faire individuel, sans cadre ou standard partagé. Le succès dépend donc de chaque personne, sans véritable suivi ni cohérence.</v>
      </c>
      <c r="O128" s="1" t="str">
        <f t="shared" si="6"/>
        <v>IG2</v>
      </c>
      <c r="P128" s="67"/>
      <c r="Q128" s="343" t="s">
        <v>59</v>
      </c>
      <c r="R128" s="343" t="s">
        <v>29</v>
      </c>
      <c r="S128" s="344" t="s">
        <v>56</v>
      </c>
      <c r="T128" s="345" t="s">
        <v>36</v>
      </c>
      <c r="U128" s="66"/>
      <c r="V128" s="66"/>
    </row>
    <row r="129" spans="1:22" ht="96" customHeight="1">
      <c r="A129" s="216"/>
      <c r="B129" s="38">
        <v>2</v>
      </c>
      <c r="C129" s="15" t="s">
        <v>347</v>
      </c>
      <c r="D129" s="14" t="s">
        <v>348</v>
      </c>
      <c r="E129" s="80" t="s">
        <v>53</v>
      </c>
      <c r="F129" s="36" t="s">
        <v>34</v>
      </c>
      <c r="G129" s="9" t="s">
        <v>346</v>
      </c>
      <c r="H129" s="77" t="str">
        <f t="shared" si="7"/>
        <v>IG2</v>
      </c>
      <c r="I129" s="8"/>
      <c r="J129" s="11" t="s">
        <v>28</v>
      </c>
      <c r="K129" s="12" t="s">
        <v>28</v>
      </c>
      <c r="L129" s="65">
        <v>5</v>
      </c>
      <c r="M129" s="19" t="str">
        <f>IFERROR(VLOOKUP(L129,Echelles!$A$3:$C$8,2,FALSE),"")</f>
        <v>Amélioration continue</v>
      </c>
      <c r="N129" s="63" t="str">
        <f>IFERROR(VLOOKUP(L129,Echelles!$A$3:$C$8,3,FALSE),"")</f>
        <v>Les processus sont optimisés de manière continue. L’organisation adopte une démarche proactive d’amélioration, impliquant tous les collaborateurs. Les processus sont revus et adaptés en permanence pour rester performants et agiles.</v>
      </c>
      <c r="O129" s="1" t="str">
        <f t="shared" si="6"/>
        <v>IG2</v>
      </c>
      <c r="P129" s="67"/>
      <c r="Q129" s="343" t="s">
        <v>59</v>
      </c>
      <c r="R129" s="343" t="s">
        <v>29</v>
      </c>
      <c r="S129" s="344" t="s">
        <v>56</v>
      </c>
      <c r="T129" s="345" t="s">
        <v>36</v>
      </c>
      <c r="U129" s="66"/>
      <c r="V129" s="66"/>
    </row>
    <row r="130" spans="1:22" ht="96" customHeight="1">
      <c r="A130" s="216"/>
      <c r="B130" s="38">
        <v>3</v>
      </c>
      <c r="C130" s="15" t="s">
        <v>349</v>
      </c>
      <c r="D130" s="14" t="s">
        <v>350</v>
      </c>
      <c r="E130" s="80" t="s">
        <v>53</v>
      </c>
      <c r="F130" s="36" t="s">
        <v>34</v>
      </c>
      <c r="G130" s="9" t="s">
        <v>346</v>
      </c>
      <c r="H130" s="77" t="str">
        <f t="shared" si="7"/>
        <v>IG2</v>
      </c>
      <c r="I130" s="8"/>
      <c r="J130" s="11" t="s">
        <v>28</v>
      </c>
      <c r="K130" s="12" t="s">
        <v>28</v>
      </c>
      <c r="L130" s="65">
        <v>1</v>
      </c>
      <c r="M130" s="19" t="str">
        <f>IFERROR(VLOOKUP(L130,Echelles!$A$3:$C$8,2,FALSE),"")</f>
        <v>Non structuré</v>
      </c>
      <c r="N130" s="63" t="str">
        <f>IFERROR(VLOOKUP(L130,Echelles!$A$3:$C$8,3,FALSE),"")</f>
        <v>Aucune méthode claire n’est définie. Les actions reposent uniquement sur le savoir-faire individuel, sans cadre ou standard partagé. Le succès dépend donc de chaque personne, sans véritable suivi ni cohérence.</v>
      </c>
      <c r="O130" s="1" t="str">
        <f t="shared" si="6"/>
        <v>IG2</v>
      </c>
      <c r="P130" s="67"/>
      <c r="Q130" s="343" t="s">
        <v>59</v>
      </c>
      <c r="R130" s="343" t="s">
        <v>29</v>
      </c>
      <c r="S130" s="344" t="s">
        <v>56</v>
      </c>
      <c r="T130" s="345" t="s">
        <v>36</v>
      </c>
      <c r="U130" s="66"/>
      <c r="V130" s="66"/>
    </row>
    <row r="131" spans="1:22" ht="96" customHeight="1">
      <c r="A131" s="216"/>
      <c r="B131" s="38">
        <v>4</v>
      </c>
      <c r="C131" s="15" t="s">
        <v>351</v>
      </c>
      <c r="D131" s="13" t="s">
        <v>352</v>
      </c>
      <c r="E131" s="80" t="s">
        <v>53</v>
      </c>
      <c r="F131" s="36" t="s">
        <v>34</v>
      </c>
      <c r="G131" s="9" t="s">
        <v>346</v>
      </c>
      <c r="H131" s="77" t="str">
        <f t="shared" si="7"/>
        <v>IG2</v>
      </c>
      <c r="I131" s="8"/>
      <c r="J131" s="11" t="s">
        <v>28</v>
      </c>
      <c r="K131" s="12" t="s">
        <v>28</v>
      </c>
      <c r="L131" s="65">
        <v>4</v>
      </c>
      <c r="M131" s="19" t="str">
        <f>IFERROR(VLOOKUP(L131,Echelles!$A$3:$C$8,2,FALSE),"")</f>
        <v xml:space="preserve">Processus maîtrisé </v>
      </c>
      <c r="N131" s="63" t="str">
        <f>IFERROR(VLOOKUP(L131,Echelles!$A$3:$C$8,3,FALSE),"")</f>
        <v>Les processus sont suivis et mesurés de manière régulière. L’organisation adapte ses pratiques en fonction des résultats obtenus, dans une logique d’efficacité et de rentabilité. Des indicateurs sont utilisés pour piloter la performance.</v>
      </c>
      <c r="O131" s="1" t="str">
        <f t="shared" ref="O131:O155" si="8">TRIM(H131)</f>
        <v>IG2</v>
      </c>
      <c r="P131" s="67"/>
      <c r="Q131" s="343" t="s">
        <v>59</v>
      </c>
      <c r="R131" s="343" t="s">
        <v>29</v>
      </c>
      <c r="S131" s="344" t="s">
        <v>56</v>
      </c>
      <c r="T131" s="345" t="s">
        <v>36</v>
      </c>
      <c r="U131" s="66"/>
      <c r="V131" s="66"/>
    </row>
    <row r="132" spans="1:22" ht="96" customHeight="1">
      <c r="A132" s="216"/>
      <c r="B132" s="38">
        <v>5</v>
      </c>
      <c r="C132" s="15" t="s">
        <v>353</v>
      </c>
      <c r="D132" s="14" t="s">
        <v>354</v>
      </c>
      <c r="E132" s="80" t="s">
        <v>53</v>
      </c>
      <c r="F132" s="36" t="s">
        <v>34</v>
      </c>
      <c r="G132" s="9" t="s">
        <v>346</v>
      </c>
      <c r="H132" s="77" t="str">
        <f t="shared" si="7"/>
        <v>IG2</v>
      </c>
      <c r="I132" s="8"/>
      <c r="J132" s="11" t="s">
        <v>28</v>
      </c>
      <c r="K132" s="12" t="s">
        <v>28</v>
      </c>
      <c r="L132" s="65">
        <v>5</v>
      </c>
      <c r="M132" s="19" t="str">
        <f>IFERROR(VLOOKUP(L132,Echelles!$A$3:$C$8,2,FALSE),"")</f>
        <v>Amélioration continue</v>
      </c>
      <c r="N132" s="63" t="str">
        <f>IFERROR(VLOOKUP(L132,Echelles!$A$3:$C$8,3,FALSE),"")</f>
        <v>Les processus sont optimisés de manière continue. L’organisation adopte une démarche proactive d’amélioration, impliquant tous les collaborateurs. Les processus sont revus et adaptés en permanence pour rester performants et agiles.</v>
      </c>
      <c r="O132" s="1" t="str">
        <f t="shared" si="8"/>
        <v>IG2</v>
      </c>
      <c r="P132" s="67"/>
      <c r="Q132" s="343" t="s">
        <v>59</v>
      </c>
      <c r="R132" s="343" t="s">
        <v>29</v>
      </c>
      <c r="S132" s="344" t="s">
        <v>56</v>
      </c>
      <c r="T132" s="345" t="s">
        <v>36</v>
      </c>
      <c r="U132" s="66"/>
      <c r="V132" s="66"/>
    </row>
    <row r="133" spans="1:22" ht="96" customHeight="1">
      <c r="A133" s="216"/>
      <c r="B133" s="38">
        <v>6</v>
      </c>
      <c r="C133" s="15" t="s">
        <v>355</v>
      </c>
      <c r="D133" s="14" t="s">
        <v>356</v>
      </c>
      <c r="E133" s="80" t="s">
        <v>53</v>
      </c>
      <c r="F133" s="36" t="s">
        <v>34</v>
      </c>
      <c r="G133" s="9" t="s">
        <v>346</v>
      </c>
      <c r="H133" s="77" t="str">
        <f t="shared" si="7"/>
        <v>IG2</v>
      </c>
      <c r="I133" s="8"/>
      <c r="J133" s="11" t="s">
        <v>28</v>
      </c>
      <c r="K133" s="12" t="s">
        <v>28</v>
      </c>
      <c r="L133" s="65">
        <v>1</v>
      </c>
      <c r="M133" s="19" t="str">
        <f>IFERROR(VLOOKUP(L133,Echelles!$A$3:$C$8,2,FALSE),"")</f>
        <v>Non structuré</v>
      </c>
      <c r="N133" s="63" t="str">
        <f>IFERROR(VLOOKUP(L133,Echelles!$A$3:$C$8,3,FALSE),"")</f>
        <v>Aucune méthode claire n’est définie. Les actions reposent uniquement sur le savoir-faire individuel, sans cadre ou standard partagé. Le succès dépend donc de chaque personne, sans véritable suivi ni cohérence.</v>
      </c>
      <c r="O133" s="1" t="str">
        <f t="shared" si="8"/>
        <v>IG2</v>
      </c>
      <c r="P133" s="67"/>
      <c r="Q133" s="343" t="s">
        <v>59</v>
      </c>
      <c r="R133" s="343" t="s">
        <v>29</v>
      </c>
      <c r="S133" s="344" t="s">
        <v>56</v>
      </c>
      <c r="T133" s="345" t="s">
        <v>36</v>
      </c>
      <c r="U133" s="66"/>
      <c r="V133" s="66"/>
    </row>
    <row r="134" spans="1:22" ht="96" customHeight="1">
      <c r="A134" s="216"/>
      <c r="B134" s="38">
        <v>7</v>
      </c>
      <c r="C134" s="15" t="s">
        <v>357</v>
      </c>
      <c r="D134" s="14" t="s">
        <v>358</v>
      </c>
      <c r="E134" s="80" t="s">
        <v>53</v>
      </c>
      <c r="F134" s="36" t="s">
        <v>34</v>
      </c>
      <c r="G134" s="9" t="s">
        <v>99</v>
      </c>
      <c r="H134" s="77" t="str">
        <f t="shared" si="7"/>
        <v>IG2</v>
      </c>
      <c r="I134" s="8"/>
      <c r="J134" s="11" t="s">
        <v>28</v>
      </c>
      <c r="K134" s="12" t="s">
        <v>28</v>
      </c>
      <c r="L134" s="65">
        <v>2</v>
      </c>
      <c r="M134" s="19" t="str">
        <f>IFERROR(VLOOKUP(L134,Echelles!$A$3:$C$8,2,FALSE),"")</f>
        <v>Pratique informelles</v>
      </c>
      <c r="N134" s="63" t="str">
        <f>IFERROR(VLOOKUP(L134,Echelles!$A$3:$C$8,3,FALSE),"")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134" s="1" t="str">
        <f t="shared" si="8"/>
        <v>IG2</v>
      </c>
      <c r="P134" s="67"/>
      <c r="Q134" s="343" t="s">
        <v>59</v>
      </c>
      <c r="R134" s="343" t="s">
        <v>29</v>
      </c>
      <c r="S134" s="344" t="s">
        <v>56</v>
      </c>
      <c r="T134" s="345" t="s">
        <v>36</v>
      </c>
      <c r="U134" s="66"/>
      <c r="V134" s="66"/>
    </row>
    <row r="135" spans="1:22" ht="96" customHeight="1">
      <c r="A135" s="216"/>
      <c r="B135" s="38">
        <v>8</v>
      </c>
      <c r="C135" s="15" t="s">
        <v>359</v>
      </c>
      <c r="D135" s="14" t="s">
        <v>360</v>
      </c>
      <c r="E135" s="80" t="s">
        <v>53</v>
      </c>
      <c r="F135" s="36" t="s">
        <v>34</v>
      </c>
      <c r="G135" s="9" t="s">
        <v>346</v>
      </c>
      <c r="H135" s="77" t="str">
        <f t="shared" si="7"/>
        <v>IG2</v>
      </c>
      <c r="I135" s="8"/>
      <c r="J135" s="11" t="s">
        <v>28</v>
      </c>
      <c r="K135" s="12" t="s">
        <v>28</v>
      </c>
      <c r="L135" s="65">
        <v>5</v>
      </c>
      <c r="M135" s="19" t="str">
        <f>IFERROR(VLOOKUP(L135,Echelles!$A$3:$C$8,2,FALSE),"")</f>
        <v>Amélioration continue</v>
      </c>
      <c r="N135" s="63" t="str">
        <f>IFERROR(VLOOKUP(L135,Echelles!$A$3:$C$8,3,FALSE),"")</f>
        <v>Les processus sont optimisés de manière continue. L’organisation adopte une démarche proactive d’amélioration, impliquant tous les collaborateurs. Les processus sont revus et adaptés en permanence pour rester performants et agiles.</v>
      </c>
      <c r="O135" s="1" t="str">
        <f t="shared" si="8"/>
        <v>IG2</v>
      </c>
      <c r="P135" s="67"/>
      <c r="Q135" s="343" t="s">
        <v>59</v>
      </c>
      <c r="R135" s="343" t="s">
        <v>29</v>
      </c>
      <c r="S135" s="344" t="s">
        <v>56</v>
      </c>
      <c r="T135" s="345" t="s">
        <v>36</v>
      </c>
      <c r="U135" s="66"/>
      <c r="V135" s="66"/>
    </row>
    <row r="136" spans="1:22" ht="96" customHeight="1">
      <c r="A136" s="216"/>
      <c r="B136" s="38">
        <v>9</v>
      </c>
      <c r="C136" s="15" t="s">
        <v>361</v>
      </c>
      <c r="D136" s="14" t="s">
        <v>362</v>
      </c>
      <c r="E136" s="80" t="s">
        <v>53</v>
      </c>
      <c r="F136" s="36" t="s">
        <v>34</v>
      </c>
      <c r="G136" s="9" t="s">
        <v>310</v>
      </c>
      <c r="H136" s="77" t="str">
        <f t="shared" si="7"/>
        <v>IG2</v>
      </c>
      <c r="I136" s="8"/>
      <c r="J136" s="11" t="s">
        <v>28</v>
      </c>
      <c r="K136" s="12" t="s">
        <v>28</v>
      </c>
      <c r="L136" s="65">
        <v>1</v>
      </c>
      <c r="M136" s="19" t="str">
        <f>IFERROR(VLOOKUP(L136,Echelles!$A$3:$C$8,2,FALSE),"")</f>
        <v>Non structuré</v>
      </c>
      <c r="N136" s="63" t="str">
        <f>IFERROR(VLOOKUP(L136,Echelles!$A$3:$C$8,3,FALSE),"")</f>
        <v>Aucune méthode claire n’est définie. Les actions reposent uniquement sur le savoir-faire individuel, sans cadre ou standard partagé. Le succès dépend donc de chaque personne, sans véritable suivi ni cohérence.</v>
      </c>
      <c r="O136" s="1" t="str">
        <f t="shared" si="8"/>
        <v>IG2</v>
      </c>
      <c r="P136" s="67"/>
      <c r="Q136" s="343" t="s">
        <v>59</v>
      </c>
      <c r="R136" s="343" t="s">
        <v>29</v>
      </c>
      <c r="S136" s="344" t="s">
        <v>56</v>
      </c>
      <c r="T136" s="345" t="s">
        <v>36</v>
      </c>
      <c r="U136" s="66"/>
      <c r="V136" s="66"/>
    </row>
    <row r="137" spans="1:22" ht="96" customHeight="1">
      <c r="A137" s="216"/>
      <c r="B137" s="40">
        <v>10</v>
      </c>
      <c r="C137" s="15" t="s">
        <v>363</v>
      </c>
      <c r="D137" s="14" t="s">
        <v>364</v>
      </c>
      <c r="E137" s="80" t="s">
        <v>53</v>
      </c>
      <c r="F137" s="36" t="s">
        <v>34</v>
      </c>
      <c r="G137" s="9" t="s">
        <v>346</v>
      </c>
      <c r="H137" s="77" t="str">
        <f t="shared" si="7"/>
        <v>IG2</v>
      </c>
      <c r="I137" s="8"/>
      <c r="J137" s="11" t="s">
        <v>28</v>
      </c>
      <c r="K137" s="12" t="s">
        <v>28</v>
      </c>
      <c r="L137" s="65">
        <v>1</v>
      </c>
      <c r="M137" s="19" t="str">
        <f>IFERROR(VLOOKUP(L137,Echelles!$A$3:$C$8,2,FALSE),"")</f>
        <v>Non structuré</v>
      </c>
      <c r="N137" s="63" t="str">
        <f>IFERROR(VLOOKUP(L137,Echelles!$A$3:$C$8,3,FALSE),"")</f>
        <v>Aucune méthode claire n’est définie. Les actions reposent uniquement sur le savoir-faire individuel, sans cadre ou standard partagé. Le succès dépend donc de chaque personne, sans véritable suivi ni cohérence.</v>
      </c>
      <c r="O137" s="1" t="str">
        <f t="shared" si="8"/>
        <v>IG2</v>
      </c>
      <c r="P137" s="67"/>
      <c r="Q137" s="343" t="s">
        <v>59</v>
      </c>
      <c r="R137" s="343" t="s">
        <v>29</v>
      </c>
      <c r="S137" s="344" t="s">
        <v>56</v>
      </c>
      <c r="T137" s="345" t="s">
        <v>36</v>
      </c>
      <c r="U137" s="66"/>
      <c r="V137" s="66"/>
    </row>
    <row r="138" spans="1:22" ht="96" customHeight="1">
      <c r="A138" s="216"/>
      <c r="B138" s="38">
        <v>11</v>
      </c>
      <c r="C138" s="15" t="s">
        <v>365</v>
      </c>
      <c r="D138" s="14" t="s">
        <v>366</v>
      </c>
      <c r="E138" s="80" t="s">
        <v>53</v>
      </c>
      <c r="F138" s="36" t="s">
        <v>34</v>
      </c>
      <c r="G138" s="9" t="s">
        <v>346</v>
      </c>
      <c r="H138" s="77" t="str">
        <f t="shared" si="7"/>
        <v>IG2</v>
      </c>
      <c r="I138" s="8"/>
      <c r="J138" s="11" t="s">
        <v>28</v>
      </c>
      <c r="K138" s="12" t="s">
        <v>28</v>
      </c>
      <c r="L138" s="65">
        <v>3</v>
      </c>
      <c r="M138" s="19" t="str">
        <f>IFERROR(VLOOKUP(L138,Echelles!$A$3:$C$8,2,FALSE),"")</f>
        <v>Processus défini</v>
      </c>
      <c r="N138" s="63" t="str">
        <f>IFERROR(VLOOKUP(L138,Echelles!$A$3:$C$8,3,FALSE),"")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38" s="1" t="str">
        <f t="shared" si="8"/>
        <v>IG2</v>
      </c>
      <c r="P138" s="67"/>
      <c r="Q138" s="343" t="s">
        <v>59</v>
      </c>
      <c r="R138" s="343" t="s">
        <v>29</v>
      </c>
      <c r="S138" s="344" t="s">
        <v>56</v>
      </c>
      <c r="T138" s="345" t="s">
        <v>36</v>
      </c>
      <c r="U138" s="66"/>
      <c r="V138" s="66"/>
    </row>
    <row r="139" spans="1:22" ht="96" customHeight="1">
      <c r="A139" s="216"/>
      <c r="B139" s="38">
        <v>12</v>
      </c>
      <c r="C139" s="15" t="s">
        <v>367</v>
      </c>
      <c r="D139" s="14" t="s">
        <v>368</v>
      </c>
      <c r="E139" s="80" t="s">
        <v>53</v>
      </c>
      <c r="F139" s="36" t="s">
        <v>34</v>
      </c>
      <c r="G139" s="9" t="s">
        <v>369</v>
      </c>
      <c r="H139" s="78" t="str">
        <f t="shared" si="7"/>
        <v>IG3</v>
      </c>
      <c r="I139" s="8"/>
      <c r="J139" s="8"/>
      <c r="K139" s="12" t="s">
        <v>28</v>
      </c>
      <c r="L139" s="65">
        <v>1</v>
      </c>
      <c r="M139" s="19" t="str">
        <f>IFERROR(VLOOKUP(L139,Echelles!$A$3:$C$8,2,FALSE),"")</f>
        <v>Non structuré</v>
      </c>
      <c r="N139" s="63" t="str">
        <f>IFERROR(VLOOKUP(L139,Echelles!$A$3:$C$8,3,FALSE),"")</f>
        <v>Aucune méthode claire n’est définie. Les actions reposent uniquement sur le savoir-faire individuel, sans cadre ou standard partagé. Le succès dépend donc de chaque personne, sans véritable suivi ni cohérence.</v>
      </c>
      <c r="O139" s="1" t="str">
        <f t="shared" si="8"/>
        <v>IG3</v>
      </c>
      <c r="P139" s="67"/>
      <c r="Q139" s="343" t="s">
        <v>59</v>
      </c>
      <c r="R139" s="343" t="s">
        <v>29</v>
      </c>
      <c r="S139" s="344" t="s">
        <v>56</v>
      </c>
      <c r="T139" s="345" t="s">
        <v>36</v>
      </c>
      <c r="U139" s="66"/>
      <c r="V139" s="66"/>
    </row>
    <row r="140" spans="1:22" ht="96" customHeight="1">
      <c r="A140" s="216"/>
      <c r="B140" s="38">
        <v>13</v>
      </c>
      <c r="C140" s="15" t="s">
        <v>370</v>
      </c>
      <c r="D140" s="14" t="s">
        <v>371</v>
      </c>
      <c r="E140" s="80" t="s">
        <v>53</v>
      </c>
      <c r="F140" s="36" t="s">
        <v>34</v>
      </c>
      <c r="G140" s="9" t="s">
        <v>372</v>
      </c>
      <c r="H140" s="78" t="str">
        <f t="shared" si="7"/>
        <v>IG3</v>
      </c>
      <c r="I140" s="8"/>
      <c r="J140" s="8"/>
      <c r="K140" s="12" t="s">
        <v>28</v>
      </c>
      <c r="L140" s="65">
        <v>3</v>
      </c>
      <c r="M140" s="19" t="str">
        <f>IFERROR(VLOOKUP(L140,Echelles!$A$3:$C$8,2,FALSE),"")</f>
        <v>Processus défini</v>
      </c>
      <c r="N140" s="63" t="str">
        <f>IFERROR(VLOOKUP(L140,Echelles!$A$3:$C$8,3,FALSE),"")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40" s="1" t="str">
        <f t="shared" si="8"/>
        <v>IG3</v>
      </c>
      <c r="P140" s="67"/>
      <c r="Q140" s="343" t="s">
        <v>59</v>
      </c>
      <c r="R140" s="343" t="s">
        <v>29</v>
      </c>
      <c r="S140" s="344" t="s">
        <v>56</v>
      </c>
      <c r="T140" s="345" t="s">
        <v>36</v>
      </c>
      <c r="U140" s="66"/>
      <c r="V140" s="66"/>
    </row>
    <row r="141" spans="1:22" ht="96" customHeight="1">
      <c r="A141" s="217"/>
      <c r="B141" s="38">
        <v>14</v>
      </c>
      <c r="C141" s="15" t="s">
        <v>373</v>
      </c>
      <c r="D141" s="26" t="s">
        <v>374</v>
      </c>
      <c r="E141" s="80" t="s">
        <v>53</v>
      </c>
      <c r="F141" s="36" t="s">
        <v>34</v>
      </c>
      <c r="G141" s="9" t="s">
        <v>346</v>
      </c>
      <c r="H141" s="78" t="str">
        <f t="shared" si="7"/>
        <v>IG3</v>
      </c>
      <c r="I141" s="8"/>
      <c r="J141" s="8"/>
      <c r="K141" s="12" t="s">
        <v>28</v>
      </c>
      <c r="L141" s="65">
        <v>1</v>
      </c>
      <c r="M141" s="19" t="str">
        <f>IFERROR(VLOOKUP(L141,Echelles!$A$3:$C$8,2,FALSE),"")</f>
        <v>Non structuré</v>
      </c>
      <c r="N141" s="63" t="str">
        <f>IFERROR(VLOOKUP(L141,Echelles!$A$3:$C$8,3,FALSE),"")</f>
        <v>Aucune méthode claire n’est définie. Les actions reposent uniquement sur le savoir-faire individuel, sans cadre ou standard partagé. Le succès dépend donc de chaque personne, sans véritable suivi ni cohérence.</v>
      </c>
      <c r="O141" s="1" t="str">
        <f t="shared" si="8"/>
        <v>IG3</v>
      </c>
      <c r="P141" s="67"/>
      <c r="Q141" s="343" t="s">
        <v>59</v>
      </c>
      <c r="R141" s="343" t="s">
        <v>29</v>
      </c>
      <c r="S141" s="344" t="s">
        <v>56</v>
      </c>
      <c r="T141" s="345" t="s">
        <v>36</v>
      </c>
      <c r="U141" s="66"/>
      <c r="V141" s="66"/>
    </row>
    <row r="142" spans="1:22" ht="96" customHeight="1">
      <c r="A142" s="188" t="s">
        <v>375</v>
      </c>
      <c r="B142" s="38">
        <v>1</v>
      </c>
      <c r="C142" s="15" t="s">
        <v>376</v>
      </c>
      <c r="D142" s="14" t="s">
        <v>377</v>
      </c>
      <c r="E142" s="82" t="s">
        <v>309</v>
      </c>
      <c r="F142" s="33" t="s">
        <v>62</v>
      </c>
      <c r="G142" s="9" t="s">
        <v>378</v>
      </c>
      <c r="H142" s="76" t="str">
        <f t="shared" ref="H142:H155" si="9">IF(ISBLANK(I142),IF(ISBLANK(J142),"IG3","IG2"),"IG1")</f>
        <v>IG1</v>
      </c>
      <c r="I142" s="10" t="s">
        <v>28</v>
      </c>
      <c r="J142" s="11" t="s">
        <v>28</v>
      </c>
      <c r="K142" s="12" t="s">
        <v>28</v>
      </c>
      <c r="L142" s="65">
        <v>4</v>
      </c>
      <c r="M142" s="19" t="str">
        <f>IFERROR(VLOOKUP(L142,Echelles!$A$3:$C$8,2,FALSE),"")</f>
        <v xml:space="preserve">Processus maîtrisé </v>
      </c>
      <c r="N142" s="63" t="str">
        <f>IFERROR(VLOOKUP(L142,Echelles!$A$3:$C$8,3,FALSE),"")</f>
        <v>Les processus sont suivis et mesurés de manière régulière. L’organisation adapte ses pratiques en fonction des résultats obtenus, dans une logique d’efficacité et de rentabilité. Des indicateurs sont utilisés pour piloter la performance.</v>
      </c>
      <c r="O142" s="1" t="str">
        <f t="shared" si="8"/>
        <v>IG1</v>
      </c>
      <c r="P142" s="67"/>
      <c r="Q142" s="343" t="s">
        <v>59</v>
      </c>
      <c r="R142" s="343" t="s">
        <v>29</v>
      </c>
      <c r="S142" s="344" t="s">
        <v>56</v>
      </c>
      <c r="T142" s="345" t="s">
        <v>36</v>
      </c>
      <c r="U142" s="66"/>
      <c r="V142" s="66"/>
    </row>
    <row r="143" spans="1:22" ht="96" customHeight="1">
      <c r="A143" s="189"/>
      <c r="B143" s="38">
        <v>2</v>
      </c>
      <c r="C143" s="15" t="s">
        <v>379</v>
      </c>
      <c r="D143" s="14" t="s">
        <v>380</v>
      </c>
      <c r="E143" s="82" t="s">
        <v>309</v>
      </c>
      <c r="F143" s="33" t="s">
        <v>62</v>
      </c>
      <c r="G143" s="9" t="s">
        <v>378</v>
      </c>
      <c r="H143" s="76" t="str">
        <f t="shared" si="9"/>
        <v>IG1</v>
      </c>
      <c r="I143" s="10" t="s">
        <v>28</v>
      </c>
      <c r="J143" s="11" t="s">
        <v>28</v>
      </c>
      <c r="K143" s="12" t="s">
        <v>28</v>
      </c>
      <c r="L143" s="65">
        <v>1</v>
      </c>
      <c r="M143" s="19" t="str">
        <f>IFERROR(VLOOKUP(L143,Echelles!$A$3:$C$8,2,FALSE),"")</f>
        <v>Non structuré</v>
      </c>
      <c r="N143" s="63" t="str">
        <f>IFERROR(VLOOKUP(L143,Echelles!$A$3:$C$8,3,FALSE),"")</f>
        <v>Aucune méthode claire n’est définie. Les actions reposent uniquement sur le savoir-faire individuel, sans cadre ou standard partagé. Le succès dépend donc de chaque personne, sans véritable suivi ni cohérence.</v>
      </c>
      <c r="O143" s="1" t="str">
        <f t="shared" si="8"/>
        <v>IG1</v>
      </c>
      <c r="P143" s="67"/>
      <c r="Q143" s="343" t="s">
        <v>59</v>
      </c>
      <c r="R143" s="343" t="s">
        <v>29</v>
      </c>
      <c r="S143" s="344" t="s">
        <v>56</v>
      </c>
      <c r="T143" s="345" t="s">
        <v>36</v>
      </c>
      <c r="U143" s="66"/>
      <c r="V143" s="66"/>
    </row>
    <row r="144" spans="1:22" ht="96" customHeight="1">
      <c r="A144" s="189"/>
      <c r="B144" s="38">
        <v>3</v>
      </c>
      <c r="C144" s="15" t="s">
        <v>381</v>
      </c>
      <c r="D144" s="14" t="s">
        <v>382</v>
      </c>
      <c r="E144" s="82" t="s">
        <v>309</v>
      </c>
      <c r="F144" s="33" t="s">
        <v>62</v>
      </c>
      <c r="G144" s="9" t="s">
        <v>378</v>
      </c>
      <c r="H144" s="76" t="str">
        <f t="shared" si="9"/>
        <v>IG1</v>
      </c>
      <c r="I144" s="10" t="s">
        <v>28</v>
      </c>
      <c r="J144" s="11" t="s">
        <v>28</v>
      </c>
      <c r="K144" s="12" t="s">
        <v>28</v>
      </c>
      <c r="L144" s="65">
        <v>4</v>
      </c>
      <c r="M144" s="19" t="str">
        <f>IFERROR(VLOOKUP(L144,Echelles!$A$3:$C$8,2,FALSE),"")</f>
        <v xml:space="preserve">Processus maîtrisé </v>
      </c>
      <c r="N144" s="63" t="str">
        <f>IFERROR(VLOOKUP(L144,Echelles!$A$3:$C$8,3,FALSE),"")</f>
        <v>Les processus sont suivis et mesurés de manière régulière. L’organisation adapte ses pratiques en fonction des résultats obtenus, dans une logique d’efficacité et de rentabilité. Des indicateurs sont utilisés pour piloter la performance.</v>
      </c>
      <c r="O144" s="1" t="str">
        <f t="shared" si="8"/>
        <v>IG1</v>
      </c>
      <c r="P144" s="67"/>
      <c r="Q144" s="343" t="s">
        <v>59</v>
      </c>
      <c r="R144" s="343" t="s">
        <v>29</v>
      </c>
      <c r="S144" s="344" t="s">
        <v>56</v>
      </c>
      <c r="T144" s="345" t="s">
        <v>36</v>
      </c>
      <c r="U144" s="66"/>
      <c r="V144" s="66"/>
    </row>
    <row r="145" spans="1:22" ht="96" customHeight="1">
      <c r="A145" s="189"/>
      <c r="B145" s="38">
        <v>4</v>
      </c>
      <c r="C145" s="15" t="s">
        <v>383</v>
      </c>
      <c r="D145" s="14" t="s">
        <v>384</v>
      </c>
      <c r="E145" s="82" t="s">
        <v>309</v>
      </c>
      <c r="F145" s="33" t="s">
        <v>62</v>
      </c>
      <c r="G145" s="9" t="s">
        <v>378</v>
      </c>
      <c r="H145" s="77" t="str">
        <f t="shared" si="9"/>
        <v>IG2</v>
      </c>
      <c r="I145" s="8"/>
      <c r="J145" s="11" t="s">
        <v>28</v>
      </c>
      <c r="K145" s="12" t="s">
        <v>28</v>
      </c>
      <c r="L145" s="65">
        <v>1</v>
      </c>
      <c r="M145" s="19" t="str">
        <f>IFERROR(VLOOKUP(L145,Echelles!$A$3:$C$8,2,FALSE),"")</f>
        <v>Non structuré</v>
      </c>
      <c r="N145" s="63" t="str">
        <f>IFERROR(VLOOKUP(L145,Echelles!$A$3:$C$8,3,FALSE),"")</f>
        <v>Aucune méthode claire n’est définie. Les actions reposent uniquement sur le savoir-faire individuel, sans cadre ou standard partagé. Le succès dépend donc de chaque personne, sans véritable suivi ni cohérence.</v>
      </c>
      <c r="O145" s="1" t="str">
        <f t="shared" si="8"/>
        <v>IG2</v>
      </c>
      <c r="P145" s="67"/>
      <c r="Q145" s="343" t="s">
        <v>59</v>
      </c>
      <c r="R145" s="343" t="s">
        <v>29</v>
      </c>
      <c r="S145" s="344" t="s">
        <v>56</v>
      </c>
      <c r="T145" s="345" t="s">
        <v>36</v>
      </c>
      <c r="U145" s="66"/>
      <c r="V145" s="66"/>
    </row>
    <row r="146" spans="1:22" ht="96" customHeight="1">
      <c r="A146" s="189"/>
      <c r="B146" s="38">
        <v>5</v>
      </c>
      <c r="C146" s="15" t="s">
        <v>385</v>
      </c>
      <c r="D146" s="14" t="s">
        <v>386</v>
      </c>
      <c r="E146" s="82" t="s">
        <v>309</v>
      </c>
      <c r="F146" s="33" t="s">
        <v>62</v>
      </c>
      <c r="G146" s="9" t="s">
        <v>378</v>
      </c>
      <c r="H146" s="77" t="str">
        <f t="shared" si="9"/>
        <v>IG2</v>
      </c>
      <c r="I146" s="8"/>
      <c r="J146" s="11" t="s">
        <v>28</v>
      </c>
      <c r="K146" s="12" t="s">
        <v>28</v>
      </c>
      <c r="L146" s="65">
        <v>4</v>
      </c>
      <c r="M146" s="19" t="str">
        <f>IFERROR(VLOOKUP(L146,Echelles!$A$3:$C$8,2,FALSE),"")</f>
        <v xml:space="preserve">Processus maîtrisé </v>
      </c>
      <c r="N146" s="63" t="str">
        <f>IFERROR(VLOOKUP(L146,Echelles!$A$3:$C$8,3,FALSE),"")</f>
        <v>Les processus sont suivis et mesurés de manière régulière. L’organisation adapte ses pratiques en fonction des résultats obtenus, dans une logique d’efficacité et de rentabilité. Des indicateurs sont utilisés pour piloter la performance.</v>
      </c>
      <c r="O146" s="1" t="str">
        <f t="shared" si="8"/>
        <v>IG2</v>
      </c>
      <c r="P146" s="67"/>
      <c r="Q146" s="343" t="s">
        <v>59</v>
      </c>
      <c r="R146" s="343" t="s">
        <v>29</v>
      </c>
      <c r="S146" s="344" t="s">
        <v>56</v>
      </c>
      <c r="T146" s="345" t="s">
        <v>36</v>
      </c>
      <c r="U146" s="66"/>
      <c r="V146" s="66"/>
    </row>
    <row r="147" spans="1:22" ht="96" customHeight="1">
      <c r="A147" s="189"/>
      <c r="B147" s="38">
        <v>6</v>
      </c>
      <c r="C147" s="15" t="s">
        <v>387</v>
      </c>
      <c r="D147" s="14" t="s">
        <v>388</v>
      </c>
      <c r="E147" s="82" t="s">
        <v>309</v>
      </c>
      <c r="F147" s="33" t="s">
        <v>62</v>
      </c>
      <c r="G147" s="9" t="s">
        <v>378</v>
      </c>
      <c r="H147" s="77" t="str">
        <f t="shared" si="9"/>
        <v>IG2</v>
      </c>
      <c r="I147" s="8"/>
      <c r="J147" s="11" t="s">
        <v>28</v>
      </c>
      <c r="K147" s="12" t="s">
        <v>28</v>
      </c>
      <c r="L147" s="65">
        <v>1</v>
      </c>
      <c r="M147" s="19" t="str">
        <f>IFERROR(VLOOKUP(L147,Echelles!$A$3:$C$8,2,FALSE),"")</f>
        <v>Non structuré</v>
      </c>
      <c r="N147" s="63" t="str">
        <f>IFERROR(VLOOKUP(L147,Echelles!$A$3:$C$8,3,FALSE),"")</f>
        <v>Aucune méthode claire n’est définie. Les actions reposent uniquement sur le savoir-faire individuel, sans cadre ou standard partagé. Le succès dépend donc de chaque personne, sans véritable suivi ni cohérence.</v>
      </c>
      <c r="O147" s="1" t="str">
        <f t="shared" si="8"/>
        <v>IG2</v>
      </c>
      <c r="P147" s="67"/>
      <c r="Q147" s="343" t="s">
        <v>59</v>
      </c>
      <c r="R147" s="343" t="s">
        <v>29</v>
      </c>
      <c r="S147" s="344" t="s">
        <v>56</v>
      </c>
      <c r="T147" s="345" t="s">
        <v>36</v>
      </c>
      <c r="U147" s="66"/>
      <c r="V147" s="66"/>
    </row>
    <row r="148" spans="1:22" ht="96" customHeight="1">
      <c r="A148" s="189"/>
      <c r="B148" s="38">
        <v>7</v>
      </c>
      <c r="C148" s="15" t="s">
        <v>389</v>
      </c>
      <c r="D148" s="14" t="s">
        <v>390</v>
      </c>
      <c r="E148" s="82" t="s">
        <v>309</v>
      </c>
      <c r="F148" s="37" t="s">
        <v>254</v>
      </c>
      <c r="G148" s="9" t="s">
        <v>378</v>
      </c>
      <c r="H148" s="77" t="str">
        <f t="shared" si="9"/>
        <v>IG2</v>
      </c>
      <c r="I148" s="8"/>
      <c r="J148" s="11" t="s">
        <v>28</v>
      </c>
      <c r="K148" s="12" t="s">
        <v>28</v>
      </c>
      <c r="L148" s="65">
        <v>4</v>
      </c>
      <c r="M148" s="19" t="str">
        <f>IFERROR(VLOOKUP(L148,Echelles!$A$3:$C$8,2,FALSE),"")</f>
        <v xml:space="preserve">Processus maîtrisé </v>
      </c>
      <c r="N148" s="63" t="str">
        <f>IFERROR(VLOOKUP(L148,Echelles!$A$3:$C$8,3,FALSE),"")</f>
        <v>Les processus sont suivis et mesurés de manière régulière. L’organisation adapte ses pratiques en fonction des résultats obtenus, dans une logique d’efficacité et de rentabilité. Des indicateurs sont utilisés pour piloter la performance.</v>
      </c>
      <c r="O148" s="1" t="str">
        <f t="shared" si="8"/>
        <v>IG2</v>
      </c>
      <c r="P148" s="67"/>
      <c r="Q148" s="343" t="s">
        <v>59</v>
      </c>
      <c r="R148" s="343" t="s">
        <v>29</v>
      </c>
      <c r="S148" s="344" t="s">
        <v>56</v>
      </c>
      <c r="T148" s="345" t="s">
        <v>36</v>
      </c>
      <c r="U148" s="66"/>
      <c r="V148" s="66"/>
    </row>
    <row r="149" spans="1:22" ht="96" customHeight="1">
      <c r="A149" s="189"/>
      <c r="B149" s="38">
        <v>8</v>
      </c>
      <c r="C149" s="15" t="s">
        <v>391</v>
      </c>
      <c r="D149" s="14" t="s">
        <v>392</v>
      </c>
      <c r="E149" s="82" t="s">
        <v>309</v>
      </c>
      <c r="F149" s="37" t="s">
        <v>254</v>
      </c>
      <c r="G149" s="9" t="s">
        <v>378</v>
      </c>
      <c r="H149" s="77" t="str">
        <f t="shared" si="9"/>
        <v>IG2</v>
      </c>
      <c r="I149" s="8"/>
      <c r="J149" s="11" t="s">
        <v>28</v>
      </c>
      <c r="K149" s="12" t="s">
        <v>28</v>
      </c>
      <c r="L149" s="65">
        <v>3</v>
      </c>
      <c r="M149" s="19" t="str">
        <f>IFERROR(VLOOKUP(L149,Echelles!$A$3:$C$8,2,FALSE),"")</f>
        <v>Processus défini</v>
      </c>
      <c r="N149" s="63" t="str">
        <f>IFERROR(VLOOKUP(L149,Echelles!$A$3:$C$8,3,FALSE),"")</f>
        <v>Des règles précises sont établies, documentées et reproductibles pour la majorité des cas. La réussite ne dépend plus des individus mais du respect des processus. Des écarts peuvent subsister, mais l’organisation sait les identifier et y remédier.</v>
      </c>
      <c r="O149" s="1" t="str">
        <f t="shared" si="8"/>
        <v>IG2</v>
      </c>
      <c r="P149" s="67"/>
      <c r="Q149" s="343" t="s">
        <v>59</v>
      </c>
      <c r="R149" s="343" t="s">
        <v>29</v>
      </c>
      <c r="S149" s="344" t="s">
        <v>56</v>
      </c>
      <c r="T149" s="345" t="s">
        <v>36</v>
      </c>
      <c r="U149" s="66"/>
      <c r="V149" s="66"/>
    </row>
    <row r="150" spans="1:22" ht="96" customHeight="1">
      <c r="A150" s="190"/>
      <c r="B150" s="38">
        <v>9</v>
      </c>
      <c r="C150" s="15" t="s">
        <v>393</v>
      </c>
      <c r="D150" s="14" t="s">
        <v>394</v>
      </c>
      <c r="E150" s="82" t="s">
        <v>309</v>
      </c>
      <c r="F150" s="37" t="s">
        <v>254</v>
      </c>
      <c r="G150" s="9" t="s">
        <v>378</v>
      </c>
      <c r="H150" s="78" t="str">
        <f t="shared" si="9"/>
        <v>IG3</v>
      </c>
      <c r="I150" s="8"/>
      <c r="J150" s="8"/>
      <c r="K150" s="12" t="s">
        <v>28</v>
      </c>
      <c r="L150" s="65">
        <v>5</v>
      </c>
      <c r="M150" s="19" t="str">
        <f>IFERROR(VLOOKUP(L150,Echelles!$A$3:$C$8,2,FALSE),"")</f>
        <v>Amélioration continue</v>
      </c>
      <c r="N150" s="63" t="str">
        <f>IFERROR(VLOOKUP(L150,Echelles!$A$3:$C$8,3,FALSE),"")</f>
        <v>Les processus sont optimisés de manière continue. L’organisation adopte une démarche proactive d’amélioration, impliquant tous les collaborateurs. Les processus sont revus et adaptés en permanence pour rester performants et agiles.</v>
      </c>
      <c r="O150" s="1" t="str">
        <f t="shared" si="8"/>
        <v>IG3</v>
      </c>
      <c r="P150" s="67"/>
      <c r="Q150" s="343" t="s">
        <v>59</v>
      </c>
      <c r="R150" s="343" t="s">
        <v>29</v>
      </c>
      <c r="S150" s="344" t="s">
        <v>56</v>
      </c>
      <c r="T150" s="345" t="s">
        <v>36</v>
      </c>
      <c r="U150" s="66"/>
      <c r="V150" s="66"/>
    </row>
    <row r="151" spans="1:22" ht="96" customHeight="1">
      <c r="A151" s="191" t="s">
        <v>395</v>
      </c>
      <c r="B151" s="38">
        <v>1</v>
      </c>
      <c r="C151" s="15" t="s">
        <v>396</v>
      </c>
      <c r="D151" s="14" t="s">
        <v>397</v>
      </c>
      <c r="E151" s="82" t="s">
        <v>309</v>
      </c>
      <c r="F151" s="32" t="s">
        <v>26</v>
      </c>
      <c r="G151" s="9" t="s">
        <v>372</v>
      </c>
      <c r="H151" s="77" t="str">
        <f t="shared" si="9"/>
        <v>IG2</v>
      </c>
      <c r="I151" s="7"/>
      <c r="J151" s="11" t="s">
        <v>28</v>
      </c>
      <c r="K151" s="12" t="s">
        <v>28</v>
      </c>
      <c r="L151" s="65">
        <v>2</v>
      </c>
      <c r="M151" s="19" t="str">
        <f>IFERROR(VLOOKUP(L151,Echelles!$A$3:$C$8,2,FALSE),"")</f>
        <v>Pratique informelles</v>
      </c>
      <c r="N151" s="63" t="str">
        <f>IFERROR(VLOOKUP(L151,Echelles!$A$3:$C$8,3,FALSE),"")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151" s="1" t="str">
        <f t="shared" si="8"/>
        <v>IG2</v>
      </c>
      <c r="P151" s="67"/>
      <c r="Q151" s="343" t="s">
        <v>59</v>
      </c>
      <c r="R151" s="343" t="s">
        <v>29</v>
      </c>
      <c r="S151" s="344" t="s">
        <v>56</v>
      </c>
      <c r="T151" s="345" t="s">
        <v>36</v>
      </c>
      <c r="U151" s="66"/>
      <c r="V151" s="66"/>
    </row>
    <row r="152" spans="1:22" ht="96" customHeight="1">
      <c r="A152" s="192"/>
      <c r="B152" s="38">
        <v>2</v>
      </c>
      <c r="C152" s="15" t="s">
        <v>398</v>
      </c>
      <c r="D152" s="26" t="s">
        <v>399</v>
      </c>
      <c r="E152" s="81" t="s">
        <v>59</v>
      </c>
      <c r="F152" s="32" t="s">
        <v>26</v>
      </c>
      <c r="G152" s="9" t="s">
        <v>372</v>
      </c>
      <c r="H152" s="77" t="str">
        <f t="shared" si="9"/>
        <v>IG2</v>
      </c>
      <c r="I152" s="7"/>
      <c r="J152" s="11" t="s">
        <v>28</v>
      </c>
      <c r="K152" s="12" t="s">
        <v>28</v>
      </c>
      <c r="L152" s="65" t="s">
        <v>55</v>
      </c>
      <c r="M152" s="19" t="str">
        <f>IFERROR(VLOOKUP(L152,Echelles!$A$3:$C$8,2,FALSE),"")</f>
        <v>Non applicable</v>
      </c>
      <c r="N152" s="63" t="str">
        <f>IFERROR(VLOOKUP(L152,Echelles!$A$3:$C$8,3,FALSE),"")</f>
        <v>Ce contrôle ou processus n’est pas concerné ou ne peut être évalué dans le contexte actuel.</v>
      </c>
      <c r="O152" s="1" t="str">
        <f t="shared" si="8"/>
        <v>IG2</v>
      </c>
      <c r="P152" s="67"/>
      <c r="Q152" s="343" t="s">
        <v>59</v>
      </c>
      <c r="R152" s="343" t="s">
        <v>29</v>
      </c>
      <c r="S152" s="344" t="s">
        <v>56</v>
      </c>
      <c r="T152" s="345" t="s">
        <v>36</v>
      </c>
      <c r="U152" s="66"/>
      <c r="V152" s="66"/>
    </row>
    <row r="153" spans="1:22" ht="96" customHeight="1">
      <c r="A153" s="192"/>
      <c r="B153" s="38">
        <v>3</v>
      </c>
      <c r="C153" s="15" t="s">
        <v>400</v>
      </c>
      <c r="D153" s="14" t="s">
        <v>401</v>
      </c>
      <c r="E153" s="81" t="s">
        <v>59</v>
      </c>
      <c r="F153" s="36" t="s">
        <v>34</v>
      </c>
      <c r="G153" s="9" t="s">
        <v>372</v>
      </c>
      <c r="H153" s="77" t="str">
        <f t="shared" si="9"/>
        <v>IG2</v>
      </c>
      <c r="I153" s="7"/>
      <c r="J153" s="11" t="s">
        <v>28</v>
      </c>
      <c r="K153" s="12" t="s">
        <v>28</v>
      </c>
      <c r="L153" s="65" t="s">
        <v>55</v>
      </c>
      <c r="M153" s="19" t="str">
        <f>IFERROR(VLOOKUP(L153,Echelles!$A$3:$C$8,2,FALSE),"")</f>
        <v>Non applicable</v>
      </c>
      <c r="N153" s="63" t="str">
        <f>IFERROR(VLOOKUP(L153,Echelles!$A$3:$C$8,3,FALSE),"")</f>
        <v>Ce contrôle ou processus n’est pas concerné ou ne peut être évalué dans le contexte actuel.</v>
      </c>
      <c r="O153" s="1" t="str">
        <f t="shared" si="8"/>
        <v>IG2</v>
      </c>
      <c r="P153" s="67"/>
      <c r="Q153" s="343" t="s">
        <v>59</v>
      </c>
      <c r="R153" s="343" t="s">
        <v>29</v>
      </c>
      <c r="S153" s="344" t="s">
        <v>56</v>
      </c>
      <c r="T153" s="345" t="s">
        <v>36</v>
      </c>
      <c r="U153" s="66"/>
      <c r="V153" s="66"/>
    </row>
    <row r="154" spans="1:22" ht="96" customHeight="1">
      <c r="A154" s="192"/>
      <c r="B154" s="38">
        <v>4</v>
      </c>
      <c r="C154" s="15" t="s">
        <v>402</v>
      </c>
      <c r="D154" s="14" t="s">
        <v>403</v>
      </c>
      <c r="E154" s="81" t="s">
        <v>59</v>
      </c>
      <c r="F154" s="36" t="s">
        <v>34</v>
      </c>
      <c r="G154" s="9" t="s">
        <v>372</v>
      </c>
      <c r="H154" s="78" t="str">
        <f t="shared" si="9"/>
        <v>IG3</v>
      </c>
      <c r="I154" s="8"/>
      <c r="J154" s="8"/>
      <c r="K154" s="12" t="s">
        <v>28</v>
      </c>
      <c r="L154" s="65" t="s">
        <v>55</v>
      </c>
      <c r="M154" s="19" t="str">
        <f>IFERROR(VLOOKUP(L154,Echelles!$A$3:$C$8,2,FALSE),"")</f>
        <v>Non applicable</v>
      </c>
      <c r="N154" s="63" t="str">
        <f>IFERROR(VLOOKUP(L154,Echelles!$A$3:$C$8,3,FALSE),"")</f>
        <v>Ce contrôle ou processus n’est pas concerné ou ne peut être évalué dans le contexte actuel.</v>
      </c>
      <c r="O154" s="1" t="str">
        <f t="shared" si="8"/>
        <v>IG3</v>
      </c>
      <c r="P154" s="67"/>
      <c r="Q154" s="343" t="s">
        <v>59</v>
      </c>
      <c r="R154" s="343" t="s">
        <v>29</v>
      </c>
      <c r="S154" s="344" t="s">
        <v>56</v>
      </c>
      <c r="T154" s="345" t="s">
        <v>36</v>
      </c>
      <c r="U154" s="66"/>
      <c r="V154" s="66"/>
    </row>
    <row r="155" spans="1:22" s="31" customFormat="1" ht="96" customHeight="1">
      <c r="A155" s="193"/>
      <c r="B155" s="38">
        <v>5</v>
      </c>
      <c r="C155" s="15" t="s">
        <v>404</v>
      </c>
      <c r="D155" s="14" t="s">
        <v>405</v>
      </c>
      <c r="E155" s="82" t="s">
        <v>309</v>
      </c>
      <c r="F155" s="34" t="s">
        <v>26</v>
      </c>
      <c r="G155" s="9" t="s">
        <v>372</v>
      </c>
      <c r="H155" s="78" t="str">
        <f t="shared" si="9"/>
        <v>IG3</v>
      </c>
      <c r="I155" s="7"/>
      <c r="J155" s="7"/>
      <c r="K155" s="30" t="s">
        <v>28</v>
      </c>
      <c r="L155" s="65">
        <v>2</v>
      </c>
      <c r="M155" s="19" t="str">
        <f>IFERROR(VLOOKUP(L155,Echelles!$A$3:$C$8,2,FALSE),"")</f>
        <v>Pratique informelles</v>
      </c>
      <c r="N155" s="63" t="str">
        <f>IFERROR(VLOOKUP(L155,Echelles!$A$3:$C$8,3,FALSE),"")</f>
        <v>L’entreprise commence à suivre une logique commune, avec des habitudes partagées issues de l’expérience. Cependant, ces pratiques restent non formalisées, et reposent sur la transmission orale ou l’usage répété plutôt que sur des procédures écrites.</v>
      </c>
      <c r="O155" s="1" t="str">
        <f t="shared" si="8"/>
        <v>IG3</v>
      </c>
      <c r="P155" s="67"/>
      <c r="Q155" s="343" t="s">
        <v>59</v>
      </c>
      <c r="R155" s="343" t="s">
        <v>29</v>
      </c>
      <c r="S155" s="344" t="s">
        <v>56</v>
      </c>
      <c r="T155" s="345" t="s">
        <v>36</v>
      </c>
      <c r="U155" s="66"/>
      <c r="V155" s="66"/>
    </row>
    <row r="156" spans="1:22" ht="15" customHeight="1">
      <c r="P156" s="90"/>
      <c r="Q156" s="91"/>
      <c r="R156" s="89"/>
      <c r="S156" s="88"/>
      <c r="T156" s="1"/>
    </row>
    <row r="157" spans="1:22" ht="15" customHeight="1">
      <c r="P157" s="90"/>
      <c r="Q157" s="91"/>
      <c r="R157" s="89"/>
      <c r="S157" s="88"/>
      <c r="T157" s="1"/>
    </row>
    <row r="158" spans="1:22" ht="15" customHeight="1">
      <c r="P158" s="90"/>
      <c r="Q158" s="91"/>
      <c r="R158" s="89"/>
      <c r="S158" s="88"/>
      <c r="T158" s="1"/>
    </row>
    <row r="159" spans="1:22" ht="15" customHeight="1">
      <c r="P159" s="90"/>
      <c r="Q159" s="91"/>
      <c r="R159" s="89"/>
      <c r="S159" s="88"/>
      <c r="T159" s="1"/>
    </row>
    <row r="160" spans="1:22" ht="15" customHeight="1">
      <c r="P160" s="90"/>
      <c r="Q160" s="91"/>
      <c r="R160" s="89"/>
      <c r="S160" s="88"/>
      <c r="T160" s="1"/>
    </row>
    <row r="161" spans="16:20" ht="15" customHeight="1">
      <c r="P161" s="90"/>
      <c r="Q161" s="91"/>
      <c r="R161" s="89"/>
      <c r="S161" s="88"/>
      <c r="T161" s="1"/>
    </row>
    <row r="162" spans="16:20" ht="15" customHeight="1">
      <c r="P162" s="90"/>
      <c r="Q162" s="91"/>
      <c r="R162" s="89"/>
      <c r="S162" s="88"/>
      <c r="T162" s="1"/>
    </row>
    <row r="163" spans="16:20" ht="15" customHeight="1">
      <c r="P163" s="90"/>
      <c r="Q163" s="91"/>
      <c r="R163" s="89"/>
      <c r="S163" s="88"/>
      <c r="T163" s="1"/>
    </row>
    <row r="164" spans="16:20" ht="15" customHeight="1">
      <c r="P164" s="90"/>
      <c r="Q164" s="91"/>
      <c r="R164" s="89"/>
      <c r="S164" s="88"/>
      <c r="T164" s="1"/>
    </row>
    <row r="165" spans="16:20" ht="15" customHeight="1">
      <c r="P165" s="90"/>
      <c r="Q165" s="91"/>
      <c r="R165" s="89"/>
      <c r="S165" s="88"/>
      <c r="T165" s="1"/>
    </row>
    <row r="166" spans="16:20" ht="15" customHeight="1">
      <c r="P166" s="90"/>
      <c r="Q166" s="91"/>
      <c r="R166" s="89"/>
      <c r="S166" s="88"/>
      <c r="T166" s="1"/>
    </row>
    <row r="167" spans="16:20" ht="15" customHeight="1">
      <c r="P167" s="90"/>
      <c r="Q167" s="91"/>
      <c r="R167" s="89"/>
      <c r="S167" s="88"/>
      <c r="T167" s="1"/>
    </row>
    <row r="168" spans="16:20" ht="15" customHeight="1">
      <c r="P168" s="90"/>
      <c r="Q168" s="91"/>
      <c r="R168" s="89"/>
      <c r="S168" s="88"/>
      <c r="T168" s="1"/>
    </row>
    <row r="169" spans="16:20" ht="15" customHeight="1">
      <c r="P169" s="90"/>
      <c r="Q169" s="91"/>
      <c r="R169" s="89"/>
      <c r="S169" s="88"/>
      <c r="T169" s="1"/>
    </row>
    <row r="170" spans="16:20" ht="15" customHeight="1">
      <c r="P170" s="90"/>
      <c r="Q170" s="91"/>
      <c r="R170" s="89"/>
      <c r="S170" s="88"/>
      <c r="T170" s="1"/>
    </row>
    <row r="171" spans="16:20" ht="15" customHeight="1">
      <c r="P171" s="90"/>
      <c r="Q171" s="91"/>
      <c r="R171" s="89"/>
      <c r="S171" s="88"/>
      <c r="T171" s="1"/>
    </row>
    <row r="172" spans="16:20" ht="15" customHeight="1">
      <c r="P172" s="90"/>
      <c r="Q172" s="91"/>
      <c r="R172" s="89"/>
      <c r="S172" s="88"/>
      <c r="T172" s="1"/>
    </row>
    <row r="173" spans="16:20" ht="15" customHeight="1">
      <c r="P173" s="90"/>
      <c r="Q173" s="91"/>
      <c r="R173" s="89"/>
      <c r="S173" s="88"/>
      <c r="T173" s="1"/>
    </row>
    <row r="174" spans="16:20" ht="15" customHeight="1">
      <c r="P174" s="90"/>
      <c r="Q174" s="91"/>
      <c r="R174" s="89"/>
      <c r="S174" s="88"/>
      <c r="T174" s="1"/>
    </row>
    <row r="175" spans="16:20" ht="15" customHeight="1">
      <c r="P175" s="90"/>
      <c r="Q175" s="91"/>
      <c r="R175" s="89"/>
      <c r="S175" s="88"/>
      <c r="T175" s="1"/>
    </row>
    <row r="176" spans="16:20" ht="15" customHeight="1">
      <c r="P176" s="90"/>
      <c r="Q176" s="91"/>
      <c r="R176" s="89"/>
      <c r="S176" s="88"/>
      <c r="T176" s="1"/>
    </row>
    <row r="177" spans="16:20" ht="15" customHeight="1">
      <c r="P177" s="90"/>
      <c r="Q177" s="91"/>
      <c r="R177" s="89"/>
      <c r="S177" s="88"/>
      <c r="T177" s="1"/>
    </row>
    <row r="178" spans="16:20" ht="15" customHeight="1">
      <c r="P178" s="90"/>
      <c r="Q178" s="91"/>
      <c r="R178" s="89"/>
      <c r="S178" s="88"/>
      <c r="T178" s="1"/>
    </row>
    <row r="179" spans="16:20" ht="15" customHeight="1">
      <c r="P179" s="90"/>
      <c r="Q179" s="91"/>
      <c r="R179" s="89"/>
      <c r="S179" s="88"/>
      <c r="T179" s="1"/>
    </row>
    <row r="180" spans="16:20" ht="15" customHeight="1">
      <c r="P180" s="90"/>
      <c r="Q180" s="91"/>
      <c r="R180" s="89"/>
      <c r="S180" s="88"/>
      <c r="T180" s="1"/>
    </row>
    <row r="181" spans="16:20" ht="15" customHeight="1">
      <c r="P181" s="90"/>
      <c r="Q181" s="91"/>
      <c r="R181" s="89"/>
      <c r="S181" s="88"/>
      <c r="T181" s="1"/>
    </row>
    <row r="182" spans="16:20" ht="15" customHeight="1">
      <c r="P182" s="90"/>
      <c r="Q182" s="91"/>
      <c r="R182" s="89"/>
      <c r="S182" s="88"/>
      <c r="T182" s="1"/>
    </row>
    <row r="183" spans="16:20" ht="15" customHeight="1">
      <c r="P183" s="90"/>
      <c r="Q183" s="91"/>
      <c r="R183" s="89"/>
      <c r="S183" s="88"/>
      <c r="T183" s="1"/>
    </row>
  </sheetData>
  <sheetProtection formatCells="0" formatColumns="0" formatRows="0" insertColumns="0" insertRows="0" insertHyperlinks="0" deleteColumns="0" deleteRows="0" sort="0" autoFilter="0" pivotTables="0"/>
  <autoFilter ref="A2:O155" xr:uid="{DD75C045-304B-4BAD-BCCB-FAFC61479C0C}"/>
  <dataConsolidate/>
  <mergeCells count="21">
    <mergeCell ref="A1:K1"/>
    <mergeCell ref="L1:P1"/>
    <mergeCell ref="Q1:V1"/>
    <mergeCell ref="A121:A127"/>
    <mergeCell ref="A128:A141"/>
    <mergeCell ref="A47:A54"/>
    <mergeCell ref="A55:A61"/>
    <mergeCell ref="A62:A73"/>
    <mergeCell ref="A74:A80"/>
    <mergeCell ref="A3:A7"/>
    <mergeCell ref="A8:A14"/>
    <mergeCell ref="A15:A28"/>
    <mergeCell ref="A29:A40"/>
    <mergeCell ref="A41:A46"/>
    <mergeCell ref="A142:A150"/>
    <mergeCell ref="A151:A155"/>
    <mergeCell ref="A81:A87"/>
    <mergeCell ref="A88:A92"/>
    <mergeCell ref="A93:A100"/>
    <mergeCell ref="A101:A111"/>
    <mergeCell ref="A112:A120"/>
  </mergeCells>
  <conditionalFormatting sqref="L2:N2">
    <cfRule type="cellIs" dxfId="31" priority="22" operator="equal">
      <formula>"Not Applicable"</formula>
    </cfRule>
    <cfRule type="cellIs" dxfId="30" priority="23" operator="equal">
      <formula>1</formula>
    </cfRule>
    <cfRule type="cellIs" dxfId="29" priority="24" operator="equal">
      <formula>0.75</formula>
    </cfRule>
    <cfRule type="cellIs" dxfId="28" priority="25" operator="equal">
      <formula>0.5</formula>
    </cfRule>
    <cfRule type="cellIs" dxfId="27" priority="26" operator="equal">
      <formula>0.25</formula>
    </cfRule>
    <cfRule type="cellIs" dxfId="26" priority="27" operator="equal">
      <formula>0</formula>
    </cfRule>
    <cfRule type="containsBlanks" dxfId="25" priority="38" stopIfTrue="1">
      <formula>LEN(TRIM(L2))=0</formula>
    </cfRule>
  </conditionalFormatting>
  <conditionalFormatting sqref="L3:N155">
    <cfRule type="expression" dxfId="24" priority="7">
      <formula>$L3="NA"</formula>
    </cfRule>
    <cfRule type="expression" dxfId="23" priority="8">
      <formula>$L3=5</formula>
    </cfRule>
    <cfRule type="expression" dxfId="22" priority="9">
      <formula>$L3=4</formula>
    </cfRule>
    <cfRule type="expression" dxfId="21" priority="10">
      <formula>$L3=3</formula>
    </cfRule>
    <cfRule type="expression" dxfId="20" priority="11">
      <formula>$L3=1</formula>
    </cfRule>
    <cfRule type="expression" dxfId="19" priority="13">
      <formula>$L3=2</formula>
    </cfRule>
  </conditionalFormatting>
  <dataValidations xWindow="1486" yWindow="351" count="3">
    <dataValidation allowBlank="1" showInputMessage="1" showErrorMessage="1" sqref="I2" xr:uid="{74D17707-09CB-495B-A812-438B0F03DDBE}"/>
    <dataValidation type="list" allowBlank="1" showInputMessage="1" showErrorMessage="1" sqref="L2:L1048576" xr:uid="{D42BBF82-0024-4556-AB75-71C6070C7AD9}">
      <formula1>niveau</formula1>
    </dataValidation>
    <dataValidation type="list" allowBlank="1" showInputMessage="1" showErrorMessage="1" sqref="R1:R155 R184:R1048576 Q156:Q183" xr:uid="{FDD87DF7-E9A4-458E-A621-AA4442C4124C}">
      <formula1>INDIRECT(P1)</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6" operator="containsText" id="{6A52845C-54F2-4D6A-BF55-FA9206CD2B3F}">
            <xm:f>NOT(ISERROR(SEARCH($Q$3,Q1)))</xm:f>
            <xm:f>$Q$3</xm:f>
            <x14:dxf/>
          </x14:cfRule>
          <xm:sqref>R1 R3:R155 R184:R1048576 Q156:Q183</xm:sqref>
        </x14:conditionalFormatting>
        <x14:conditionalFormatting xmlns:xm="http://schemas.microsoft.com/office/excel/2006/main">
          <x14:cfRule type="containsText" priority="1" operator="containsText" id="{11DBFCEC-F59A-449A-BEA3-CDD9075E1CCD}">
            <xm:f>NOT(ISERROR(SEARCH($T$4,S1)))</xm:f>
            <xm:f>$T$4</xm:f>
            <x14:dxf>
              <fill>
                <patternFill>
                  <bgColor rgb="FFFF0000"/>
                </patternFill>
              </fill>
            </x14:dxf>
          </x14:cfRule>
          <x14:cfRule type="containsText" priority="2" operator="containsText" id="{93806CB4-E080-4D72-9EF6-C2382DA53163}">
            <xm:f>NOT(ISERROR(SEARCH($T$5,S1)))</xm:f>
            <xm:f>$T$5</xm:f>
            <x14:dxf>
              <fill>
                <patternFill>
                  <bgColor theme="9" tint="-0.24994659260841701"/>
                </patternFill>
              </fill>
            </x14:dxf>
          </x14:cfRule>
          <x14:cfRule type="containsText" priority="5" operator="containsText" id="{F9D4BC70-E90F-423E-9EF5-8E104DB3B9EF}">
            <xm:f>NOT(ISERROR(SEARCH($T$3,S1)))</xm:f>
            <xm:f>$T$3</xm:f>
            <x14:dxf>
              <fill>
                <patternFill>
                  <bgColor theme="5" tint="0.39994506668294322"/>
                </patternFill>
              </fill>
            </x14:dxf>
          </x14:cfRule>
          <xm:sqref>T1:T155 T184:T1048576 S156:S183</xm:sqref>
        </x14:conditionalFormatting>
        <x14:conditionalFormatting xmlns:xm="http://schemas.microsoft.com/office/excel/2006/main">
          <x14:cfRule type="containsText" priority="4" operator="containsText" id="{9421F600-CD04-455D-A9EC-A2665ECF1F90}">
            <xm:f>NOT(ISERROR(SEARCH($T$4,T4)))</xm:f>
            <xm:f>$T$4</xm:f>
            <x14:dxf>
              <fill>
                <patternFill>
                  <bgColor rgb="FFFF0000"/>
                </patternFill>
              </fill>
            </x14:dxf>
          </x14:cfRule>
          <xm:sqref>T4</xm:sqref>
        </x14:conditionalFormatting>
      </x14:conditionalFormattings>
    </ext>
    <ext xmlns:x14="http://schemas.microsoft.com/office/spreadsheetml/2009/9/main" uri="{CCE6A557-97BC-4b89-ADB6-D9C93CAAB3DF}">
      <x14:dataValidations xmlns:xm="http://schemas.microsoft.com/office/excel/2006/main" xWindow="1486" yWindow="351" count="3">
        <x14:dataValidation type="list" allowBlank="1" showInputMessage="1" showErrorMessage="1" xr:uid="{777A45A0-A0C7-4441-A2B9-2624937D07B8}">
          <x14:formula1>
            <xm:f>Calculations!$D$28:$D$51</xm:f>
          </x14:formula1>
          <xm:sqref>Q1 P156:P183 Q3:Q155 Q184:Q1048576</xm:sqref>
        </x14:dataValidation>
        <x14:dataValidation type="list" allowBlank="1" showInputMessage="1" showErrorMessage="1" xr:uid="{244F1216-B44D-45AE-A2EA-61015113264E}">
          <x14:formula1>
            <xm:f>Calculations!$G$28:$G$51</xm:f>
          </x14:formula1>
          <xm:sqref>S1:S155 S184:S1048576 R156:R183</xm:sqref>
        </x14:dataValidation>
        <x14:dataValidation type="list" allowBlank="1" showInputMessage="1" showErrorMessage="1" xr:uid="{CF5449AC-A84C-483C-AB11-3BA5868C9037}">
          <x14:formula1>
            <xm:f>Calculations!$I$33:$I$35</xm:f>
          </x14:formula1>
          <xm:sqref>T1:T155 T184:T1048576 S156:S183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B36D6-720E-4CC4-B852-7174F012A927}">
  <sheetPr codeName="Feuil5">
    <tabColor theme="1" tint="4.9989318521683403E-2"/>
  </sheetPr>
  <dimension ref="A1:Q91"/>
  <sheetViews>
    <sheetView showFormulas="1" showGridLines="0" topLeftCell="A101" zoomScale="60" zoomScaleNormal="60" workbookViewId="0">
      <selection activeCell="Q93" sqref="Q93"/>
    </sheetView>
  </sheetViews>
  <sheetFormatPr baseColWidth="10" defaultColWidth="11.42578125" defaultRowHeight="15"/>
  <cols>
    <col min="1" max="1" width="7.42578125" customWidth="1"/>
    <col min="2" max="2" width="13.7109375" bestFit="1" customWidth="1"/>
    <col min="3" max="3" width="12" bestFit="1" customWidth="1"/>
    <col min="4" max="4" width="2" bestFit="1" customWidth="1"/>
    <col min="5" max="5" width="10.5703125" bestFit="1" customWidth="1"/>
    <col min="6" max="6" width="13.7109375" bestFit="1" customWidth="1"/>
    <col min="7" max="7" width="7.140625" customWidth="1"/>
    <col min="8" max="8" width="2.140625" bestFit="1" customWidth="1"/>
    <col min="9" max="9" width="6.5703125" bestFit="1" customWidth="1"/>
    <col min="10" max="10" width="6.5703125" customWidth="1"/>
    <col min="11" max="11" width="9.42578125" customWidth="1"/>
    <col min="12" max="12" width="7.42578125" customWidth="1"/>
    <col min="13" max="13" width="5.28515625" customWidth="1"/>
    <col min="14" max="14" width="6.5703125" customWidth="1"/>
  </cols>
  <sheetData>
    <row r="1" spans="1:17">
      <c r="A1" s="245" t="s">
        <v>406</v>
      </c>
      <c r="B1" s="246"/>
      <c r="C1" s="246"/>
      <c r="D1" s="246"/>
      <c r="E1" s="246"/>
      <c r="F1" s="246"/>
      <c r="G1" s="246"/>
      <c r="H1" s="246"/>
      <c r="I1" s="246"/>
      <c r="J1" s="246"/>
      <c r="K1" s="246"/>
      <c r="L1" s="246"/>
      <c r="M1" s="246"/>
      <c r="N1" s="246"/>
      <c r="O1" s="246"/>
      <c r="P1" s="246"/>
      <c r="Q1" s="68"/>
    </row>
    <row r="2" spans="1:17">
      <c r="A2" s="246"/>
      <c r="B2" s="246"/>
      <c r="C2" s="246"/>
      <c r="D2" s="246"/>
      <c r="E2" s="246"/>
      <c r="F2" s="246"/>
      <c r="G2" s="246"/>
      <c r="H2" s="246"/>
      <c r="I2" s="246"/>
      <c r="J2" s="246"/>
      <c r="K2" s="246"/>
      <c r="L2" s="246"/>
      <c r="M2" s="246"/>
      <c r="N2" s="246"/>
      <c r="O2" s="246"/>
      <c r="P2" s="246"/>
      <c r="Q2" s="68"/>
    </row>
    <row r="11" spans="1:17" hidden="1"/>
    <row r="12" spans="1:17" ht="16.5" hidden="1" customHeight="1"/>
    <row r="13" spans="1:17" hidden="1"/>
    <row r="14" spans="1:17" hidden="1"/>
    <row r="15" spans="1:17" hidden="1">
      <c r="F15" s="69" t="s">
        <v>14</v>
      </c>
      <c r="G15" t="s">
        <v>407</v>
      </c>
    </row>
    <row r="16" spans="1:17" hidden="1">
      <c r="F16" s="70">
        <v>1</v>
      </c>
      <c r="G16">
        <v>48</v>
      </c>
    </row>
    <row r="17" spans="2:7" hidden="1">
      <c r="F17" s="70">
        <v>2</v>
      </c>
      <c r="G17">
        <v>19</v>
      </c>
    </row>
    <row r="18" spans="2:7" hidden="1">
      <c r="F18" s="70">
        <v>3</v>
      </c>
      <c r="G18">
        <v>21</v>
      </c>
    </row>
    <row r="19" spans="2:7" hidden="1">
      <c r="F19" s="70">
        <v>4</v>
      </c>
      <c r="G19">
        <v>31</v>
      </c>
    </row>
    <row r="20" spans="2:7" hidden="1">
      <c r="F20" s="70">
        <v>5</v>
      </c>
      <c r="G20">
        <v>26</v>
      </c>
    </row>
    <row r="21" spans="2:7" hidden="1">
      <c r="F21" s="70" t="s">
        <v>55</v>
      </c>
      <c r="G21">
        <v>8</v>
      </c>
    </row>
    <row r="22" spans="2:7" hidden="1">
      <c r="F22" s="70" t="s">
        <v>408</v>
      </c>
      <c r="G22">
        <v>153</v>
      </c>
    </row>
    <row r="23" spans="2:7" ht="14.25" hidden="1" customHeight="1"/>
    <row r="24" spans="2:7" hidden="1">
      <c r="B24" s="69" t="s">
        <v>409</v>
      </c>
      <c r="C24" t="s">
        <v>410</v>
      </c>
    </row>
    <row r="25" spans="2:7" hidden="1">
      <c r="B25" s="70" t="s">
        <v>53</v>
      </c>
      <c r="C25">
        <v>2.5172413793103448</v>
      </c>
    </row>
    <row r="26" spans="2:7" hidden="1">
      <c r="B26" s="70" t="s">
        <v>76</v>
      </c>
      <c r="C26">
        <v>3</v>
      </c>
    </row>
    <row r="27" spans="2:7" hidden="1">
      <c r="B27" s="70" t="s">
        <v>25</v>
      </c>
      <c r="C27">
        <v>3.0769230769230771</v>
      </c>
    </row>
    <row r="28" spans="2:7" hidden="1">
      <c r="B28" s="70" t="s">
        <v>309</v>
      </c>
      <c r="C28">
        <v>2.8333333333333335</v>
      </c>
    </row>
    <row r="29" spans="2:7" hidden="1">
      <c r="B29" s="70" t="s">
        <v>59</v>
      </c>
      <c r="C29">
        <v>2.6666666666666665</v>
      </c>
    </row>
    <row r="30" spans="2:7" hidden="1">
      <c r="B30" s="70" t="s">
        <v>120</v>
      </c>
      <c r="C30">
        <v>2.6</v>
      </c>
    </row>
    <row r="31" spans="2:7" hidden="1">
      <c r="B31" s="70" t="s">
        <v>411</v>
      </c>
      <c r="C31">
        <v>2.7793103448275862</v>
      </c>
      <c r="E31" s="69" t="s">
        <v>14</v>
      </c>
      <c r="F31" s="70">
        <v>1</v>
      </c>
    </row>
    <row r="32" spans="2:7" ht="15.75" hidden="1" customHeight="1"/>
    <row r="33" spans="2:6" hidden="1">
      <c r="E33" s="69" t="s">
        <v>409</v>
      </c>
      <c r="F33" t="s">
        <v>407</v>
      </c>
    </row>
    <row r="34" spans="2:6" hidden="1">
      <c r="E34" s="70" t="s">
        <v>53</v>
      </c>
      <c r="F34">
        <v>14</v>
      </c>
    </row>
    <row r="35" spans="2:6" hidden="1">
      <c r="E35" s="70" t="s">
        <v>76</v>
      </c>
      <c r="F35">
        <v>20</v>
      </c>
    </row>
    <row r="36" spans="2:6" hidden="1">
      <c r="E36" s="70" t="s">
        <v>25</v>
      </c>
      <c r="F36">
        <v>22</v>
      </c>
    </row>
    <row r="37" spans="2:6" hidden="1">
      <c r="E37" s="70" t="s">
        <v>309</v>
      </c>
      <c r="F37">
        <v>14</v>
      </c>
    </row>
    <row r="38" spans="2:6" hidden="1">
      <c r="E38" s="70" t="s">
        <v>59</v>
      </c>
      <c r="F38">
        <v>31</v>
      </c>
    </row>
    <row r="39" spans="2:6" hidden="1">
      <c r="E39" s="70" t="s">
        <v>120</v>
      </c>
      <c r="F39">
        <v>15</v>
      </c>
    </row>
    <row r="40" spans="2:6" hidden="1">
      <c r="E40" s="70" t="s">
        <v>411</v>
      </c>
      <c r="F40">
        <v>116</v>
      </c>
    </row>
    <row r="42" spans="2:6" hidden="1"/>
    <row r="43" spans="2:6" hidden="1">
      <c r="B43" s="69" t="s">
        <v>407</v>
      </c>
      <c r="C43" s="69" t="s">
        <v>412</v>
      </c>
    </row>
    <row r="44" spans="2:6" hidden="1">
      <c r="B44" s="69" t="s">
        <v>409</v>
      </c>
      <c r="C44" t="s">
        <v>11</v>
      </c>
      <c r="D44" t="s">
        <v>12</v>
      </c>
      <c r="E44" t="s">
        <v>13</v>
      </c>
      <c r="F44" t="s">
        <v>411</v>
      </c>
    </row>
    <row r="45" spans="2:6" hidden="1">
      <c r="B45" s="70">
        <v>1</v>
      </c>
      <c r="C45">
        <v>16</v>
      </c>
      <c r="D45">
        <v>24</v>
      </c>
      <c r="E45">
        <v>8</v>
      </c>
      <c r="F45">
        <v>48</v>
      </c>
    </row>
    <row r="46" spans="2:6" hidden="1">
      <c r="B46" s="70">
        <v>2</v>
      </c>
      <c r="C46">
        <v>5</v>
      </c>
      <c r="D46">
        <v>12</v>
      </c>
      <c r="E46">
        <v>2</v>
      </c>
      <c r="F46">
        <v>19</v>
      </c>
    </row>
    <row r="47" spans="2:6" hidden="1">
      <c r="B47" s="70">
        <v>3</v>
      </c>
      <c r="C47">
        <v>8</v>
      </c>
      <c r="D47">
        <v>10</v>
      </c>
      <c r="E47">
        <v>3</v>
      </c>
      <c r="F47">
        <v>21</v>
      </c>
    </row>
    <row r="48" spans="2:6" hidden="1">
      <c r="B48" s="70">
        <v>4</v>
      </c>
      <c r="C48">
        <v>14</v>
      </c>
      <c r="D48">
        <v>12</v>
      </c>
      <c r="E48">
        <v>5</v>
      </c>
      <c r="F48">
        <v>31</v>
      </c>
    </row>
    <row r="49" spans="2:9" hidden="1">
      <c r="B49" s="70">
        <v>5</v>
      </c>
      <c r="C49">
        <v>10</v>
      </c>
      <c r="D49">
        <v>13</v>
      </c>
      <c r="E49">
        <v>3</v>
      </c>
      <c r="F49">
        <v>26</v>
      </c>
    </row>
    <row r="50" spans="2:9" hidden="1">
      <c r="B50" s="70" t="s">
        <v>55</v>
      </c>
      <c r="C50">
        <v>3</v>
      </c>
      <c r="D50">
        <v>3</v>
      </c>
      <c r="E50">
        <v>2</v>
      </c>
      <c r="F50">
        <v>8</v>
      </c>
    </row>
    <row r="51" spans="2:9" hidden="1">
      <c r="B51" s="70" t="s">
        <v>411</v>
      </c>
      <c r="C51">
        <v>56</v>
      </c>
      <c r="D51">
        <v>74</v>
      </c>
      <c r="E51">
        <v>23</v>
      </c>
      <c r="F51">
        <v>153</v>
      </c>
    </row>
    <row r="52" spans="2:9"/>
    <row r="57" spans="2:9" hidden="1">
      <c r="B57" s="69" t="s">
        <v>407</v>
      </c>
      <c r="C57" s="69" t="s">
        <v>412</v>
      </c>
    </row>
    <row r="58" spans="2:9" hidden="1">
      <c r="B58" s="69" t="s">
        <v>409</v>
      </c>
      <c r="C58">
        <v>1</v>
      </c>
      <c r="D58">
        <v>2</v>
      </c>
      <c r="E58">
        <v>3</v>
      </c>
      <c r="F58">
        <v>4</v>
      </c>
      <c r="G58">
        <v>5</v>
      </c>
      <c r="H58" t="s">
        <v>55</v>
      </c>
      <c r="I58" t="s">
        <v>411</v>
      </c>
    </row>
    <row r="59" spans="2:9" hidden="1">
      <c r="B59" s="70" t="s">
        <v>11</v>
      </c>
      <c r="C59">
        <v>16</v>
      </c>
      <c r="D59">
        <v>5</v>
      </c>
      <c r="E59">
        <v>8</v>
      </c>
      <c r="F59">
        <v>14</v>
      </c>
      <c r="G59">
        <v>10</v>
      </c>
      <c r="H59">
        <v>3</v>
      </c>
      <c r="I59">
        <v>56</v>
      </c>
    </row>
    <row r="60" spans="2:9" hidden="1">
      <c r="B60" s="70" t="s">
        <v>12</v>
      </c>
      <c r="C60">
        <v>24</v>
      </c>
      <c r="D60">
        <v>12</v>
      </c>
      <c r="E60">
        <v>10</v>
      </c>
      <c r="F60">
        <v>12</v>
      </c>
      <c r="G60">
        <v>13</v>
      </c>
      <c r="H60">
        <v>3</v>
      </c>
      <c r="I60">
        <v>74</v>
      </c>
    </row>
    <row r="61" spans="2:9" hidden="1">
      <c r="B61" s="70" t="s">
        <v>13</v>
      </c>
      <c r="C61">
        <v>8</v>
      </c>
      <c r="D61">
        <v>2</v>
      </c>
      <c r="E61">
        <v>3</v>
      </c>
      <c r="F61">
        <v>5</v>
      </c>
      <c r="G61">
        <v>3</v>
      </c>
      <c r="H61">
        <v>2</v>
      </c>
      <c r="I61">
        <v>23</v>
      </c>
    </row>
    <row r="62" spans="2:9" hidden="1">
      <c r="B62" s="70" t="s">
        <v>411</v>
      </c>
      <c r="C62">
        <v>48</v>
      </c>
      <c r="D62">
        <v>19</v>
      </c>
      <c r="E62">
        <v>21</v>
      </c>
      <c r="F62">
        <v>31</v>
      </c>
      <c r="G62">
        <v>26</v>
      </c>
      <c r="H62">
        <v>8</v>
      </c>
      <c r="I62">
        <v>153</v>
      </c>
    </row>
    <row r="72" spans="2:3" ht="16.5" customHeight="1"/>
    <row r="73" spans="2:3">
      <c r="B73" s="71" t="s">
        <v>413</v>
      </c>
      <c r="C73" s="71" t="s">
        <v>414</v>
      </c>
    </row>
    <row r="74" spans="2:3" ht="39" customHeight="1">
      <c r="B74" s="72">
        <v>1</v>
      </c>
      <c r="C74" s="72">
        <f>AVERAGE('CIS Critical Security Controls'!L3:L7)</f>
        <v>3</v>
      </c>
    </row>
    <row r="75" spans="2:3">
      <c r="B75" s="72">
        <v>2</v>
      </c>
      <c r="C75" s="72">
        <f>AVERAGE('CIS Critical Security Controls'!L8:L14)</f>
        <v>1.3333333333333333</v>
      </c>
    </row>
    <row r="76" spans="2:3">
      <c r="B76" s="71">
        <v>3</v>
      </c>
      <c r="C76" s="71">
        <f>AVERAGE('CIS Critical Security Controls'!L15:L28)</f>
        <v>3</v>
      </c>
    </row>
    <row r="77" spans="2:3">
      <c r="B77" s="72">
        <v>4</v>
      </c>
      <c r="C77" s="71">
        <f>AVERAGE('CIS Critical Security Controls'!L29:L40)</f>
        <v>3.3636363636363638</v>
      </c>
    </row>
    <row r="78" spans="2:3">
      <c r="B78" s="71">
        <v>5</v>
      </c>
      <c r="C78" s="71">
        <f>AVERAGE('CIS Critical Security Controls'!L41:L46)</f>
        <v>3.1666666666666665</v>
      </c>
    </row>
    <row r="79" spans="2:3">
      <c r="B79" s="71">
        <v>6</v>
      </c>
      <c r="C79" s="71">
        <f>AVERAGE('CIS Critical Security Controls'!L47:L54)</f>
        <v>2.5</v>
      </c>
    </row>
    <row r="80" spans="2:3">
      <c r="B80" s="72">
        <v>7</v>
      </c>
      <c r="C80" s="71">
        <f>AVERAGE('CIS Critical Security Controls'!L55:L61)</f>
        <v>3.1666666666666665</v>
      </c>
    </row>
    <row r="81" spans="2:3">
      <c r="B81" s="72">
        <v>8</v>
      </c>
      <c r="C81" s="71">
        <f>AVERAGE('CIS Critical Security Controls'!L62:L73)</f>
        <v>2.8333333333333335</v>
      </c>
    </row>
    <row r="82" spans="2:3">
      <c r="B82" s="72">
        <v>9</v>
      </c>
      <c r="C82" s="71">
        <f>AVERAGE('CIS Critical Security Controls'!L74:L80)</f>
        <v>2.7142857142857144</v>
      </c>
    </row>
    <row r="83" spans="2:3">
      <c r="B83" s="72">
        <v>10</v>
      </c>
      <c r="C83" s="71">
        <f>AVERAGE('CIS Critical Security Controls'!L81:L87)</f>
        <v>2.2857142857142856</v>
      </c>
    </row>
    <row r="84" spans="2:3">
      <c r="B84" s="71">
        <v>11</v>
      </c>
      <c r="C84" s="71">
        <f>AVERAGE('CIS Critical Security Controls'!L88:L92)</f>
        <v>2.4</v>
      </c>
    </row>
    <row r="85" spans="2:3">
      <c r="B85" s="72">
        <v>12</v>
      </c>
      <c r="C85" s="71">
        <f>AVERAGE('CIS Critical Security Controls'!L93:L100)</f>
        <v>2.625</v>
      </c>
    </row>
    <row r="86" spans="2:3">
      <c r="B86" s="72">
        <v>13</v>
      </c>
      <c r="C86" s="71">
        <f>AVERAGE('CIS Critical Security Controls'!L101:L111)</f>
        <v>2.5</v>
      </c>
    </row>
    <row r="87" spans="2:3">
      <c r="B87" s="72">
        <v>14</v>
      </c>
      <c r="C87" s="71">
        <f>AVERAGE('CIS Critical Security Controls'!L112:L120)</f>
        <v>3</v>
      </c>
    </row>
    <row r="88" spans="2:3" ht="21" customHeight="1">
      <c r="B88" s="72">
        <v>15</v>
      </c>
      <c r="C88" s="71">
        <f>AVERAGE('CIS Critical Security Controls'!L121:L127)</f>
        <v>3</v>
      </c>
    </row>
    <row r="89" spans="2:3">
      <c r="B89" s="72">
        <v>16</v>
      </c>
      <c r="C89" s="71">
        <f>AVERAGE('CIS Critical Security Controls'!L128:L141)</f>
        <v>2.4285714285714284</v>
      </c>
    </row>
    <row r="90" spans="2:3">
      <c r="B90" s="72">
        <v>17</v>
      </c>
      <c r="C90" s="71">
        <f>AVERAGE('CIS Critical Security Controls'!L142:L150)</f>
        <v>3</v>
      </c>
    </row>
    <row r="91" spans="2:3">
      <c r="B91" s="71">
        <v>18</v>
      </c>
      <c r="C91" s="71">
        <f>AVERAGE('CIS Critical Security Controls'!L151:L155)</f>
        <v>2</v>
      </c>
    </row>
  </sheetData>
  <mergeCells count="1">
    <mergeCell ref="A1:P2"/>
  </mergeCells>
  <pageMargins left="0.7" right="0.7" top="0.75" bottom="0.75" header="0.3" footer="0.3"/>
  <pageSetup paperSize="9" orientation="portrait" r:id="rId6"/>
  <drawing r:id="rId7"/>
  <legacyDrawing r:id="rId8"/>
  <extLst>
    <ext xmlns:x14="http://schemas.microsoft.com/office/spreadsheetml/2009/9/main" uri="{A8765BA9-456A-4dab-B4F3-ACF838C121DE}">
      <x14:slicerList>
        <x14:slicer r:id="rId9"/>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12E6-F193-47AE-9AE1-6810442480E3}">
  <sheetPr codeName="Feuil2">
    <tabColor theme="9" tint="0.39997558519241921"/>
    <pageSetUpPr fitToPage="1"/>
  </sheetPr>
  <dimension ref="A1:T22"/>
  <sheetViews>
    <sheetView showGridLines="0" topLeftCell="B1" zoomScale="60" zoomScaleNormal="60" workbookViewId="0">
      <selection activeCell="C8" sqref="C8"/>
    </sheetView>
  </sheetViews>
  <sheetFormatPr baseColWidth="10" defaultColWidth="8.85546875" defaultRowHeight="15"/>
  <cols>
    <col min="1" max="1" width="27.5703125" customWidth="1"/>
    <col min="2" max="2" width="32" customWidth="1"/>
    <col min="3" max="3" width="100.85546875" customWidth="1"/>
    <col min="4" max="4" width="1.42578125" customWidth="1"/>
    <col min="17" max="17" width="8.85546875" customWidth="1"/>
    <col min="18" max="18" width="0.28515625" customWidth="1"/>
  </cols>
  <sheetData>
    <row r="1" spans="1:20" ht="38.25" customHeight="1">
      <c r="A1" s="247" t="s">
        <v>406</v>
      </c>
      <c r="B1" s="248"/>
      <c r="C1" s="249"/>
      <c r="D1" s="249"/>
      <c r="E1" s="249"/>
      <c r="F1" s="249"/>
      <c r="G1" s="249"/>
      <c r="H1" s="249"/>
      <c r="I1" s="249"/>
      <c r="J1" s="249"/>
      <c r="K1" s="249"/>
      <c r="L1" s="249"/>
      <c r="M1" s="249"/>
      <c r="N1" s="249"/>
      <c r="O1" s="249"/>
      <c r="P1" s="249"/>
      <c r="Q1" s="250"/>
      <c r="R1" s="49"/>
      <c r="S1" s="254"/>
      <c r="T1" s="47"/>
    </row>
    <row r="2" spans="1:20" ht="39" customHeight="1">
      <c r="A2" s="42" t="s">
        <v>14</v>
      </c>
      <c r="B2" s="56" t="s">
        <v>15</v>
      </c>
      <c r="C2" s="52" t="s">
        <v>415</v>
      </c>
      <c r="D2" s="257"/>
      <c r="E2" s="260" t="s">
        <v>10</v>
      </c>
      <c r="F2" s="261"/>
      <c r="G2" s="261"/>
      <c r="H2" s="261"/>
      <c r="I2" s="262"/>
      <c r="J2" s="260" t="s">
        <v>416</v>
      </c>
      <c r="K2" s="261"/>
      <c r="L2" s="261"/>
      <c r="M2" s="261"/>
      <c r="N2" s="261"/>
      <c r="O2" s="261"/>
      <c r="P2" s="261"/>
      <c r="Q2" s="262"/>
      <c r="R2" s="259"/>
      <c r="S2" s="255"/>
      <c r="T2" s="50"/>
    </row>
    <row r="3" spans="1:20" ht="71.25" customHeight="1">
      <c r="A3" s="43">
        <v>1</v>
      </c>
      <c r="B3" s="57" t="s">
        <v>417</v>
      </c>
      <c r="C3" s="53" t="s">
        <v>418</v>
      </c>
      <c r="D3" s="257"/>
      <c r="E3" s="263" t="s">
        <v>11</v>
      </c>
      <c r="F3" s="264"/>
      <c r="G3" s="264"/>
      <c r="H3" s="264"/>
      <c r="I3" s="265"/>
      <c r="J3" s="272" t="s">
        <v>419</v>
      </c>
      <c r="K3" s="273"/>
      <c r="L3" s="273"/>
      <c r="M3" s="273"/>
      <c r="N3" s="273"/>
      <c r="O3" s="273"/>
      <c r="P3" s="273"/>
      <c r="Q3" s="274"/>
      <c r="R3" s="259"/>
      <c r="S3" s="255"/>
      <c r="T3" s="50"/>
    </row>
    <row r="4" spans="1:20" ht="80.25" customHeight="1">
      <c r="A4" s="44">
        <v>2</v>
      </c>
      <c r="B4" s="58" t="s">
        <v>420</v>
      </c>
      <c r="C4" s="53" t="s">
        <v>421</v>
      </c>
      <c r="D4" s="257"/>
      <c r="E4" s="266" t="s">
        <v>12</v>
      </c>
      <c r="F4" s="267"/>
      <c r="G4" s="267"/>
      <c r="H4" s="267"/>
      <c r="I4" s="268"/>
      <c r="J4" s="275" t="s">
        <v>422</v>
      </c>
      <c r="K4" s="276"/>
      <c r="L4" s="276"/>
      <c r="M4" s="276"/>
      <c r="N4" s="276"/>
      <c r="O4" s="276"/>
      <c r="P4" s="276"/>
      <c r="Q4" s="277"/>
      <c r="R4" s="259"/>
      <c r="S4" s="255"/>
    </row>
    <row r="5" spans="1:20" ht="75" customHeight="1">
      <c r="A5" s="45">
        <v>3</v>
      </c>
      <c r="B5" s="59" t="s">
        <v>423</v>
      </c>
      <c r="C5" s="53" t="s">
        <v>424</v>
      </c>
      <c r="D5" s="258"/>
      <c r="E5" s="269" t="s">
        <v>13</v>
      </c>
      <c r="F5" s="270"/>
      <c r="G5" s="270"/>
      <c r="H5" s="270"/>
      <c r="I5" s="271"/>
      <c r="J5" s="278" t="s">
        <v>425</v>
      </c>
      <c r="K5" s="279"/>
      <c r="L5" s="279"/>
      <c r="M5" s="279"/>
      <c r="N5" s="279"/>
      <c r="O5" s="279"/>
      <c r="P5" s="279"/>
      <c r="Q5" s="280"/>
      <c r="R5" s="259"/>
      <c r="S5" s="255"/>
      <c r="T5" s="50"/>
    </row>
    <row r="6" spans="1:20" ht="69" customHeight="1">
      <c r="A6" s="46">
        <v>4</v>
      </c>
      <c r="B6" s="60" t="s">
        <v>426</v>
      </c>
      <c r="C6" s="54" t="s">
        <v>427</v>
      </c>
      <c r="D6" s="281"/>
      <c r="E6" s="281"/>
      <c r="F6" s="281"/>
      <c r="G6" s="281"/>
      <c r="H6" s="281"/>
      <c r="I6" s="281"/>
      <c r="J6" s="281"/>
      <c r="K6" s="281"/>
      <c r="L6" s="281"/>
      <c r="M6" s="281"/>
      <c r="N6" s="281"/>
      <c r="O6" s="281"/>
      <c r="P6" s="281"/>
      <c r="Q6" s="281"/>
      <c r="R6" s="281"/>
      <c r="S6" s="255"/>
      <c r="T6" s="48"/>
    </row>
    <row r="7" spans="1:20" ht="69.75" customHeight="1">
      <c r="A7" s="51">
        <v>5</v>
      </c>
      <c r="B7" s="61" t="s">
        <v>428</v>
      </c>
      <c r="C7" s="54" t="s">
        <v>429</v>
      </c>
      <c r="D7" s="281"/>
      <c r="E7" s="281"/>
      <c r="F7" s="281"/>
      <c r="G7" s="281"/>
      <c r="H7" s="281"/>
      <c r="I7" s="281"/>
      <c r="J7" s="281"/>
      <c r="K7" s="281"/>
      <c r="L7" s="281"/>
      <c r="M7" s="281"/>
      <c r="N7" s="281"/>
      <c r="O7" s="281"/>
      <c r="P7" s="281"/>
      <c r="Q7" s="281"/>
      <c r="R7" s="281"/>
      <c r="S7" s="255"/>
      <c r="T7" s="48"/>
    </row>
    <row r="8" spans="1:20" ht="26.25" customHeight="1">
      <c r="A8" s="64" t="s">
        <v>55</v>
      </c>
      <c r="B8" s="62" t="s">
        <v>430</v>
      </c>
      <c r="C8" s="55" t="s">
        <v>431</v>
      </c>
      <c r="D8" s="282"/>
      <c r="E8" s="282"/>
      <c r="F8" s="282"/>
      <c r="G8" s="282"/>
      <c r="H8" s="282"/>
      <c r="I8" s="282"/>
      <c r="J8" s="282"/>
      <c r="K8" s="282"/>
      <c r="L8" s="282"/>
      <c r="M8" s="282"/>
      <c r="N8" s="282"/>
      <c r="O8" s="282"/>
      <c r="P8" s="282"/>
      <c r="Q8" s="282"/>
      <c r="R8" s="282"/>
      <c r="S8" s="255"/>
      <c r="T8" s="48"/>
    </row>
    <row r="9" spans="1:20">
      <c r="A9" s="251"/>
      <c r="B9" s="252"/>
      <c r="C9" s="252"/>
      <c r="D9" s="252"/>
      <c r="E9" s="252"/>
      <c r="F9" s="252"/>
      <c r="G9" s="252"/>
      <c r="H9" s="252"/>
      <c r="I9" s="252"/>
      <c r="J9" s="252"/>
      <c r="K9" s="252"/>
      <c r="L9" s="252"/>
      <c r="M9" s="252"/>
      <c r="N9" s="252"/>
      <c r="O9" s="252"/>
      <c r="P9" s="252"/>
      <c r="Q9" s="253"/>
      <c r="S9" s="255"/>
      <c r="T9" s="48"/>
    </row>
    <row r="10" spans="1:20">
      <c r="A10" s="252"/>
      <c r="B10" s="252"/>
      <c r="C10" s="252"/>
      <c r="D10" s="252"/>
      <c r="E10" s="252"/>
      <c r="F10" s="252"/>
      <c r="G10" s="252"/>
      <c r="H10" s="252"/>
      <c r="I10" s="252"/>
      <c r="J10" s="252"/>
      <c r="K10" s="252"/>
      <c r="L10" s="252"/>
      <c r="M10" s="252"/>
      <c r="N10" s="252"/>
      <c r="O10" s="252"/>
      <c r="P10" s="252"/>
      <c r="Q10" s="253"/>
      <c r="S10" s="256"/>
      <c r="T10" s="48"/>
    </row>
    <row r="11" spans="1:20">
      <c r="D11" s="2"/>
    </row>
    <row r="12" spans="1:20">
      <c r="D12" s="2"/>
    </row>
    <row r="13" spans="1:20">
      <c r="D13" s="2"/>
    </row>
    <row r="14" spans="1:20">
      <c r="D14" s="2"/>
    </row>
    <row r="17" spans="1:3">
      <c r="A17" s="41"/>
      <c r="B17" s="41"/>
      <c r="C17" s="41"/>
    </row>
    <row r="18" spans="1:3">
      <c r="A18" s="22"/>
      <c r="B18" s="22"/>
      <c r="C18" s="23"/>
    </row>
    <row r="19" spans="1:3">
      <c r="A19" s="22"/>
      <c r="B19" s="22"/>
      <c r="C19" s="23"/>
    </row>
    <row r="20" spans="1:3">
      <c r="A20" s="22"/>
      <c r="B20" s="22"/>
      <c r="C20" s="23"/>
    </row>
    <row r="21" spans="1:3">
      <c r="A21" s="22"/>
      <c r="B21" s="22"/>
      <c r="C21" s="23"/>
    </row>
    <row r="22" spans="1:3">
      <c r="A22" s="22"/>
      <c r="B22" s="22"/>
      <c r="C22" s="23"/>
    </row>
  </sheetData>
  <autoFilter ref="A2:C8" xr:uid="{B0FC12E6-F193-47AE-9AE1-6810442480E3}">
    <filterColumn colId="0" showButton="0"/>
    <filterColumn colId="2" showButton="0"/>
  </autoFilter>
  <mergeCells count="14">
    <mergeCell ref="A1:Q1"/>
    <mergeCell ref="A9:Q10"/>
    <mergeCell ref="S1:S10"/>
    <mergeCell ref="D2:D5"/>
    <mergeCell ref="R2:R5"/>
    <mergeCell ref="E2:I2"/>
    <mergeCell ref="J2:Q2"/>
    <mergeCell ref="E3:I3"/>
    <mergeCell ref="E4:I4"/>
    <mergeCell ref="E5:I5"/>
    <mergeCell ref="J3:Q3"/>
    <mergeCell ref="J4:Q4"/>
    <mergeCell ref="J5:Q5"/>
    <mergeCell ref="D6:R8"/>
  </mergeCells>
  <pageMargins left="0.7" right="0.7" top="0.75" bottom="0.75" header="0.3" footer="0.3"/>
  <pageSetup scale="7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E275F-A0F2-4DFD-9897-3F968C32E384}">
  <sheetPr codeName="Feuil6">
    <tabColor rgb="FF00B0F0"/>
  </sheetPr>
  <dimension ref="A1:P247"/>
  <sheetViews>
    <sheetView showGridLines="0" zoomScale="60" zoomScaleNormal="60" workbookViewId="0">
      <pane ySplit="1" topLeftCell="A2" activePane="bottomLeft" state="frozen"/>
      <selection activeCell="L40" sqref="L40"/>
      <selection pane="bottomLeft" activeCell="G3" sqref="G3"/>
    </sheetView>
  </sheetViews>
  <sheetFormatPr baseColWidth="10" defaultColWidth="9.140625" defaultRowHeight="93.75" customHeight="1"/>
  <cols>
    <col min="1" max="1" width="29" style="116" customWidth="1"/>
    <col min="2" max="2" width="29.140625" style="116" customWidth="1"/>
    <col min="3" max="3" width="16.5703125" style="117" customWidth="1"/>
    <col min="4" max="4" width="79.28515625" style="116" customWidth="1"/>
    <col min="5" max="8" width="22.5703125" style="115" customWidth="1"/>
    <col min="9" max="9" width="25.85546875" style="114" customWidth="1"/>
    <col min="10" max="10" width="62.7109375" style="113" customWidth="1"/>
    <col min="11" max="11" width="53.7109375" style="112" customWidth="1"/>
    <col min="12" max="12" width="61.7109375" style="1" hidden="1" customWidth="1"/>
    <col min="13" max="13" width="20" style="1" hidden="1" customWidth="1"/>
    <col min="17" max="16384" width="9.140625" style="1"/>
  </cols>
  <sheetData>
    <row r="1" spans="1:13" s="17" customFormat="1" ht="44.25" customHeight="1">
      <c r="A1" s="136" t="s">
        <v>432</v>
      </c>
      <c r="B1" s="135" t="s">
        <v>493</v>
      </c>
      <c r="C1" s="135" t="s">
        <v>494</v>
      </c>
      <c r="D1" s="135" t="s">
        <v>495</v>
      </c>
      <c r="E1" s="346" t="s">
        <v>496</v>
      </c>
      <c r="F1" s="346" t="s">
        <v>497</v>
      </c>
      <c r="G1" s="134" t="s">
        <v>498</v>
      </c>
      <c r="H1" s="134" t="s">
        <v>499</v>
      </c>
      <c r="I1" s="133" t="s">
        <v>500</v>
      </c>
      <c r="J1" s="133" t="s">
        <v>16</v>
      </c>
      <c r="K1" s="132" t="s">
        <v>501</v>
      </c>
      <c r="L1" s="132" t="s">
        <v>502</v>
      </c>
      <c r="M1" s="132" t="s">
        <v>503</v>
      </c>
    </row>
    <row r="2" spans="1:13" s="118" customFormat="1" ht="93.75" customHeight="1">
      <c r="A2" s="129" t="s">
        <v>504</v>
      </c>
      <c r="B2" s="127" t="s">
        <v>505</v>
      </c>
      <c r="C2" s="128">
        <v>4</v>
      </c>
      <c r="D2" s="127" t="s">
        <v>506</v>
      </c>
      <c r="E2" s="122">
        <v>0.25</v>
      </c>
      <c r="F2" s="122">
        <v>1</v>
      </c>
      <c r="G2" s="122" t="s">
        <v>430</v>
      </c>
      <c r="H2" s="122">
        <v>0.5</v>
      </c>
      <c r="I2" s="121" t="str" cm="1">
        <f t="array" ref="I2">IF(COUNTIF(E2:H2,"Non applicable")=COLUMN(H2)-COLUMN(E2)+1,"Non applicable",
IF(AVERAGE(IF(ISNUMBER(E2:H2),E2:H2))=1,"Entièrement conforme",
IF(AVERAGE(IF(ISNUMBER(E2:H2),E2:H2))=0,"Non conforme",
"Partiellement conforme")))</f>
        <v>Partiellement conforme</v>
      </c>
      <c r="J2" s="120" t="str">
        <f>VLOOKUP(I2,[1]Echelles_DORA!$D$5:$E$8,2,0)</f>
        <v>Une partie seulement des éléments du contrôle est en place. Par exemple, la politique est définie et le contrôle est appliqué, mais il n’est ni automatisé ni suivi par la direction.</v>
      </c>
      <c r="K2" s="119"/>
      <c r="L2" s="118">
        <f t="shared" ref="L2:L65" si="0">IF(I2="Entièrement conforme",1,IF(I2="Partiellement conforme",0.5,IF(I2="Non conforme",0,"")))</f>
        <v>0.5</v>
      </c>
      <c r="M2" s="118">
        <v>1</v>
      </c>
    </row>
    <row r="3" spans="1:13" s="118" customFormat="1" ht="67.150000000000006" customHeight="1">
      <c r="A3" s="129" t="s">
        <v>504</v>
      </c>
      <c r="B3" s="127" t="s">
        <v>505</v>
      </c>
      <c r="C3" s="128">
        <v>5</v>
      </c>
      <c r="D3" s="127" t="s">
        <v>507</v>
      </c>
      <c r="E3" s="122">
        <v>1</v>
      </c>
      <c r="F3" s="122">
        <v>1</v>
      </c>
      <c r="G3" s="122">
        <v>1</v>
      </c>
      <c r="H3" s="122">
        <v>1</v>
      </c>
      <c r="I3" s="121" t="str" cm="1">
        <f t="array" ref="I3">IF(COUNTIF(E3:H3,"Non applicable")=COLUMN(H3)-COLUMN(E3)+1,"Non applicable",
IF(AVERAGE(IF(ISNUMBER(E3:H3),E3:H3))=1,"Entièrement conforme",
IF(AVERAGE(IF(ISNUMBER(E3:H3),E3:H3))=0,"Non conforme",
"Partiellement conforme")))</f>
        <v>Entièrement conforme</v>
      </c>
      <c r="J3" s="120" t="str">
        <f>VLOOKUP(I3,[1]Echelles_DORA!$D$5:$E$8,2,0)</f>
        <v>Toutes les dimensions du contrôle sont pleinement satisfaites. La politique est formalisée, le contrôle est mis en œuvre, automatisé (ou techniquement imposé), et suivi au niveau de la direction.</v>
      </c>
      <c r="K3" s="119"/>
      <c r="L3" s="118">
        <f t="shared" si="0"/>
        <v>1</v>
      </c>
      <c r="M3" s="118">
        <v>1</v>
      </c>
    </row>
    <row r="4" spans="1:13" s="118" customFormat="1" ht="42.75">
      <c r="A4" s="129" t="s">
        <v>504</v>
      </c>
      <c r="B4" s="127" t="s">
        <v>505</v>
      </c>
      <c r="C4" s="128">
        <v>6</v>
      </c>
      <c r="D4" s="127" t="s">
        <v>508</v>
      </c>
      <c r="E4" s="122">
        <v>1</v>
      </c>
      <c r="F4" s="122">
        <v>0.5</v>
      </c>
      <c r="G4" s="122">
        <v>1</v>
      </c>
      <c r="H4" s="122">
        <v>1</v>
      </c>
      <c r="I4" s="121" t="str" cm="1">
        <f t="array" ref="I4">IF(COUNTIF(E4:H4,"Non applicable")=COLUMN(H4)-COLUMN(E4)+1,"Non applicable",
IF(AVERAGE(IF(ISNUMBER(E4:H4),E4:H4))=1,"Entièrement conforme",
IF(AVERAGE(IF(ISNUMBER(E4:H4),E4:H4))=0,"Non conforme",
"Partiellement conforme")))</f>
        <v>Partiellement conforme</v>
      </c>
      <c r="J4" s="120" t="str">
        <f>VLOOKUP(I4,[1]Echelles_DORA!$D$5:$E$8,2,0)</f>
        <v>Une partie seulement des éléments du contrôle est en place. Par exemple, la politique est définie et le contrôle est appliqué, mais il n’est ni automatisé ni suivi par la direction.</v>
      </c>
      <c r="K4" s="119"/>
      <c r="L4" s="118">
        <f t="shared" si="0"/>
        <v>0.5</v>
      </c>
      <c r="M4" s="118">
        <v>1</v>
      </c>
    </row>
    <row r="5" spans="1:13" s="118" customFormat="1" ht="42.75">
      <c r="A5" s="129" t="s">
        <v>504</v>
      </c>
      <c r="B5" s="127" t="s">
        <v>505</v>
      </c>
      <c r="C5" s="128">
        <v>7</v>
      </c>
      <c r="D5" s="127" t="s">
        <v>509</v>
      </c>
      <c r="E5" s="122">
        <v>0.75</v>
      </c>
      <c r="F5" s="122">
        <v>0.5</v>
      </c>
      <c r="G5" s="122">
        <v>1</v>
      </c>
      <c r="H5" s="122">
        <v>0.25</v>
      </c>
      <c r="I5" s="121" t="str" cm="1">
        <f t="array" ref="I5">IF(COUNTIF(E5:H5,"Non applicable")=COLUMN(H5)-COLUMN(E5)+1,"Non applicable",
IF(AVERAGE(IF(ISNUMBER(E5:H5),E5:H5))=1,"Entièrement conforme",
IF(AVERAGE(IF(ISNUMBER(E5:H5),E5:H5))=0,"Non conforme",
"Partiellement conforme")))</f>
        <v>Partiellement conforme</v>
      </c>
      <c r="J5" s="120" t="str">
        <f>VLOOKUP(I5,[1]Echelles_DORA!$D$5:$E$8,2,0)</f>
        <v>Une partie seulement des éléments du contrôle est en place. Par exemple, la politique est définie et le contrôle est appliqué, mais il n’est ni automatisé ni suivi par la direction.</v>
      </c>
      <c r="K5" s="119"/>
      <c r="L5" s="118">
        <f t="shared" si="0"/>
        <v>0.5</v>
      </c>
      <c r="M5" s="118">
        <v>1</v>
      </c>
    </row>
    <row r="6" spans="1:13" s="118" customFormat="1" ht="71.25">
      <c r="A6" s="129" t="s">
        <v>504</v>
      </c>
      <c r="B6" s="127" t="s">
        <v>505</v>
      </c>
      <c r="C6" s="128">
        <v>8</v>
      </c>
      <c r="D6" s="127" t="s">
        <v>510</v>
      </c>
      <c r="E6" s="122">
        <v>0.5</v>
      </c>
      <c r="F6" s="122">
        <v>0.25</v>
      </c>
      <c r="G6" s="122">
        <v>1</v>
      </c>
      <c r="H6" s="122">
        <v>0.25</v>
      </c>
      <c r="I6" s="121" t="str" cm="1">
        <f t="array" ref="I6">IF(COUNTIF(E6:H6,"Non applicable")=COLUMN(H6)-COLUMN(E6)+1,"Non applicable",
IF(AVERAGE(IF(ISNUMBER(E6:H6),E6:H6))=1,"Entièrement conforme",
IF(AVERAGE(IF(ISNUMBER(E6:H6),E6:H6))=0,"Non conforme",
"Partiellement conforme")))</f>
        <v>Partiellement conforme</v>
      </c>
      <c r="J6" s="120" t="str">
        <f>VLOOKUP(I6,[1]Echelles_DORA!$D$5:$E$8,2,0)</f>
        <v>Une partie seulement des éléments du contrôle est en place. Par exemple, la politique est définie et le contrôle est appliqué, mais il n’est ni automatisé ni suivi par la direction.</v>
      </c>
      <c r="K6" s="119"/>
      <c r="L6" s="118">
        <f t="shared" si="0"/>
        <v>0.5</v>
      </c>
      <c r="M6" s="118">
        <v>1</v>
      </c>
    </row>
    <row r="7" spans="1:13" s="118" customFormat="1" ht="85.5">
      <c r="A7" s="129" t="s">
        <v>504</v>
      </c>
      <c r="B7" s="127" t="s">
        <v>505</v>
      </c>
      <c r="C7" s="128">
        <v>9</v>
      </c>
      <c r="D7" s="127" t="s">
        <v>511</v>
      </c>
      <c r="E7" s="122" t="s">
        <v>430</v>
      </c>
      <c r="F7" s="122" t="s">
        <v>430</v>
      </c>
      <c r="G7" s="122" t="s">
        <v>430</v>
      </c>
      <c r="H7" s="122" t="s">
        <v>430</v>
      </c>
      <c r="I7" s="121" t="str" cm="1">
        <f t="array" ref="I7">IF(COUNTIF(E7:H7,"Non applicable")=COLUMN(H7)-COLUMN(E7)+1,"Non applicable",
IF(AVERAGE(IF(ISNUMBER(E7:H7),E7:H7))=1,"Entièrement conforme",
IF(AVERAGE(IF(ISNUMBER(E7:H7),E7:H7))=0,"Non conforme",
"Partiellement conforme")))</f>
        <v>Non applicable</v>
      </c>
      <c r="J7" s="120" t="str">
        <f>VLOOKUP(I7,[1]Echelles_DORA!$D$5:$E$8,2,0)</f>
        <v>L’exigence ne s’applique pas à l'entité ou au périmètre évalué (par exemple : service non utilisé, technologie non déployée, type d’activité exclu).</v>
      </c>
      <c r="K7" s="119"/>
      <c r="L7" s="118" t="str">
        <f t="shared" si="0"/>
        <v/>
      </c>
      <c r="M7" s="118">
        <v>1</v>
      </c>
    </row>
    <row r="8" spans="1:13" s="118" customFormat="1" ht="99.75">
      <c r="A8" s="129" t="s">
        <v>504</v>
      </c>
      <c r="B8" s="127" t="s">
        <v>505</v>
      </c>
      <c r="C8" s="128">
        <v>10</v>
      </c>
      <c r="D8" s="127" t="s">
        <v>512</v>
      </c>
      <c r="E8" s="131">
        <v>0.5</v>
      </c>
      <c r="F8" s="131">
        <v>0.5</v>
      </c>
      <c r="G8" s="131">
        <v>0.25</v>
      </c>
      <c r="H8" s="131">
        <v>0.75</v>
      </c>
      <c r="I8" s="121" t="str" cm="1">
        <f t="array" ref="I8">IF(COUNTIF(E8:H8,"Non applicable")=COLUMN(H8)-COLUMN(E8)+1,"Non applicable",
IF(AVERAGE(IF(ISNUMBER(E8:H8),E8:H8))=1,"Entièrement conforme",
IF(AVERAGE(IF(ISNUMBER(E8:H8),E8:H8))=0,"Non conforme",
"Partiellement conforme")))</f>
        <v>Partiellement conforme</v>
      </c>
      <c r="J8" s="120" t="str">
        <f>VLOOKUP(I8,[1]Echelles_DORA!$D$5:$E$8,2,0)</f>
        <v>Une partie seulement des éléments du contrôle est en place. Par exemple, la politique est définie et le contrôle est appliqué, mais il n’est ni automatisé ni suivi par la direction.</v>
      </c>
      <c r="K8" s="119"/>
      <c r="L8" s="118">
        <f t="shared" si="0"/>
        <v>0.5</v>
      </c>
      <c r="M8" s="118">
        <v>1</v>
      </c>
    </row>
    <row r="9" spans="1:13" s="118" customFormat="1" ht="57">
      <c r="A9" s="129" t="s">
        <v>504</v>
      </c>
      <c r="B9" s="127" t="s">
        <v>505</v>
      </c>
      <c r="C9" s="128">
        <v>11</v>
      </c>
      <c r="D9" s="127" t="s">
        <v>513</v>
      </c>
      <c r="E9" s="122">
        <v>1</v>
      </c>
      <c r="F9" s="122">
        <v>1</v>
      </c>
      <c r="G9" s="122">
        <v>1</v>
      </c>
      <c r="H9" s="122">
        <v>1</v>
      </c>
      <c r="I9" s="121" t="str" cm="1">
        <f t="array" ref="I9">IF(COUNTIF(E9:H9,"Non applicable")=COLUMN(H9)-COLUMN(E9)+1,"Non applicable",
IF(AVERAGE(IF(ISNUMBER(E9:H9),E9:H9))=1,"Entièrement conforme",
IF(AVERAGE(IF(ISNUMBER(E9:H9),E9:H9))=0,"Non conforme",
"Partiellement conforme")))</f>
        <v>Entièrement conforme</v>
      </c>
      <c r="J9" s="120" t="str">
        <f>VLOOKUP(I9,[1]Echelles_DORA!$D$5:$E$8,2,0)</f>
        <v>Toutes les dimensions du contrôle sont pleinement satisfaites. La politique est formalisée, le contrôle est mis en œuvre, automatisé (ou techniquement imposé), et suivi au niveau de la direction.</v>
      </c>
      <c r="K9" s="119"/>
      <c r="L9" s="118">
        <f t="shared" si="0"/>
        <v>1</v>
      </c>
      <c r="M9" s="118">
        <v>1</v>
      </c>
    </row>
    <row r="10" spans="1:13" s="118" customFormat="1" ht="99.75">
      <c r="A10" s="129" t="s">
        <v>504</v>
      </c>
      <c r="B10" s="127" t="s">
        <v>505</v>
      </c>
      <c r="C10" s="128">
        <v>12</v>
      </c>
      <c r="D10" s="127" t="s">
        <v>514</v>
      </c>
      <c r="E10" s="122">
        <v>1</v>
      </c>
      <c r="F10" s="122">
        <v>1</v>
      </c>
      <c r="G10" s="122">
        <v>0.25</v>
      </c>
      <c r="H10" s="122">
        <v>1</v>
      </c>
      <c r="I10" s="121" t="str" cm="1">
        <f t="array" ref="I10">IF(COUNTIF(E10:H10,"Non applicable")=COLUMN(H10)-COLUMN(E10)+1,"Non applicable",
IF(AVERAGE(IF(ISNUMBER(E10:H10),E10:H10))=1,"Entièrement conforme",
IF(AVERAGE(IF(ISNUMBER(E10:H10),E10:H10))=0,"Non conforme",
"Partiellement conforme")))</f>
        <v>Partiellement conforme</v>
      </c>
      <c r="J10" s="120" t="str">
        <f>VLOOKUP(I10,[1]Echelles_DORA!$D$5:$E$8,2,0)</f>
        <v>Une partie seulement des éléments du contrôle est en place. Par exemple, la politique est définie et le contrôle est appliqué, mais il n’est ni automatisé ni suivi par la direction.</v>
      </c>
      <c r="K10" s="119"/>
      <c r="L10" s="118">
        <f t="shared" si="0"/>
        <v>0.5</v>
      </c>
      <c r="M10" s="118">
        <v>1</v>
      </c>
    </row>
    <row r="11" spans="1:13" s="118" customFormat="1" ht="57">
      <c r="A11" s="129" t="s">
        <v>504</v>
      </c>
      <c r="B11" s="127" t="s">
        <v>505</v>
      </c>
      <c r="C11" s="128">
        <v>13</v>
      </c>
      <c r="D11" s="127" t="s">
        <v>515</v>
      </c>
      <c r="E11" s="122">
        <v>1</v>
      </c>
      <c r="F11" s="122">
        <v>1</v>
      </c>
      <c r="G11" s="122">
        <v>0.25</v>
      </c>
      <c r="H11" s="122">
        <v>1</v>
      </c>
      <c r="I11" s="121" t="str" cm="1">
        <f t="array" ref="I11">IF(COUNTIF(E11:H11,"Non applicable")=COLUMN(H11)-COLUMN(E11)+1,"Non applicable",
IF(AVERAGE(IF(ISNUMBER(E11:H11),E11:H11))=1,"Entièrement conforme",
IF(AVERAGE(IF(ISNUMBER(E11:H11),E11:H11))=0,"Non conforme",
"Partiellement conforme")))</f>
        <v>Partiellement conforme</v>
      </c>
      <c r="J11" s="120" t="str">
        <f>VLOOKUP(I11,[1]Echelles_DORA!$D$5:$E$8,2,0)</f>
        <v>Une partie seulement des éléments du contrôle est en place. Par exemple, la politique est définie et le contrôle est appliqué, mais il n’est ni automatisé ni suivi par la direction.</v>
      </c>
      <c r="K11" s="119"/>
      <c r="L11" s="118">
        <f t="shared" si="0"/>
        <v>0.5</v>
      </c>
      <c r="M11" s="118">
        <v>1</v>
      </c>
    </row>
    <row r="12" spans="1:13" s="118" customFormat="1" ht="105.6" customHeight="1">
      <c r="A12" s="129" t="s">
        <v>504</v>
      </c>
      <c r="B12" s="127" t="s">
        <v>505</v>
      </c>
      <c r="C12" s="128">
        <v>14</v>
      </c>
      <c r="D12" s="127" t="s">
        <v>516</v>
      </c>
      <c r="E12" s="122" t="s">
        <v>430</v>
      </c>
      <c r="F12" s="122" t="s">
        <v>430</v>
      </c>
      <c r="G12" s="122" t="s">
        <v>430</v>
      </c>
      <c r="H12" s="122" t="s">
        <v>430</v>
      </c>
      <c r="I12" s="121" t="str" cm="1">
        <f t="array" ref="I12">IF(COUNTIF(E12:H12,"Non applicable")=COLUMN(H12)-COLUMN(E12)+1,"Non applicable",
IF(AVERAGE(IF(ISNUMBER(E12:H12),E12:H12))=1,"Entièrement conforme",
IF(AVERAGE(IF(ISNUMBER(E12:H12),E12:H12))=0,"Non conforme",
"Partiellement conforme")))</f>
        <v>Non applicable</v>
      </c>
      <c r="J12" s="120" t="str">
        <f>VLOOKUP(I12,[1]Echelles_DORA!$D$5:$E$8,2,0)</f>
        <v>L’exigence ne s’applique pas à l'entité ou au périmètre évalué (par exemple : service non utilisé, technologie non déployée, type d’activité exclu).</v>
      </c>
      <c r="K12" s="119"/>
      <c r="L12" s="118" t="str">
        <f t="shared" si="0"/>
        <v/>
      </c>
      <c r="M12" s="118">
        <v>1</v>
      </c>
    </row>
    <row r="13" spans="1:13" s="118" customFormat="1" ht="71.25">
      <c r="A13" s="129" t="s">
        <v>504</v>
      </c>
      <c r="B13" s="127" t="s">
        <v>505</v>
      </c>
      <c r="C13" s="128">
        <v>15</v>
      </c>
      <c r="D13" s="127" t="s">
        <v>517</v>
      </c>
      <c r="E13" s="122">
        <v>0.5</v>
      </c>
      <c r="F13" s="122">
        <v>1</v>
      </c>
      <c r="G13" s="122">
        <v>1</v>
      </c>
      <c r="H13" s="122">
        <v>1</v>
      </c>
      <c r="I13" s="121" t="str" cm="1">
        <f t="array" ref="I13">IF(COUNTIF(E13:H13,"Non applicable")=COLUMN(H13)-COLUMN(E13)+1,"Non applicable",
IF(AVERAGE(IF(ISNUMBER(E13:H13),E13:H13))=1,"Entièrement conforme",
IF(AVERAGE(IF(ISNUMBER(E13:H13),E13:H13))=0,"Non conforme",
"Partiellement conforme")))</f>
        <v>Partiellement conforme</v>
      </c>
      <c r="J13" s="120" t="str">
        <f>VLOOKUP(I13,[1]Echelles_DORA!$D$5:$E$8,2,0)</f>
        <v>Une partie seulement des éléments du contrôle est en place. Par exemple, la politique est définie et le contrôle est appliqué, mais il n’est ni automatisé ni suivi par la direction.</v>
      </c>
      <c r="K13" s="119"/>
      <c r="L13" s="118">
        <f t="shared" si="0"/>
        <v>0.5</v>
      </c>
      <c r="M13" s="118">
        <v>1</v>
      </c>
    </row>
    <row r="14" spans="1:13" s="118" customFormat="1" ht="71.25">
      <c r="A14" s="129" t="s">
        <v>504</v>
      </c>
      <c r="B14" s="127" t="s">
        <v>505</v>
      </c>
      <c r="C14" s="128">
        <v>16</v>
      </c>
      <c r="D14" s="127" t="s">
        <v>518</v>
      </c>
      <c r="E14" s="122">
        <v>0</v>
      </c>
      <c r="F14" s="122">
        <v>0</v>
      </c>
      <c r="G14" s="122">
        <v>0</v>
      </c>
      <c r="H14" s="122">
        <v>0</v>
      </c>
      <c r="I14" s="121" t="str" cm="1">
        <f t="array" ref="I14">IF(COUNTIF(E14:H14,"Non applicable")=COLUMN(H14)-COLUMN(E14)+1,"Non applicable",
IF(AVERAGE(IF(ISNUMBER(E14:H14),E14:H14))=1,"Entièrement conforme",
IF(AVERAGE(IF(ISNUMBER(E14:H14),E14:H14))=0,"Non conforme",
"Partiellement conforme")))</f>
        <v>Non conforme</v>
      </c>
      <c r="J14" s="120" t="str">
        <f>VLOOKUP(I14,[1]Echelles_DORA!$D$5:$E$8,2,0)</f>
        <v>Aucun élément du contrôle n’est en place : ni politique, ni procédure, ni mise en œuvre technique.</v>
      </c>
      <c r="K14" s="119"/>
      <c r="L14" s="118">
        <f t="shared" si="0"/>
        <v>0</v>
      </c>
      <c r="M14" s="118">
        <v>1</v>
      </c>
    </row>
    <row r="15" spans="1:13" s="118" customFormat="1" ht="71.25">
      <c r="A15" s="129" t="s">
        <v>504</v>
      </c>
      <c r="B15" s="127" t="s">
        <v>519</v>
      </c>
      <c r="C15" s="128">
        <v>17</v>
      </c>
      <c r="D15" s="127" t="s">
        <v>520</v>
      </c>
      <c r="E15" s="122">
        <v>0</v>
      </c>
      <c r="F15" s="122">
        <v>0</v>
      </c>
      <c r="G15" s="122">
        <v>0</v>
      </c>
      <c r="H15" s="122">
        <v>0</v>
      </c>
      <c r="I15" s="121" t="str" cm="1">
        <f t="array" ref="I15">IF(COUNTIF(E15:H15,"Non applicable")=COLUMN(H15)-COLUMN(E15)+1,"Non applicable",
IF(AVERAGE(IF(ISNUMBER(E15:H15),E15:H15))=1,"Entièrement conforme",
IF(AVERAGE(IF(ISNUMBER(E15:H15),E15:H15))=0,"Non conforme",
"Partiellement conforme")))</f>
        <v>Non conforme</v>
      </c>
      <c r="J15" s="120" t="str">
        <f>VLOOKUP(I15,[1]Echelles_DORA!$D$5:$E$8,2,0)</f>
        <v>Aucun élément du contrôle n’est en place : ni politique, ni procédure, ni mise en œuvre technique.</v>
      </c>
      <c r="K15" s="119"/>
      <c r="L15" s="118">
        <f t="shared" si="0"/>
        <v>0</v>
      </c>
      <c r="M15" s="118">
        <v>1</v>
      </c>
    </row>
    <row r="16" spans="1:13" s="118" customFormat="1" ht="124.15" customHeight="1">
      <c r="A16" s="129" t="s">
        <v>504</v>
      </c>
      <c r="B16" s="127" t="s">
        <v>519</v>
      </c>
      <c r="C16" s="128">
        <v>18</v>
      </c>
      <c r="D16" s="127" t="s">
        <v>521</v>
      </c>
      <c r="E16" s="122">
        <v>1</v>
      </c>
      <c r="F16" s="122">
        <v>1</v>
      </c>
      <c r="G16" s="122">
        <v>1</v>
      </c>
      <c r="H16" s="122">
        <v>1</v>
      </c>
      <c r="I16" s="121" t="str" cm="1">
        <f t="array" ref="I16">IF(COUNTIF(E16:H16,"Non applicable")=COLUMN(H16)-COLUMN(E16)+1,"Non applicable",
IF(AVERAGE(IF(ISNUMBER(E16:H16),E16:H16))=1,"Entièrement conforme",
IF(AVERAGE(IF(ISNUMBER(E16:H16),E16:H16))=0,"Non conforme",
"Partiellement conforme")))</f>
        <v>Entièrement conforme</v>
      </c>
      <c r="J16" s="120" t="str">
        <f>VLOOKUP(I16,[1]Echelles_DORA!$D$5:$E$8,2,0)</f>
        <v>Toutes les dimensions du contrôle sont pleinement satisfaites. La politique est formalisée, le contrôle est mis en œuvre, automatisé (ou techniquement imposé), et suivi au niveau de la direction.</v>
      </c>
      <c r="K16" s="119"/>
      <c r="L16" s="118">
        <f t="shared" si="0"/>
        <v>1</v>
      </c>
      <c r="M16" s="118">
        <v>1</v>
      </c>
    </row>
    <row r="17" spans="1:13" s="118" customFormat="1" ht="85.5">
      <c r="A17" s="129" t="s">
        <v>504</v>
      </c>
      <c r="B17" s="127" t="s">
        <v>519</v>
      </c>
      <c r="C17" s="128">
        <v>19</v>
      </c>
      <c r="D17" s="127" t="s">
        <v>522</v>
      </c>
      <c r="E17" s="122">
        <v>0</v>
      </c>
      <c r="F17" s="122">
        <v>0</v>
      </c>
      <c r="G17" s="122">
        <v>0.25</v>
      </c>
      <c r="H17" s="122">
        <v>0.5</v>
      </c>
      <c r="I17" s="121" t="str" cm="1">
        <f t="array" ref="I17">IF(COUNTIF(E17:H17,"Non applicable")=COLUMN(H17)-COLUMN(E17)+1,"Non applicable",
IF(AVERAGE(IF(ISNUMBER(E17:H17),E17:H17))=1,"Entièrement conforme",
IF(AVERAGE(IF(ISNUMBER(E17:H17),E17:H17))=0,"Non conforme",
"Partiellement conforme")))</f>
        <v>Partiellement conforme</v>
      </c>
      <c r="J17" s="120" t="str">
        <f>VLOOKUP(I17,[1]Echelles_DORA!$D$5:$E$8,2,0)</f>
        <v>Une partie seulement des éléments du contrôle est en place. Par exemple, la politique est définie et le contrôle est appliqué, mais il n’est ni automatisé ni suivi par la direction.</v>
      </c>
      <c r="K17" s="119"/>
      <c r="L17" s="118">
        <f t="shared" si="0"/>
        <v>0.5</v>
      </c>
      <c r="M17" s="118">
        <v>1</v>
      </c>
    </row>
    <row r="18" spans="1:13" s="118" customFormat="1" ht="114">
      <c r="A18" s="129" t="s">
        <v>504</v>
      </c>
      <c r="B18" s="127" t="s">
        <v>519</v>
      </c>
      <c r="C18" s="128">
        <v>20</v>
      </c>
      <c r="D18" s="127" t="s">
        <v>523</v>
      </c>
      <c r="E18" s="122">
        <v>0</v>
      </c>
      <c r="F18" s="122" t="s">
        <v>430</v>
      </c>
      <c r="G18" s="122" t="s">
        <v>430</v>
      </c>
      <c r="H18" s="122" t="s">
        <v>430</v>
      </c>
      <c r="I18" s="121" t="str" cm="1">
        <f t="array" ref="I18">IF(COUNTIF(E18:H18,"Non applicable")=COLUMN(H18)-COLUMN(E18)+1,"Non applicable",
IF(AVERAGE(IF(ISNUMBER(E18:H18),E18:H18))=1,"Entièrement conforme",
IF(AVERAGE(IF(ISNUMBER(E18:H18),E18:H18))=0,"Non conforme",
"Partiellement conforme")))</f>
        <v>Non conforme</v>
      </c>
      <c r="J18" s="120" t="str">
        <f>VLOOKUP(I18,[1]Echelles_DORA!$D$5:$E$8,2,0)</f>
        <v>Aucun élément du contrôle n’est en place : ni politique, ni procédure, ni mise en œuvre technique.</v>
      </c>
      <c r="K18" s="119"/>
      <c r="L18" s="118">
        <f t="shared" si="0"/>
        <v>0</v>
      </c>
      <c r="M18" s="118">
        <v>1</v>
      </c>
    </row>
    <row r="19" spans="1:13" s="118" customFormat="1" ht="128.25">
      <c r="A19" s="129" t="s">
        <v>504</v>
      </c>
      <c r="B19" s="127" t="s">
        <v>519</v>
      </c>
      <c r="C19" s="128">
        <v>21</v>
      </c>
      <c r="D19" s="127" t="s">
        <v>524</v>
      </c>
      <c r="E19" s="122">
        <v>0</v>
      </c>
      <c r="F19" s="122">
        <v>0</v>
      </c>
      <c r="G19" s="122">
        <v>0.5</v>
      </c>
      <c r="H19" s="122">
        <v>0.25</v>
      </c>
      <c r="I19" s="121" t="str" cm="1">
        <f t="array" ref="I19">IF(COUNTIF(E19:H19,"Non applicable")=COLUMN(H19)-COLUMN(E19)+1,"Non applicable",
IF(AVERAGE(IF(ISNUMBER(E19:H19),E19:H19))=1,"Entièrement conforme",
IF(AVERAGE(IF(ISNUMBER(E19:H19),E19:H19))=0,"Non conforme",
"Partiellement conforme")))</f>
        <v>Partiellement conforme</v>
      </c>
      <c r="J19" s="120" t="str">
        <f>VLOOKUP(I19,[1]Echelles_DORA!$D$5:$E$8,2,0)</f>
        <v>Une partie seulement des éléments du contrôle est en place. Par exemple, la politique est définie et le contrôle est appliqué, mais il n’est ni automatisé ni suivi par la direction.</v>
      </c>
      <c r="K19" s="119"/>
      <c r="L19" s="118">
        <f t="shared" si="0"/>
        <v>0.5</v>
      </c>
      <c r="M19" s="118">
        <v>1</v>
      </c>
    </row>
    <row r="20" spans="1:13" s="118" customFormat="1" ht="114">
      <c r="A20" s="129" t="s">
        <v>504</v>
      </c>
      <c r="B20" s="127" t="s">
        <v>519</v>
      </c>
      <c r="C20" s="128">
        <v>22</v>
      </c>
      <c r="D20" s="127" t="s">
        <v>525</v>
      </c>
      <c r="E20" s="122">
        <v>0</v>
      </c>
      <c r="F20" s="122">
        <v>0</v>
      </c>
      <c r="G20" s="122">
        <v>0.5</v>
      </c>
      <c r="H20" s="122">
        <v>1</v>
      </c>
      <c r="I20" s="121" t="str" cm="1">
        <f t="array" ref="I20">IF(COUNTIF(E20:H20,"Non applicable")=COLUMN(H20)-COLUMN(E20)+1,"Non applicable",
IF(AVERAGE(IF(ISNUMBER(E20:H20),E20:H20))=1,"Entièrement conforme",
IF(AVERAGE(IF(ISNUMBER(E20:H20),E20:H20))=0,"Non conforme",
"Partiellement conforme")))</f>
        <v>Partiellement conforme</v>
      </c>
      <c r="J20" s="120" t="str">
        <f>VLOOKUP(I20,[1]Echelles_DORA!$D$5:$E$8,2,0)</f>
        <v>Une partie seulement des éléments du contrôle est en place. Par exemple, la politique est définie et le contrôle est appliqué, mais il n’est ni automatisé ni suivi par la direction.</v>
      </c>
      <c r="K20" s="119"/>
      <c r="L20" s="118">
        <f t="shared" si="0"/>
        <v>0.5</v>
      </c>
      <c r="M20" s="118">
        <v>1</v>
      </c>
    </row>
    <row r="21" spans="1:13" s="118" customFormat="1" ht="93.75" customHeight="1">
      <c r="A21" s="129" t="s">
        <v>504</v>
      </c>
      <c r="B21" s="127" t="s">
        <v>519</v>
      </c>
      <c r="C21" s="128">
        <v>23</v>
      </c>
      <c r="D21" s="127" t="s">
        <v>526</v>
      </c>
      <c r="E21" s="122">
        <v>0</v>
      </c>
      <c r="F21" s="122">
        <v>0</v>
      </c>
      <c r="G21" s="122">
        <v>0.75</v>
      </c>
      <c r="H21" s="122">
        <v>1</v>
      </c>
      <c r="I21" s="121" t="str" cm="1">
        <f t="array" ref="I21">IF(COUNTIF(E21:H21,"Non applicable")=COLUMN(H21)-COLUMN(E21)+1,"Non applicable",
IF(AVERAGE(IF(ISNUMBER(E21:H21),E21:H21))=1,"Entièrement conforme",
IF(AVERAGE(IF(ISNUMBER(E21:H21),E21:H21))=0,"Non conforme",
"Partiellement conforme")))</f>
        <v>Partiellement conforme</v>
      </c>
      <c r="J21" s="120" t="str">
        <f>VLOOKUP(I21,[1]Echelles_DORA!$D$5:$E$8,2,0)</f>
        <v>Une partie seulement des éléments du contrôle est en place. Par exemple, la politique est définie et le contrôle est appliqué, mais il n’est ni automatisé ni suivi par la direction.</v>
      </c>
      <c r="K21" s="119"/>
      <c r="L21" s="118">
        <f t="shared" si="0"/>
        <v>0.5</v>
      </c>
      <c r="M21" s="118">
        <v>1</v>
      </c>
    </row>
    <row r="22" spans="1:13" s="118" customFormat="1" ht="72.599999999999994" customHeight="1">
      <c r="A22" s="129" t="s">
        <v>504</v>
      </c>
      <c r="B22" s="127" t="s">
        <v>519</v>
      </c>
      <c r="C22" s="128">
        <v>24</v>
      </c>
      <c r="D22" s="127" t="s">
        <v>527</v>
      </c>
      <c r="E22" s="122">
        <v>0</v>
      </c>
      <c r="F22" s="122">
        <v>0</v>
      </c>
      <c r="G22" s="122">
        <v>0</v>
      </c>
      <c r="H22" s="122">
        <v>0</v>
      </c>
      <c r="I22" s="121" t="str" cm="1">
        <f t="array" ref="I22">IF(COUNTIF(E22:H22,"Non applicable")=COLUMN(H22)-COLUMN(E22)+1,"Non applicable",
IF(AVERAGE(IF(ISNUMBER(E22:H22),E22:H22))=1,"Entièrement conforme",
IF(AVERAGE(IF(ISNUMBER(E22:H22),E22:H22))=0,"Non conforme",
"Partiellement conforme")))</f>
        <v>Non conforme</v>
      </c>
      <c r="J22" s="120" t="str">
        <f>VLOOKUP(I22,[1]Echelles_DORA!$D$5:$E$8,2,0)</f>
        <v>Aucun élément du contrôle n’est en place : ni politique, ni procédure, ni mise en œuvre technique.</v>
      </c>
      <c r="K22" s="119"/>
      <c r="L22" s="118">
        <f t="shared" si="0"/>
        <v>0</v>
      </c>
      <c r="M22" s="118">
        <v>1</v>
      </c>
    </row>
    <row r="23" spans="1:13" s="118" customFormat="1" ht="93.75" customHeight="1">
      <c r="A23" s="129" t="s">
        <v>504</v>
      </c>
      <c r="B23" s="127" t="s">
        <v>519</v>
      </c>
      <c r="C23" s="128">
        <v>25</v>
      </c>
      <c r="D23" s="127" t="s">
        <v>528</v>
      </c>
      <c r="E23" s="122">
        <v>0</v>
      </c>
      <c r="F23" s="122">
        <v>0</v>
      </c>
      <c r="G23" s="122" t="s">
        <v>430</v>
      </c>
      <c r="H23" s="122">
        <v>0.25</v>
      </c>
      <c r="I23" s="121" t="str" cm="1">
        <f t="array" ref="I23">IF(COUNTIF(E23:H23,"Non applicable")=COLUMN(H23)-COLUMN(E23)+1,"Non applicable",
IF(AVERAGE(IF(ISNUMBER(E23:H23),E23:H23))=1,"Entièrement conforme",
IF(AVERAGE(IF(ISNUMBER(E23:H23),E23:H23))=0,"Non conforme",
"Partiellement conforme")))</f>
        <v>Partiellement conforme</v>
      </c>
      <c r="J23" s="120" t="str">
        <f>VLOOKUP(I23,[1]Echelles_DORA!$D$5:$E$8,2,0)</f>
        <v>Une partie seulement des éléments du contrôle est en place. Par exemple, la politique est définie et le contrôle est appliqué, mais il n’est ni automatisé ni suivi par la direction.</v>
      </c>
      <c r="K23" s="119"/>
      <c r="L23" s="118">
        <f t="shared" si="0"/>
        <v>0.5</v>
      </c>
      <c r="M23" s="118">
        <v>1</v>
      </c>
    </row>
    <row r="24" spans="1:13" s="118" customFormat="1" ht="93.75" customHeight="1">
      <c r="A24" s="129" t="s">
        <v>504</v>
      </c>
      <c r="B24" s="127" t="s">
        <v>519</v>
      </c>
      <c r="C24" s="128">
        <v>26</v>
      </c>
      <c r="D24" s="127" t="s">
        <v>529</v>
      </c>
      <c r="E24" s="122">
        <v>0</v>
      </c>
      <c r="F24" s="122">
        <v>0</v>
      </c>
      <c r="G24" s="122" t="s">
        <v>430</v>
      </c>
      <c r="H24" s="122" t="s">
        <v>430</v>
      </c>
      <c r="I24" s="121" t="str" cm="1">
        <f t="array" ref="I24">IF(COUNTIF(E24:H24,"Non applicable")=COLUMN(H24)-COLUMN(E24)+1,"Non applicable",
IF(AVERAGE(IF(ISNUMBER(E24:H24),E24:H24))=1,"Entièrement conforme",
IF(AVERAGE(IF(ISNUMBER(E24:H24),E24:H24))=0,"Non conforme",
"Partiellement conforme")))</f>
        <v>Non conforme</v>
      </c>
      <c r="J24" s="120" t="str">
        <f>VLOOKUP(I24,[1]Echelles_DORA!$D$5:$E$8,2,0)</f>
        <v>Aucun élément du contrôle n’est en place : ni politique, ni procédure, ni mise en œuvre technique.</v>
      </c>
      <c r="K24" s="119"/>
      <c r="L24" s="118">
        <f t="shared" si="0"/>
        <v>0</v>
      </c>
      <c r="M24" s="118">
        <v>1</v>
      </c>
    </row>
    <row r="25" spans="1:13" s="118" customFormat="1" ht="93.75" customHeight="1">
      <c r="A25" s="129" t="s">
        <v>504</v>
      </c>
      <c r="B25" s="127" t="s">
        <v>519</v>
      </c>
      <c r="C25" s="128">
        <v>27</v>
      </c>
      <c r="D25" s="127" t="s">
        <v>530</v>
      </c>
      <c r="E25" s="122">
        <v>0</v>
      </c>
      <c r="F25" s="122">
        <v>0</v>
      </c>
      <c r="G25" s="122">
        <v>0</v>
      </c>
      <c r="H25" s="122">
        <v>0</v>
      </c>
      <c r="I25" s="121" t="str" cm="1">
        <f t="array" ref="I25">IF(COUNTIF(E25:H25,"Non applicable")=COLUMN(H25)-COLUMN(E25)+1,"Non applicable",
IF(AVERAGE(IF(ISNUMBER(E25:H25),E25:H25))=1,"Entièrement conforme",
IF(AVERAGE(IF(ISNUMBER(E25:H25),E25:H25))=0,"Non conforme",
"Partiellement conforme")))</f>
        <v>Non conforme</v>
      </c>
      <c r="J25" s="120" t="str">
        <f>VLOOKUP(I25,[1]Echelles_DORA!$D$5:$E$8,2,0)</f>
        <v>Aucun élément du contrôle n’est en place : ni politique, ni procédure, ni mise en œuvre technique.</v>
      </c>
      <c r="K25" s="119"/>
      <c r="L25" s="118">
        <f t="shared" si="0"/>
        <v>0</v>
      </c>
      <c r="M25" s="118">
        <v>1</v>
      </c>
    </row>
    <row r="26" spans="1:13" s="118" customFormat="1" ht="93.75" customHeight="1">
      <c r="A26" s="129" t="s">
        <v>504</v>
      </c>
      <c r="B26" s="127" t="s">
        <v>519</v>
      </c>
      <c r="C26" s="128">
        <v>28</v>
      </c>
      <c r="D26" s="127" t="s">
        <v>531</v>
      </c>
      <c r="E26" s="122">
        <v>0</v>
      </c>
      <c r="F26" s="122">
        <v>0</v>
      </c>
      <c r="G26" s="122">
        <v>0</v>
      </c>
      <c r="H26" s="122">
        <v>0</v>
      </c>
      <c r="I26" s="121" t="str" cm="1">
        <f t="array" ref="I26">IF(COUNTIF(E26:H26,"Non applicable")=COLUMN(H26)-COLUMN(E26)+1,"Non applicable",
IF(AVERAGE(IF(ISNUMBER(E26:H26),E26:H26))=1,"Entièrement conforme",
IF(AVERAGE(IF(ISNUMBER(E26:H26),E26:H26))=0,"Non conforme",
"Partiellement conforme")))</f>
        <v>Non conforme</v>
      </c>
      <c r="J26" s="120" t="str">
        <f>VLOOKUP(I26,[1]Echelles_DORA!$D$5:$E$8,2,0)</f>
        <v>Aucun élément du contrôle n’est en place : ni politique, ni procédure, ni mise en œuvre technique.</v>
      </c>
      <c r="K26" s="119"/>
      <c r="L26" s="118">
        <f t="shared" si="0"/>
        <v>0</v>
      </c>
      <c r="M26" s="118">
        <v>1</v>
      </c>
    </row>
    <row r="27" spans="1:13" s="118" customFormat="1" ht="93.75" customHeight="1">
      <c r="A27" s="129" t="s">
        <v>504</v>
      </c>
      <c r="B27" s="127" t="s">
        <v>519</v>
      </c>
      <c r="C27" s="128">
        <v>29</v>
      </c>
      <c r="D27" s="127" t="s">
        <v>532</v>
      </c>
      <c r="E27" s="122">
        <v>0</v>
      </c>
      <c r="F27" s="122">
        <v>0</v>
      </c>
      <c r="G27" s="122">
        <v>0</v>
      </c>
      <c r="H27" s="122">
        <v>0</v>
      </c>
      <c r="I27" s="121" t="str" cm="1">
        <f t="array" ref="I27">IF(COUNTIF(E27:H27,"Non applicable")=COLUMN(H27)-COLUMN(E27)+1,"Non applicable",
IF(AVERAGE(IF(ISNUMBER(E27:H27),E27:H27))=1,"Entièrement conforme",
IF(AVERAGE(IF(ISNUMBER(E27:H27),E27:H27))=0,"Non conforme",
"Partiellement conforme")))</f>
        <v>Non conforme</v>
      </c>
      <c r="J27" s="120" t="str">
        <f>VLOOKUP(I27,[1]Echelles_DORA!$D$5:$E$8,2,0)</f>
        <v>Aucun élément du contrôle n’est en place : ni politique, ni procédure, ni mise en œuvre technique.</v>
      </c>
      <c r="K27" s="119"/>
      <c r="L27" s="118">
        <f t="shared" si="0"/>
        <v>0</v>
      </c>
      <c r="M27" s="118">
        <v>1</v>
      </c>
    </row>
    <row r="28" spans="1:13" s="118" customFormat="1" ht="93.75" customHeight="1">
      <c r="A28" s="129" t="s">
        <v>504</v>
      </c>
      <c r="B28" s="127" t="s">
        <v>519</v>
      </c>
      <c r="C28" s="128">
        <v>30</v>
      </c>
      <c r="D28" s="127" t="s">
        <v>533</v>
      </c>
      <c r="E28" s="122">
        <v>0</v>
      </c>
      <c r="F28" s="122">
        <v>0</v>
      </c>
      <c r="G28" s="122">
        <v>0.25</v>
      </c>
      <c r="H28" s="122" t="s">
        <v>430</v>
      </c>
      <c r="I28" s="121" t="str" cm="1">
        <f t="array" ref="I28">IF(COUNTIF(E28:H28,"Non applicable")=COLUMN(H28)-COLUMN(E28)+1,"Non applicable",
IF(AVERAGE(IF(ISNUMBER(E28:H28),E28:H28))=1,"Entièrement conforme",
IF(AVERAGE(IF(ISNUMBER(E28:H28),E28:H28))=0,"Non conforme",
"Partiellement conforme")))</f>
        <v>Partiellement conforme</v>
      </c>
      <c r="J28" s="120" t="str">
        <f>VLOOKUP(I28,[1]Echelles_DORA!$D$5:$E$8,2,0)</f>
        <v>Une partie seulement des éléments du contrôle est en place. Par exemple, la politique est définie et le contrôle est appliqué, mais il n’est ni automatisé ni suivi par la direction.</v>
      </c>
      <c r="K28" s="119"/>
      <c r="L28" s="118">
        <f t="shared" si="0"/>
        <v>0.5</v>
      </c>
      <c r="M28" s="118">
        <v>1</v>
      </c>
    </row>
    <row r="29" spans="1:13" s="118" customFormat="1" ht="93.75" customHeight="1">
      <c r="A29" s="129" t="s">
        <v>504</v>
      </c>
      <c r="B29" s="127" t="s">
        <v>519</v>
      </c>
      <c r="C29" s="128">
        <v>31</v>
      </c>
      <c r="D29" s="127" t="s">
        <v>534</v>
      </c>
      <c r="E29" s="122">
        <v>0</v>
      </c>
      <c r="F29" s="122">
        <v>0</v>
      </c>
      <c r="G29" s="122">
        <v>0</v>
      </c>
      <c r="H29" s="122">
        <v>0</v>
      </c>
      <c r="I29" s="121" t="str" cm="1">
        <f t="array" ref="I29">IF(COUNTIF(E29:H29,"Non applicable")=COLUMN(H29)-COLUMN(E29)+1,"Non applicable",
IF(AVERAGE(IF(ISNUMBER(E29:H29),E29:H29))=1,"Entièrement conforme",
IF(AVERAGE(IF(ISNUMBER(E29:H29),E29:H29))=0,"Non conforme",
"Partiellement conforme")))</f>
        <v>Non conforme</v>
      </c>
      <c r="J29" s="120" t="str">
        <f>VLOOKUP(I29,[1]Echelles_DORA!$D$5:$E$8,2,0)</f>
        <v>Aucun élément du contrôle n’est en place : ni politique, ni procédure, ni mise en œuvre technique.</v>
      </c>
      <c r="K29" s="119"/>
      <c r="L29" s="118">
        <f t="shared" si="0"/>
        <v>0</v>
      </c>
      <c r="M29" s="118">
        <v>1</v>
      </c>
    </row>
    <row r="30" spans="1:13" s="118" customFormat="1" ht="93.75" customHeight="1">
      <c r="A30" s="129" t="s">
        <v>504</v>
      </c>
      <c r="B30" s="127" t="s">
        <v>519</v>
      </c>
      <c r="C30" s="128">
        <v>32</v>
      </c>
      <c r="D30" s="127" t="s">
        <v>535</v>
      </c>
      <c r="E30" s="122">
        <v>0</v>
      </c>
      <c r="F30" s="122">
        <v>0</v>
      </c>
      <c r="G30" s="122">
        <v>0</v>
      </c>
      <c r="H30" s="122">
        <v>0</v>
      </c>
      <c r="I30" s="121" t="str" cm="1">
        <f t="array" ref="I30">IF(COUNTIF(E30:H30,"Non applicable")=COLUMN(H30)-COLUMN(E30)+1,"Non applicable",
IF(AVERAGE(IF(ISNUMBER(E30:H30),E30:H30))=1,"Entièrement conforme",
IF(AVERAGE(IF(ISNUMBER(E30:H30),E30:H30))=0,"Non conforme",
"Partiellement conforme")))</f>
        <v>Non conforme</v>
      </c>
      <c r="J30" s="120" t="str">
        <f>VLOOKUP(I30,[1]Echelles_DORA!$D$5:$E$8,2,0)</f>
        <v>Aucun élément du contrôle n’est en place : ni politique, ni procédure, ni mise en œuvre technique.</v>
      </c>
      <c r="K30" s="119"/>
      <c r="L30" s="118">
        <f t="shared" si="0"/>
        <v>0</v>
      </c>
      <c r="M30" s="118">
        <v>1</v>
      </c>
    </row>
    <row r="31" spans="1:13" s="118" customFormat="1" ht="93.75" customHeight="1">
      <c r="A31" s="129" t="s">
        <v>504</v>
      </c>
      <c r="B31" s="127" t="s">
        <v>519</v>
      </c>
      <c r="C31" s="128">
        <v>33</v>
      </c>
      <c r="D31" s="127" t="s">
        <v>536</v>
      </c>
      <c r="E31" s="122">
        <v>0.25</v>
      </c>
      <c r="F31" s="122">
        <v>0</v>
      </c>
      <c r="G31" s="122">
        <v>0.5</v>
      </c>
      <c r="H31" s="122">
        <v>0.25</v>
      </c>
      <c r="I31" s="121" t="str" cm="1">
        <f t="array" ref="I31">IF(COUNTIF(E31:H31,"Non applicable")=COLUMN(H31)-COLUMN(E31)+1,"Non applicable",
IF(AVERAGE(IF(ISNUMBER(E31:H31),E31:H31))=1,"Entièrement conforme",
IF(AVERAGE(IF(ISNUMBER(E31:H31),E31:H31))=0,"Non conforme",
"Partiellement conforme")))</f>
        <v>Partiellement conforme</v>
      </c>
      <c r="J31" s="120" t="str">
        <f>VLOOKUP(I31,[1]Echelles_DORA!$D$5:$E$8,2,0)</f>
        <v>Une partie seulement des éléments du contrôle est en place. Par exemple, la politique est définie et le contrôle est appliqué, mais il n’est ni automatisé ni suivi par la direction.</v>
      </c>
      <c r="K31" s="119"/>
      <c r="L31" s="118">
        <f t="shared" si="0"/>
        <v>0.5</v>
      </c>
      <c r="M31" s="118">
        <v>1</v>
      </c>
    </row>
    <row r="32" spans="1:13" s="118" customFormat="1" ht="93.75" customHeight="1">
      <c r="A32" s="129" t="s">
        <v>504</v>
      </c>
      <c r="B32" s="127" t="s">
        <v>519</v>
      </c>
      <c r="C32" s="128">
        <v>34</v>
      </c>
      <c r="D32" s="127" t="s">
        <v>537</v>
      </c>
      <c r="E32" s="122">
        <v>0</v>
      </c>
      <c r="F32" s="122">
        <v>0</v>
      </c>
      <c r="G32" s="122" t="s">
        <v>430</v>
      </c>
      <c r="H32" s="122" t="s">
        <v>430</v>
      </c>
      <c r="I32" s="121" t="str" cm="1">
        <f t="array" ref="I32">IF(COUNTIF(E32:H32,"Non applicable")=COLUMN(H32)-COLUMN(E32)+1,"Non applicable",
IF(AVERAGE(IF(ISNUMBER(E32:H32),E32:H32))=1,"Entièrement conforme",
IF(AVERAGE(IF(ISNUMBER(E32:H32),E32:H32))=0,"Non conforme",
"Partiellement conforme")))</f>
        <v>Non conforme</v>
      </c>
      <c r="J32" s="120" t="str">
        <f>VLOOKUP(I32,[1]Echelles_DORA!$D$5:$E$8,2,0)</f>
        <v>Aucun élément du contrôle n’est en place : ni politique, ni procédure, ni mise en œuvre technique.</v>
      </c>
      <c r="K32" s="119"/>
      <c r="L32" s="118">
        <f t="shared" si="0"/>
        <v>0</v>
      </c>
      <c r="M32" s="118">
        <v>1</v>
      </c>
    </row>
    <row r="33" spans="1:13" s="118" customFormat="1" ht="93.75" customHeight="1">
      <c r="A33" s="129" t="s">
        <v>504</v>
      </c>
      <c r="B33" s="127" t="s">
        <v>538</v>
      </c>
      <c r="C33" s="128">
        <v>35</v>
      </c>
      <c r="D33" s="127" t="s">
        <v>539</v>
      </c>
      <c r="E33" s="122">
        <v>0</v>
      </c>
      <c r="F33" s="122">
        <v>0</v>
      </c>
      <c r="G33" s="122" t="s">
        <v>430</v>
      </c>
      <c r="H33" s="122" t="s">
        <v>430</v>
      </c>
      <c r="I33" s="121" t="str" cm="1">
        <f t="array" ref="I33">IF(COUNTIF(E33:H33,"Non applicable")=COLUMN(H33)-COLUMN(E33)+1,"Non applicable",
IF(AVERAGE(IF(ISNUMBER(E33:H33),E33:H33))=1,"Entièrement conforme",
IF(AVERAGE(IF(ISNUMBER(E33:H33),E33:H33))=0,"Non conforme",
"Partiellement conforme")))</f>
        <v>Non conforme</v>
      </c>
      <c r="J33" s="120" t="str">
        <f>VLOOKUP(I33,[1]Echelles_DORA!$D$5:$E$8,2,0)</f>
        <v>Aucun élément du contrôle n’est en place : ni politique, ni procédure, ni mise en œuvre technique.</v>
      </c>
      <c r="K33" s="119"/>
      <c r="L33" s="118">
        <f t="shared" si="0"/>
        <v>0</v>
      </c>
      <c r="M33" s="118">
        <v>1</v>
      </c>
    </row>
    <row r="34" spans="1:13" s="118" customFormat="1" ht="93.75" customHeight="1">
      <c r="A34" s="129" t="s">
        <v>504</v>
      </c>
      <c r="B34" s="127" t="s">
        <v>538</v>
      </c>
      <c r="C34" s="128">
        <v>36</v>
      </c>
      <c r="D34" s="127" t="s">
        <v>540</v>
      </c>
      <c r="E34" s="122">
        <v>0</v>
      </c>
      <c r="F34" s="122">
        <v>0</v>
      </c>
      <c r="G34" s="122">
        <v>0</v>
      </c>
      <c r="H34" s="122">
        <v>0</v>
      </c>
      <c r="I34" s="121" t="str" cm="1">
        <f t="array" ref="I34">IF(COUNTIF(E34:H34,"Non applicable")=COLUMN(H34)-COLUMN(E34)+1,"Non applicable",
IF(AVERAGE(IF(ISNUMBER(E34:H34),E34:H34))=1,"Entièrement conforme",
IF(AVERAGE(IF(ISNUMBER(E34:H34),E34:H34))=0,"Non conforme",
"Partiellement conforme")))</f>
        <v>Non conforme</v>
      </c>
      <c r="J34" s="120" t="str">
        <f>VLOOKUP(I34,[1]Echelles_DORA!$D$5:$E$8,2,0)</f>
        <v>Aucun élément du contrôle n’est en place : ni politique, ni procédure, ni mise en œuvre technique.</v>
      </c>
      <c r="K34" s="119"/>
      <c r="L34" s="118">
        <f t="shared" si="0"/>
        <v>0</v>
      </c>
      <c r="M34" s="118">
        <v>1</v>
      </c>
    </row>
    <row r="35" spans="1:13" s="118" customFormat="1" ht="93.75" customHeight="1">
      <c r="A35" s="129" t="s">
        <v>504</v>
      </c>
      <c r="B35" s="127" t="s">
        <v>538</v>
      </c>
      <c r="C35" s="128">
        <v>37</v>
      </c>
      <c r="D35" s="127" t="s">
        <v>541</v>
      </c>
      <c r="E35" s="122">
        <v>0</v>
      </c>
      <c r="F35" s="122">
        <v>0</v>
      </c>
      <c r="G35" s="122">
        <v>0</v>
      </c>
      <c r="H35" s="122">
        <v>0</v>
      </c>
      <c r="I35" s="121" t="str" cm="1">
        <f t="array" ref="I35">IF(COUNTIF(E35:H35,"Non applicable")=COLUMN(H35)-COLUMN(E35)+1,"Non applicable",
IF(AVERAGE(IF(ISNUMBER(E35:H35),E35:H35))=1,"Entièrement conforme",
IF(AVERAGE(IF(ISNUMBER(E35:H35),E35:H35))=0,"Non conforme",
"Partiellement conforme")))</f>
        <v>Non conforme</v>
      </c>
      <c r="J35" s="120" t="str">
        <f>VLOOKUP(I35,[1]Echelles_DORA!$D$5:$E$8,2,0)</f>
        <v>Aucun élément du contrôle n’est en place : ni politique, ni procédure, ni mise en œuvre technique.</v>
      </c>
      <c r="K35" s="119"/>
      <c r="L35" s="118">
        <f t="shared" si="0"/>
        <v>0</v>
      </c>
      <c r="M35" s="118">
        <v>1</v>
      </c>
    </row>
    <row r="36" spans="1:13" s="118" customFormat="1" ht="93.75" customHeight="1">
      <c r="A36" s="129" t="s">
        <v>504</v>
      </c>
      <c r="B36" s="127" t="s">
        <v>538</v>
      </c>
      <c r="C36" s="128">
        <v>38</v>
      </c>
      <c r="D36" s="127" t="s">
        <v>542</v>
      </c>
      <c r="E36" s="122">
        <v>0</v>
      </c>
      <c r="F36" s="122">
        <v>0</v>
      </c>
      <c r="G36" s="122">
        <v>0</v>
      </c>
      <c r="H36" s="122">
        <v>0</v>
      </c>
      <c r="I36" s="121" t="str" cm="1">
        <f t="array" ref="I36">IF(COUNTIF(E36:H36,"Non applicable")=COLUMN(H36)-COLUMN(E36)+1,"Non applicable",
IF(AVERAGE(IF(ISNUMBER(E36:H36),E36:H36))=1,"Entièrement conforme",
IF(AVERAGE(IF(ISNUMBER(E36:H36),E36:H36))=0,"Non conforme",
"Partiellement conforme")))</f>
        <v>Non conforme</v>
      </c>
      <c r="J36" s="120" t="str">
        <f>VLOOKUP(I36,[1]Echelles_DORA!$D$5:$E$8,2,0)</f>
        <v>Aucun élément du contrôle n’est en place : ni politique, ni procédure, ni mise en œuvre technique.</v>
      </c>
      <c r="K36" s="119"/>
      <c r="L36" s="118">
        <f t="shared" si="0"/>
        <v>0</v>
      </c>
      <c r="M36" s="118">
        <v>1</v>
      </c>
    </row>
    <row r="37" spans="1:13" s="118" customFormat="1" ht="101.25" customHeight="1">
      <c r="A37" s="129" t="s">
        <v>504</v>
      </c>
      <c r="B37" s="127" t="s">
        <v>543</v>
      </c>
      <c r="C37" s="128">
        <v>39</v>
      </c>
      <c r="D37" s="127" t="s">
        <v>544</v>
      </c>
      <c r="E37" s="122">
        <v>0</v>
      </c>
      <c r="F37" s="122">
        <v>0</v>
      </c>
      <c r="G37" s="122">
        <v>0</v>
      </c>
      <c r="H37" s="122">
        <v>0</v>
      </c>
      <c r="I37" s="121" t="str" cm="1">
        <f t="array" ref="I37">IF(COUNTIF(E37:H37,"Non applicable")=COLUMN(H37)-COLUMN(E37)+1,"Non applicable",
IF(AVERAGE(IF(ISNUMBER(E37:H37),E37:H37))=1,"Entièrement conforme",
IF(AVERAGE(IF(ISNUMBER(E37:H37),E37:H37))=0,"Non conforme",
"Partiellement conforme")))</f>
        <v>Non conforme</v>
      </c>
      <c r="J37" s="120" t="str">
        <f>VLOOKUP(I37,[1]Echelles_DORA!$D$5:$E$8,2,0)</f>
        <v>Aucun élément du contrôle n’est en place : ni politique, ni procédure, ni mise en œuvre technique.</v>
      </c>
      <c r="K37" s="119"/>
      <c r="L37" s="118">
        <f t="shared" si="0"/>
        <v>0</v>
      </c>
      <c r="M37" s="118">
        <v>1</v>
      </c>
    </row>
    <row r="38" spans="1:13" s="118" customFormat="1" ht="93.75" customHeight="1">
      <c r="A38" s="129" t="s">
        <v>504</v>
      </c>
      <c r="B38" s="127" t="s">
        <v>543</v>
      </c>
      <c r="C38" s="128">
        <v>40</v>
      </c>
      <c r="D38" s="127" t="s">
        <v>545</v>
      </c>
      <c r="E38" s="122">
        <v>0</v>
      </c>
      <c r="F38" s="122">
        <v>0</v>
      </c>
      <c r="G38" s="122">
        <v>0</v>
      </c>
      <c r="H38" s="122">
        <v>0</v>
      </c>
      <c r="I38" s="121" t="str" cm="1">
        <f t="array" ref="I38">IF(COUNTIF(E38:H38,"Non applicable")=COLUMN(H38)-COLUMN(E38)+1,"Non applicable",
IF(AVERAGE(IF(ISNUMBER(E38:H38),E38:H38))=1,"Entièrement conforme",
IF(AVERAGE(IF(ISNUMBER(E38:H38),E38:H38))=0,"Non conforme",
"Partiellement conforme")))</f>
        <v>Non conforme</v>
      </c>
      <c r="J38" s="120" t="str">
        <f>VLOOKUP(I38,[1]Echelles_DORA!$D$5:$E$8,2,0)</f>
        <v>Aucun élément du contrôle n’est en place : ni politique, ni procédure, ni mise en œuvre technique.</v>
      </c>
      <c r="K38" s="119"/>
      <c r="L38" s="118">
        <f t="shared" si="0"/>
        <v>0</v>
      </c>
      <c r="M38" s="118">
        <v>1</v>
      </c>
    </row>
    <row r="39" spans="1:13" s="118" customFormat="1" ht="93.75" customHeight="1">
      <c r="A39" s="129" t="s">
        <v>504</v>
      </c>
      <c r="B39" s="127" t="s">
        <v>543</v>
      </c>
      <c r="C39" s="128">
        <v>41</v>
      </c>
      <c r="D39" s="127" t="s">
        <v>546</v>
      </c>
      <c r="E39" s="122">
        <v>0</v>
      </c>
      <c r="F39" s="122">
        <v>0</v>
      </c>
      <c r="G39" s="122">
        <v>0</v>
      </c>
      <c r="H39" s="122">
        <v>0</v>
      </c>
      <c r="I39" s="121" t="str" cm="1">
        <f t="array" ref="I39">IF(COUNTIF(E39:H39,"Non applicable")=COLUMN(H39)-COLUMN(E39)+1,"Non applicable",
IF(AVERAGE(IF(ISNUMBER(E39:H39),E39:H39))=1,"Entièrement conforme",
IF(AVERAGE(IF(ISNUMBER(E39:H39),E39:H39))=0,"Non conforme",
"Partiellement conforme")))</f>
        <v>Non conforme</v>
      </c>
      <c r="J39" s="120" t="str">
        <f>VLOOKUP(I39,[1]Echelles_DORA!$D$5:$E$8,2,0)</f>
        <v>Aucun élément du contrôle n’est en place : ni politique, ni procédure, ni mise en œuvre technique.</v>
      </c>
      <c r="K39" s="119"/>
      <c r="L39" s="118">
        <f t="shared" si="0"/>
        <v>0</v>
      </c>
      <c r="M39" s="118">
        <v>1</v>
      </c>
    </row>
    <row r="40" spans="1:13" s="118" customFormat="1" ht="93.75" customHeight="1">
      <c r="A40" s="129" t="s">
        <v>504</v>
      </c>
      <c r="B40" s="127" t="s">
        <v>543</v>
      </c>
      <c r="C40" s="128">
        <v>42</v>
      </c>
      <c r="D40" s="127" t="s">
        <v>547</v>
      </c>
      <c r="E40" s="122">
        <v>0</v>
      </c>
      <c r="F40" s="122">
        <v>0</v>
      </c>
      <c r="G40" s="122">
        <v>0</v>
      </c>
      <c r="H40" s="122">
        <v>0</v>
      </c>
      <c r="I40" s="121" t="str" cm="1">
        <f t="array" ref="I40">IF(COUNTIF(E40:H40,"Non applicable")=COLUMN(H40)-COLUMN(E40)+1,"Non applicable",
IF(AVERAGE(IF(ISNUMBER(E40:H40),E40:H40))=1,"Entièrement conforme",
IF(AVERAGE(IF(ISNUMBER(E40:H40),E40:H40))=0,"Non conforme",
"Partiellement conforme")))</f>
        <v>Non conforme</v>
      </c>
      <c r="J40" s="120" t="str">
        <f>VLOOKUP(I40,[1]Echelles_DORA!$D$5:$E$8,2,0)</f>
        <v>Aucun élément du contrôle n’est en place : ni politique, ni procédure, ni mise en œuvre technique.</v>
      </c>
      <c r="K40" s="119"/>
      <c r="L40" s="118">
        <f t="shared" si="0"/>
        <v>0</v>
      </c>
      <c r="M40" s="118">
        <v>1</v>
      </c>
    </row>
    <row r="41" spans="1:13" s="118" customFormat="1" ht="93.75" customHeight="1">
      <c r="A41" s="129" t="s">
        <v>504</v>
      </c>
      <c r="B41" s="127" t="s">
        <v>543</v>
      </c>
      <c r="C41" s="128">
        <v>43</v>
      </c>
      <c r="D41" s="127" t="s">
        <v>548</v>
      </c>
      <c r="E41" s="122">
        <v>0</v>
      </c>
      <c r="F41" s="122">
        <v>0</v>
      </c>
      <c r="G41" s="122">
        <v>0</v>
      </c>
      <c r="H41" s="122">
        <v>0</v>
      </c>
      <c r="I41" s="121" t="str" cm="1">
        <f t="array" ref="I41">IF(COUNTIF(E41:H41,"Non applicable")=COLUMN(H41)-COLUMN(E41)+1,"Non applicable",
IF(AVERAGE(IF(ISNUMBER(E41:H41),E41:H41))=1,"Entièrement conforme",
IF(AVERAGE(IF(ISNUMBER(E41:H41),E41:H41))=0,"Non conforme",
"Partiellement conforme")))</f>
        <v>Non conforme</v>
      </c>
      <c r="J41" s="120" t="str">
        <f>VLOOKUP(I41,[1]Echelles_DORA!$D$5:$E$8,2,0)</f>
        <v>Aucun élément du contrôle n’est en place : ni politique, ni procédure, ni mise en œuvre technique.</v>
      </c>
      <c r="K41" s="119"/>
      <c r="L41" s="118">
        <f t="shared" si="0"/>
        <v>0</v>
      </c>
      <c r="M41" s="118">
        <v>1</v>
      </c>
    </row>
    <row r="42" spans="1:13" s="118" customFormat="1" ht="93.75" customHeight="1">
      <c r="A42" s="129" t="s">
        <v>504</v>
      </c>
      <c r="B42" s="127" t="s">
        <v>543</v>
      </c>
      <c r="C42" s="128">
        <v>44</v>
      </c>
      <c r="D42" s="127" t="s">
        <v>549</v>
      </c>
      <c r="E42" s="122">
        <v>0</v>
      </c>
      <c r="F42" s="122">
        <v>0</v>
      </c>
      <c r="G42" s="122">
        <v>0.25</v>
      </c>
      <c r="H42" s="122">
        <v>0.75</v>
      </c>
      <c r="I42" s="121" t="str" cm="1">
        <f t="array" ref="I42">IF(COUNTIF(E42:H42,"Non applicable")=COLUMN(H42)-COLUMN(E42)+1,"Non applicable",
IF(AVERAGE(IF(ISNUMBER(E42:H42),E42:H42))=1,"Entièrement conforme",
IF(AVERAGE(IF(ISNUMBER(E42:H42),E42:H42))=0,"Non conforme",
"Partiellement conforme")))</f>
        <v>Partiellement conforme</v>
      </c>
      <c r="J42" s="120" t="str">
        <f>VLOOKUP(I42,[1]Echelles_DORA!$D$5:$E$8,2,0)</f>
        <v>Une partie seulement des éléments du contrôle est en place. Par exemple, la politique est définie et le contrôle est appliqué, mais il n’est ni automatisé ni suivi par la direction.</v>
      </c>
      <c r="K42" s="119"/>
      <c r="L42" s="118">
        <f t="shared" si="0"/>
        <v>0.5</v>
      </c>
      <c r="M42" s="118">
        <v>1</v>
      </c>
    </row>
    <row r="43" spans="1:13" s="118" customFormat="1" ht="93.75" customHeight="1">
      <c r="A43" s="129" t="s">
        <v>504</v>
      </c>
      <c r="B43" s="127" t="s">
        <v>543</v>
      </c>
      <c r="C43" s="128">
        <v>45</v>
      </c>
      <c r="D43" s="127" t="s">
        <v>550</v>
      </c>
      <c r="E43" s="122">
        <v>0</v>
      </c>
      <c r="F43" s="122">
        <v>0</v>
      </c>
      <c r="G43" s="122">
        <v>0</v>
      </c>
      <c r="H43" s="122">
        <v>0</v>
      </c>
      <c r="I43" s="121" t="str" cm="1">
        <f t="array" ref="I43">IF(COUNTIF(E43:H43,"Non applicable")=COLUMN(H43)-COLUMN(E43)+1,"Non applicable",
IF(AVERAGE(IF(ISNUMBER(E43:H43),E43:H43))=1,"Entièrement conforme",
IF(AVERAGE(IF(ISNUMBER(E43:H43),E43:H43))=0,"Non conforme",
"Partiellement conforme")))</f>
        <v>Non conforme</v>
      </c>
      <c r="J43" s="120" t="str">
        <f>VLOOKUP(I43,[1]Echelles_DORA!$D$5:$E$8,2,0)</f>
        <v>Aucun élément du contrôle n’est en place : ni politique, ni procédure, ni mise en œuvre technique.</v>
      </c>
      <c r="K43" s="119"/>
      <c r="L43" s="118">
        <f t="shared" si="0"/>
        <v>0</v>
      </c>
      <c r="M43" s="118">
        <v>1</v>
      </c>
    </row>
    <row r="44" spans="1:13" s="118" customFormat="1" ht="93.75" customHeight="1">
      <c r="A44" s="129" t="s">
        <v>504</v>
      </c>
      <c r="B44" s="127" t="s">
        <v>551</v>
      </c>
      <c r="C44" s="128">
        <v>46</v>
      </c>
      <c r="D44" s="127" t="s">
        <v>552</v>
      </c>
      <c r="E44" s="122">
        <v>0.75</v>
      </c>
      <c r="F44" s="122">
        <v>0.25</v>
      </c>
      <c r="G44" s="122">
        <v>0.5</v>
      </c>
      <c r="H44" s="122">
        <v>1</v>
      </c>
      <c r="I44" s="121" t="str" cm="1">
        <f t="array" ref="I44">IF(COUNTIF(E44:H44,"Non applicable")=COLUMN(H44)-COLUMN(E44)+1,"Non applicable",
IF(AVERAGE(IF(ISNUMBER(E44:H44),E44:H44))=1,"Entièrement conforme",
IF(AVERAGE(IF(ISNUMBER(E44:H44),E44:H44))=0,"Non conforme",
"Partiellement conforme")))</f>
        <v>Partiellement conforme</v>
      </c>
      <c r="J44" s="120" t="str">
        <f>VLOOKUP(I44,[1]Echelles_DORA!$D$5:$E$8,2,0)</f>
        <v>Une partie seulement des éléments du contrôle est en place. Par exemple, la politique est définie et le contrôle est appliqué, mais il n’est ni automatisé ni suivi par la direction.</v>
      </c>
      <c r="K44" s="119"/>
      <c r="L44" s="118">
        <f t="shared" si="0"/>
        <v>0.5</v>
      </c>
      <c r="M44" s="118">
        <v>1</v>
      </c>
    </row>
    <row r="45" spans="1:13" s="118" customFormat="1" ht="93.75" customHeight="1">
      <c r="A45" s="129" t="s">
        <v>504</v>
      </c>
      <c r="B45" s="127" t="s">
        <v>551</v>
      </c>
      <c r="C45" s="128">
        <v>47</v>
      </c>
      <c r="D45" s="127" t="s">
        <v>553</v>
      </c>
      <c r="E45" s="122">
        <v>0</v>
      </c>
      <c r="F45" s="122">
        <v>0</v>
      </c>
      <c r="G45" s="122" t="s">
        <v>430</v>
      </c>
      <c r="H45" s="122" t="s">
        <v>430</v>
      </c>
      <c r="I45" s="121" t="str" cm="1">
        <f t="array" ref="I45">IF(COUNTIF(E45:H45,"Non applicable")=COLUMN(H45)-COLUMN(E45)+1,"Non applicable",
IF(AVERAGE(IF(ISNUMBER(E45:H45),E45:H45))=1,"Entièrement conforme",
IF(AVERAGE(IF(ISNUMBER(E45:H45),E45:H45))=0,"Non conforme",
"Partiellement conforme")))</f>
        <v>Non conforme</v>
      </c>
      <c r="J45" s="120" t="str">
        <f>VLOOKUP(I45,[1]Echelles_DORA!$D$5:$E$8,2,0)</f>
        <v>Aucun élément du contrôle n’est en place : ni politique, ni procédure, ni mise en œuvre technique.</v>
      </c>
      <c r="K45" s="119"/>
      <c r="L45" s="118">
        <f t="shared" si="0"/>
        <v>0</v>
      </c>
      <c r="M45" s="118">
        <v>1</v>
      </c>
    </row>
    <row r="46" spans="1:13" s="118" customFormat="1" ht="93.75" customHeight="1">
      <c r="A46" s="129" t="s">
        <v>504</v>
      </c>
      <c r="B46" s="127" t="s">
        <v>551</v>
      </c>
      <c r="C46" s="128">
        <v>48</v>
      </c>
      <c r="D46" s="127" t="s">
        <v>554</v>
      </c>
      <c r="E46" s="122">
        <v>0</v>
      </c>
      <c r="F46" s="122">
        <v>0</v>
      </c>
      <c r="G46" s="122">
        <v>0</v>
      </c>
      <c r="H46" s="122">
        <v>0</v>
      </c>
      <c r="I46" s="121" t="str" cm="1">
        <f t="array" ref="I46">IF(COUNTIF(E46:H46,"Non applicable")=COLUMN(H46)-COLUMN(E46)+1,"Non applicable",
IF(AVERAGE(IF(ISNUMBER(E46:H46),E46:H46))=1,"Entièrement conforme",
IF(AVERAGE(IF(ISNUMBER(E46:H46),E46:H46))=0,"Non conforme",
"Partiellement conforme")))</f>
        <v>Non conforme</v>
      </c>
      <c r="J46" s="120" t="str">
        <f>VLOOKUP(I46,[1]Echelles_DORA!$D$5:$E$8,2,0)</f>
        <v>Aucun élément du contrôle n’est en place : ni politique, ni procédure, ni mise en œuvre technique.</v>
      </c>
      <c r="K46" s="119"/>
      <c r="L46" s="118">
        <f t="shared" si="0"/>
        <v>0</v>
      </c>
      <c r="M46" s="118">
        <v>1</v>
      </c>
    </row>
    <row r="47" spans="1:13" s="118" customFormat="1" ht="93.75" customHeight="1">
      <c r="A47" s="129" t="s">
        <v>504</v>
      </c>
      <c r="B47" s="127" t="s">
        <v>551</v>
      </c>
      <c r="C47" s="128">
        <v>49</v>
      </c>
      <c r="D47" s="127" t="s">
        <v>555</v>
      </c>
      <c r="E47" s="122">
        <v>0</v>
      </c>
      <c r="F47" s="122">
        <v>0</v>
      </c>
      <c r="G47" s="122">
        <v>0</v>
      </c>
      <c r="H47" s="122">
        <v>0</v>
      </c>
      <c r="I47" s="121" t="str" cm="1">
        <f t="array" ref="I47">IF(COUNTIF(E47:H47,"Non applicable")=COLUMN(H47)-COLUMN(E47)+1,"Non applicable",
IF(AVERAGE(IF(ISNUMBER(E47:H47),E47:H47))=1,"Entièrement conforme",
IF(AVERAGE(IF(ISNUMBER(E47:H47),E47:H47))=0,"Non conforme",
"Partiellement conforme")))</f>
        <v>Non conforme</v>
      </c>
      <c r="J47" s="120" t="str">
        <f>VLOOKUP(I47,[1]Echelles_DORA!$D$5:$E$8,2,0)</f>
        <v>Aucun élément du contrôle n’est en place : ni politique, ni procédure, ni mise en œuvre technique.</v>
      </c>
      <c r="K47" s="119"/>
      <c r="L47" s="118">
        <f t="shared" si="0"/>
        <v>0</v>
      </c>
      <c r="M47" s="118">
        <v>1</v>
      </c>
    </row>
    <row r="48" spans="1:13" s="118" customFormat="1" ht="93.75" customHeight="1">
      <c r="A48" s="129" t="s">
        <v>504</v>
      </c>
      <c r="B48" s="127" t="s">
        <v>551</v>
      </c>
      <c r="C48" s="128">
        <v>50</v>
      </c>
      <c r="D48" s="127" t="s">
        <v>556</v>
      </c>
      <c r="E48" s="122">
        <v>0</v>
      </c>
      <c r="F48" s="122">
        <v>0</v>
      </c>
      <c r="G48" s="122">
        <v>0</v>
      </c>
      <c r="H48" s="122">
        <v>0</v>
      </c>
      <c r="I48" s="121" t="str" cm="1">
        <f t="array" ref="I48">IF(COUNTIF(E48:H48,"Non applicable")=COLUMN(H48)-COLUMN(E48)+1,"Non applicable",
IF(AVERAGE(IF(ISNUMBER(E48:H48),E48:H48))=1,"Entièrement conforme",
IF(AVERAGE(IF(ISNUMBER(E48:H48),E48:H48))=0,"Non conforme",
"Partiellement conforme")))</f>
        <v>Non conforme</v>
      </c>
      <c r="J48" s="120" t="str">
        <f>VLOOKUP(I48,[1]Echelles_DORA!$D$5:$E$8,2,0)</f>
        <v>Aucun élément du contrôle n’est en place : ni politique, ni procédure, ni mise en œuvre technique.</v>
      </c>
      <c r="K48" s="119"/>
      <c r="L48" s="118">
        <f t="shared" si="0"/>
        <v>0</v>
      </c>
      <c r="M48" s="118">
        <v>1</v>
      </c>
    </row>
    <row r="49" spans="1:13" s="118" customFormat="1" ht="93.75" customHeight="1">
      <c r="A49" s="129" t="s">
        <v>504</v>
      </c>
      <c r="B49" s="127" t="s">
        <v>551</v>
      </c>
      <c r="C49" s="128">
        <v>51</v>
      </c>
      <c r="D49" s="127" t="s">
        <v>557</v>
      </c>
      <c r="E49" s="122">
        <v>0</v>
      </c>
      <c r="F49" s="122">
        <v>0</v>
      </c>
      <c r="G49" s="122" t="s">
        <v>430</v>
      </c>
      <c r="H49" s="122" t="s">
        <v>430</v>
      </c>
      <c r="I49" s="121" t="str" cm="1">
        <f t="array" ref="I49">IF(COUNTIF(E49:H49,"Non applicable")=COLUMN(H49)-COLUMN(E49)+1,"Non applicable",
IF(AVERAGE(IF(ISNUMBER(E49:H49),E49:H49))=1,"Entièrement conforme",
IF(AVERAGE(IF(ISNUMBER(E49:H49),E49:H49))=0,"Non conforme",
"Partiellement conforme")))</f>
        <v>Non conforme</v>
      </c>
      <c r="J49" s="120" t="str">
        <f>VLOOKUP(I49,[1]Echelles_DORA!$D$5:$E$8,2,0)</f>
        <v>Aucun élément du contrôle n’est en place : ni politique, ni procédure, ni mise en œuvre technique.</v>
      </c>
      <c r="K49" s="119"/>
      <c r="L49" s="118">
        <f t="shared" si="0"/>
        <v>0</v>
      </c>
      <c r="M49" s="118">
        <v>1</v>
      </c>
    </row>
    <row r="50" spans="1:13" s="118" customFormat="1" ht="93.75" customHeight="1">
      <c r="A50" s="129" t="s">
        <v>504</v>
      </c>
      <c r="B50" s="127" t="s">
        <v>551</v>
      </c>
      <c r="C50" s="128">
        <v>52</v>
      </c>
      <c r="D50" s="127" t="s">
        <v>558</v>
      </c>
      <c r="E50" s="122">
        <v>0</v>
      </c>
      <c r="F50" s="122">
        <v>0</v>
      </c>
      <c r="G50" s="122">
        <v>0</v>
      </c>
      <c r="H50" s="122">
        <v>0</v>
      </c>
      <c r="I50" s="121" t="str" cm="1">
        <f t="array" ref="I50">IF(COUNTIF(E50:H50,"Non applicable")=COLUMN(H50)-COLUMN(E50)+1,"Non applicable",
IF(AVERAGE(IF(ISNUMBER(E50:H50),E50:H50))=1,"Entièrement conforme",
IF(AVERAGE(IF(ISNUMBER(E50:H50),E50:H50))=0,"Non conforme",
"Partiellement conforme")))</f>
        <v>Non conforme</v>
      </c>
      <c r="J50" s="120" t="str">
        <f>VLOOKUP(I50,[1]Echelles_DORA!$D$5:$E$8,2,0)</f>
        <v>Aucun élément du contrôle n’est en place : ni politique, ni procédure, ni mise en œuvre technique.</v>
      </c>
      <c r="K50" s="119"/>
      <c r="L50" s="118">
        <f t="shared" si="0"/>
        <v>0</v>
      </c>
      <c r="M50" s="118">
        <v>1</v>
      </c>
    </row>
    <row r="51" spans="1:13" s="118" customFormat="1" ht="93.75" customHeight="1">
      <c r="A51" s="129" t="s">
        <v>504</v>
      </c>
      <c r="B51" s="127" t="s">
        <v>551</v>
      </c>
      <c r="C51" s="128">
        <v>53</v>
      </c>
      <c r="D51" s="127" t="s">
        <v>559</v>
      </c>
      <c r="E51" s="122" t="s">
        <v>430</v>
      </c>
      <c r="F51" s="122" t="s">
        <v>430</v>
      </c>
      <c r="G51" s="122" t="s">
        <v>430</v>
      </c>
      <c r="H51" s="122" t="s">
        <v>430</v>
      </c>
      <c r="I51" s="121" t="str" cm="1">
        <f t="array" ref="I51">IF(COUNTIF(E51:H51,"Non applicable")=COLUMN(H51)-COLUMN(E51)+1,"Non applicable",
IF(AVERAGE(IF(ISNUMBER(E51:H51),E51:H51))=1,"Entièrement conforme",
IF(AVERAGE(IF(ISNUMBER(E51:H51),E51:H51))=0,"Non conforme",
"Partiellement conforme")))</f>
        <v>Non applicable</v>
      </c>
      <c r="J51" s="120" t="str">
        <f>VLOOKUP(I51,[1]Echelles_DORA!$D$5:$E$8,2,0)</f>
        <v>L’exigence ne s’applique pas à l'entité ou au périmètre évalué (par exemple : service non utilisé, technologie non déployée, type d’activité exclu).</v>
      </c>
      <c r="K51" s="119"/>
      <c r="L51" s="118" t="str">
        <f t="shared" si="0"/>
        <v/>
      </c>
      <c r="M51" s="118">
        <v>1</v>
      </c>
    </row>
    <row r="52" spans="1:13" s="118" customFormat="1" ht="93.75" customHeight="1">
      <c r="A52" s="129" t="s">
        <v>504</v>
      </c>
      <c r="B52" s="127" t="s">
        <v>551</v>
      </c>
      <c r="C52" s="128">
        <v>54</v>
      </c>
      <c r="D52" s="127" t="s">
        <v>560</v>
      </c>
      <c r="E52" s="122">
        <v>0</v>
      </c>
      <c r="F52" s="122">
        <v>0</v>
      </c>
      <c r="G52" s="122">
        <v>0</v>
      </c>
      <c r="H52" s="122">
        <v>0</v>
      </c>
      <c r="I52" s="121" t="str" cm="1">
        <f t="array" ref="I52">IF(COUNTIF(E52:H52,"Non applicable")=COLUMN(H52)-COLUMN(E52)+1,"Non applicable",
IF(AVERAGE(IF(ISNUMBER(E52:H52),E52:H52))=1,"Entièrement conforme",
IF(AVERAGE(IF(ISNUMBER(E52:H52),E52:H52))=0,"Non conforme",
"Partiellement conforme")))</f>
        <v>Non conforme</v>
      </c>
      <c r="J52" s="120" t="str">
        <f>VLOOKUP(I52,[1]Echelles_DORA!$D$5:$E$8,2,0)</f>
        <v>Aucun élément du contrôle n’est en place : ni politique, ni procédure, ni mise en œuvre technique.</v>
      </c>
      <c r="K52" s="119"/>
      <c r="L52" s="118">
        <f t="shared" si="0"/>
        <v>0</v>
      </c>
      <c r="M52" s="118">
        <v>1</v>
      </c>
    </row>
    <row r="53" spans="1:13" s="118" customFormat="1" ht="93.75" customHeight="1">
      <c r="A53" s="129" t="s">
        <v>504</v>
      </c>
      <c r="B53" s="127" t="s">
        <v>551</v>
      </c>
      <c r="C53" s="128">
        <v>55</v>
      </c>
      <c r="D53" s="127" t="s">
        <v>561</v>
      </c>
      <c r="E53" s="122">
        <v>0</v>
      </c>
      <c r="F53" s="122">
        <v>0</v>
      </c>
      <c r="G53" s="122">
        <v>0</v>
      </c>
      <c r="H53" s="122">
        <v>0</v>
      </c>
      <c r="I53" s="121" t="str" cm="1">
        <f t="array" ref="I53">IF(COUNTIF(E53:H53,"Non applicable")=COLUMN(H53)-COLUMN(E53)+1,"Non applicable",
IF(AVERAGE(IF(ISNUMBER(E53:H53),E53:H53))=1,"Entièrement conforme",
IF(AVERAGE(IF(ISNUMBER(E53:H53),E53:H53))=0,"Non conforme",
"Partiellement conforme")))</f>
        <v>Non conforme</v>
      </c>
      <c r="J53" s="120" t="str">
        <f>VLOOKUP(I53,[1]Echelles_DORA!$D$5:$E$8,2,0)</f>
        <v>Aucun élément du contrôle n’est en place : ni politique, ni procédure, ni mise en œuvre technique.</v>
      </c>
      <c r="K53" s="119"/>
      <c r="L53" s="118">
        <f t="shared" si="0"/>
        <v>0</v>
      </c>
      <c r="M53" s="118">
        <v>1</v>
      </c>
    </row>
    <row r="54" spans="1:13" s="118" customFormat="1" ht="93.75" customHeight="1">
      <c r="A54" s="129" t="s">
        <v>504</v>
      </c>
      <c r="B54" s="127" t="s">
        <v>551</v>
      </c>
      <c r="C54" s="128">
        <v>56</v>
      </c>
      <c r="D54" s="127" t="s">
        <v>562</v>
      </c>
      <c r="E54" s="122">
        <v>0</v>
      </c>
      <c r="F54" s="122">
        <v>0</v>
      </c>
      <c r="G54" s="122">
        <v>0</v>
      </c>
      <c r="H54" s="122">
        <v>1</v>
      </c>
      <c r="I54" s="121" t="str" cm="1">
        <f t="array" ref="I54">IF(COUNTIF(E54:H54,"Non applicable")=COLUMN(H54)-COLUMN(E54)+1,"Non applicable",
IF(AVERAGE(IF(ISNUMBER(E54:H54),E54:H54))=1,"Entièrement conforme",
IF(AVERAGE(IF(ISNUMBER(E54:H54),E54:H54))=0,"Non conforme",
"Partiellement conforme")))</f>
        <v>Partiellement conforme</v>
      </c>
      <c r="J54" s="120" t="str">
        <f>VLOOKUP(I54,[1]Echelles_DORA!$D$5:$E$8,2,0)</f>
        <v>Une partie seulement des éléments du contrôle est en place. Par exemple, la politique est définie et le contrôle est appliqué, mais il n’est ni automatisé ni suivi par la direction.</v>
      </c>
      <c r="K54" s="119"/>
      <c r="L54" s="118">
        <f t="shared" si="0"/>
        <v>0.5</v>
      </c>
      <c r="M54" s="118">
        <v>1</v>
      </c>
    </row>
    <row r="55" spans="1:13" s="118" customFormat="1" ht="129.75" customHeight="1">
      <c r="A55" s="129" t="s">
        <v>504</v>
      </c>
      <c r="B55" s="127" t="s">
        <v>551</v>
      </c>
      <c r="C55" s="128">
        <v>57</v>
      </c>
      <c r="D55" s="127" t="s">
        <v>563</v>
      </c>
      <c r="E55" s="122">
        <v>0</v>
      </c>
      <c r="F55" s="122">
        <v>0</v>
      </c>
      <c r="G55" s="122">
        <v>0</v>
      </c>
      <c r="H55" s="122">
        <v>0</v>
      </c>
      <c r="I55" s="121" t="str" cm="1">
        <f t="array" ref="I55">IF(COUNTIF(E55:H55,"Non applicable")=COLUMN(H55)-COLUMN(E55)+1,"Non applicable",
IF(AVERAGE(IF(ISNUMBER(E55:H55),E55:H55))=1,"Entièrement conforme",
IF(AVERAGE(IF(ISNUMBER(E55:H55),E55:H55))=0,"Non conforme",
"Partiellement conforme")))</f>
        <v>Non conforme</v>
      </c>
      <c r="J55" s="120" t="str">
        <f>VLOOKUP(I55,[1]Echelles_DORA!$D$5:$E$8,2,0)</f>
        <v>Aucun élément du contrôle n’est en place : ni politique, ni procédure, ni mise en œuvre technique.</v>
      </c>
      <c r="K55" s="119"/>
      <c r="L55" s="118">
        <f t="shared" si="0"/>
        <v>0</v>
      </c>
      <c r="M55" s="118">
        <v>1</v>
      </c>
    </row>
    <row r="56" spans="1:13" s="118" customFormat="1" ht="93.75" customHeight="1">
      <c r="A56" s="129" t="s">
        <v>504</v>
      </c>
      <c r="B56" s="127" t="s">
        <v>551</v>
      </c>
      <c r="C56" s="128">
        <v>58</v>
      </c>
      <c r="D56" s="127" t="s">
        <v>564</v>
      </c>
      <c r="E56" s="122">
        <v>0</v>
      </c>
      <c r="F56" s="122">
        <v>0</v>
      </c>
      <c r="G56" s="122">
        <v>0</v>
      </c>
      <c r="H56" s="122">
        <v>0</v>
      </c>
      <c r="I56" s="121" t="str" cm="1">
        <f t="array" ref="I56">IF(COUNTIF(E56:H56,"Non applicable")=COLUMN(H56)-COLUMN(E56)+1,"Non applicable",
IF(AVERAGE(IF(ISNUMBER(E56:H56),E56:H56))=1,"Entièrement conforme",
IF(AVERAGE(IF(ISNUMBER(E56:H56),E56:H56))=0,"Non conforme",
"Partiellement conforme")))</f>
        <v>Non conforme</v>
      </c>
      <c r="J56" s="120" t="str">
        <f>VLOOKUP(I56,[1]Echelles_DORA!$D$5:$E$8,2,0)</f>
        <v>Aucun élément du contrôle n’est en place : ni politique, ni procédure, ni mise en œuvre technique.</v>
      </c>
      <c r="K56" s="119"/>
      <c r="L56" s="118">
        <f t="shared" si="0"/>
        <v>0</v>
      </c>
      <c r="M56" s="118">
        <v>1</v>
      </c>
    </row>
    <row r="57" spans="1:13" s="118" customFormat="1" ht="93.75" customHeight="1">
      <c r="A57" s="129" t="s">
        <v>504</v>
      </c>
      <c r="B57" s="127" t="s">
        <v>551</v>
      </c>
      <c r="C57" s="128">
        <v>59</v>
      </c>
      <c r="D57" s="127" t="s">
        <v>565</v>
      </c>
      <c r="E57" s="122">
        <v>0</v>
      </c>
      <c r="F57" s="122">
        <v>0</v>
      </c>
      <c r="G57" s="122">
        <v>0.5</v>
      </c>
      <c r="H57" s="122">
        <v>1</v>
      </c>
      <c r="I57" s="121" t="str" cm="1">
        <f t="array" ref="I57">IF(COUNTIF(E57:H57,"Non applicable")=COLUMN(H57)-COLUMN(E57)+1,"Non applicable",
IF(AVERAGE(IF(ISNUMBER(E57:H57),E57:H57))=1,"Entièrement conforme",
IF(AVERAGE(IF(ISNUMBER(E57:H57),E57:H57))=0,"Non conforme",
"Partiellement conforme")))</f>
        <v>Partiellement conforme</v>
      </c>
      <c r="J57" s="120" t="str">
        <f>VLOOKUP(I57,[1]Echelles_DORA!$D$5:$E$8,2,0)</f>
        <v>Une partie seulement des éléments du contrôle est en place. Par exemple, la politique est définie et le contrôle est appliqué, mais il n’est ni automatisé ni suivi par la direction.</v>
      </c>
      <c r="K57" s="119"/>
      <c r="L57" s="118">
        <f t="shared" si="0"/>
        <v>0.5</v>
      </c>
      <c r="M57" s="118">
        <v>1</v>
      </c>
    </row>
    <row r="58" spans="1:13" s="118" customFormat="1" ht="135" customHeight="1">
      <c r="A58" s="129" t="s">
        <v>504</v>
      </c>
      <c r="B58" s="127" t="s">
        <v>551</v>
      </c>
      <c r="C58" s="128">
        <v>60</v>
      </c>
      <c r="D58" s="127" t="s">
        <v>566</v>
      </c>
      <c r="E58" s="122">
        <v>0</v>
      </c>
      <c r="F58" s="122">
        <v>0</v>
      </c>
      <c r="G58" s="122">
        <v>0</v>
      </c>
      <c r="H58" s="122">
        <v>0</v>
      </c>
      <c r="I58" s="121" t="str" cm="1">
        <f t="array" ref="I58">IF(COUNTIF(E58:H58,"Non applicable")=COLUMN(H58)-COLUMN(E58)+1,"Non applicable",
IF(AVERAGE(IF(ISNUMBER(E58:H58),E58:H58))=1,"Entièrement conforme",
IF(AVERAGE(IF(ISNUMBER(E58:H58),E58:H58))=0,"Non conforme",
"Partiellement conforme")))</f>
        <v>Non conforme</v>
      </c>
      <c r="J58" s="120" t="str">
        <f>VLOOKUP(I58,[1]Echelles_DORA!$D$5:$E$8,2,0)</f>
        <v>Aucun élément du contrôle n’est en place : ni politique, ni procédure, ni mise en œuvre technique.</v>
      </c>
      <c r="K58" s="119"/>
      <c r="L58" s="118">
        <f t="shared" si="0"/>
        <v>0</v>
      </c>
      <c r="M58" s="118">
        <v>1</v>
      </c>
    </row>
    <row r="59" spans="1:13" s="118" customFormat="1" ht="93.75" customHeight="1">
      <c r="A59" s="129" t="s">
        <v>504</v>
      </c>
      <c r="B59" s="127" t="s">
        <v>567</v>
      </c>
      <c r="C59" s="128">
        <v>61</v>
      </c>
      <c r="D59" s="127" t="s">
        <v>568</v>
      </c>
      <c r="E59" s="122" t="s">
        <v>430</v>
      </c>
      <c r="F59" s="122" t="s">
        <v>430</v>
      </c>
      <c r="G59" s="122" t="s">
        <v>430</v>
      </c>
      <c r="H59" s="122" t="s">
        <v>430</v>
      </c>
      <c r="I59" s="121" t="str" cm="1">
        <f t="array" ref="I59">IF(COUNTIF(E59:H59,"Non applicable")=COLUMN(H59)-COLUMN(E59)+1,"Non applicable",
IF(AVERAGE(IF(ISNUMBER(E59:H59),E59:H59))=1,"Entièrement conforme",
IF(AVERAGE(IF(ISNUMBER(E59:H59),E59:H59))=0,"Non conforme",
"Partiellement conforme")))</f>
        <v>Non applicable</v>
      </c>
      <c r="J59" s="120" t="str">
        <f>VLOOKUP(I59,[1]Echelles_DORA!$D$5:$E$8,2,0)</f>
        <v>L’exigence ne s’applique pas à l'entité ou au périmètre évalué (par exemple : service non utilisé, technologie non déployée, type d’activité exclu).</v>
      </c>
      <c r="K59" s="119"/>
      <c r="L59" s="118" t="str">
        <f t="shared" si="0"/>
        <v/>
      </c>
      <c r="M59" s="118">
        <v>1</v>
      </c>
    </row>
    <row r="60" spans="1:13" s="118" customFormat="1" ht="93.75" customHeight="1">
      <c r="A60" s="129" t="s">
        <v>504</v>
      </c>
      <c r="B60" s="127" t="s">
        <v>567</v>
      </c>
      <c r="C60" s="128">
        <v>62</v>
      </c>
      <c r="D60" s="127" t="s">
        <v>569</v>
      </c>
      <c r="E60" s="122">
        <v>0.5</v>
      </c>
      <c r="F60" s="122">
        <v>0.25</v>
      </c>
      <c r="G60" s="122">
        <v>1</v>
      </c>
      <c r="H60" s="122">
        <v>0.25</v>
      </c>
      <c r="I60" s="121" t="str" cm="1">
        <f t="array" ref="I60">IF(COUNTIF(E60:H60,"Non applicable")=COLUMN(H60)-COLUMN(E60)+1,"Non applicable",
IF(AVERAGE(IF(ISNUMBER(E60:H60),E60:H60))=1,"Entièrement conforme",
IF(AVERAGE(IF(ISNUMBER(E60:H60),E60:H60))=0,"Non conforme",
"Partiellement conforme")))</f>
        <v>Partiellement conforme</v>
      </c>
      <c r="J60" s="120" t="str">
        <f>VLOOKUP(I60,[1]Echelles_DORA!$D$5:$E$8,2,0)</f>
        <v>Une partie seulement des éléments du contrôle est en place. Par exemple, la politique est définie et le contrôle est appliqué, mais il n’est ni automatisé ni suivi par la direction.</v>
      </c>
      <c r="K60" s="119"/>
      <c r="L60" s="118">
        <f t="shared" si="0"/>
        <v>0.5</v>
      </c>
      <c r="M60" s="118">
        <v>1</v>
      </c>
    </row>
    <row r="61" spans="1:13" s="118" customFormat="1" ht="93.75" customHeight="1">
      <c r="A61" s="129" t="s">
        <v>504</v>
      </c>
      <c r="B61" s="127" t="s">
        <v>567</v>
      </c>
      <c r="C61" s="128">
        <v>63</v>
      </c>
      <c r="D61" s="127" t="s">
        <v>570</v>
      </c>
      <c r="E61" s="122">
        <v>0</v>
      </c>
      <c r="F61" s="122">
        <v>0</v>
      </c>
      <c r="G61" s="122">
        <v>1</v>
      </c>
      <c r="H61" s="122">
        <v>0.25</v>
      </c>
      <c r="I61" s="121" t="str" cm="1">
        <f t="array" ref="I61">IF(COUNTIF(E61:H61,"Non applicable")=COLUMN(H61)-COLUMN(E61)+1,"Non applicable",
IF(AVERAGE(IF(ISNUMBER(E61:H61),E61:H61))=1,"Entièrement conforme",
IF(AVERAGE(IF(ISNUMBER(E61:H61),E61:H61))=0,"Non conforme",
"Partiellement conforme")))</f>
        <v>Partiellement conforme</v>
      </c>
      <c r="J61" s="120" t="str">
        <f>VLOOKUP(I61,[1]Echelles_DORA!$D$5:$E$8,2,0)</f>
        <v>Une partie seulement des éléments du contrôle est en place. Par exemple, la politique est définie et le contrôle est appliqué, mais il n’est ni automatisé ni suivi par la direction.</v>
      </c>
      <c r="K61" s="119"/>
      <c r="L61" s="118">
        <f t="shared" si="0"/>
        <v>0.5</v>
      </c>
      <c r="M61" s="118">
        <v>1</v>
      </c>
    </row>
    <row r="62" spans="1:13" s="118" customFormat="1" ht="93.75" customHeight="1">
      <c r="A62" s="129" t="s">
        <v>504</v>
      </c>
      <c r="B62" s="127" t="s">
        <v>567</v>
      </c>
      <c r="C62" s="128">
        <v>64</v>
      </c>
      <c r="D62" s="127" t="s">
        <v>571</v>
      </c>
      <c r="E62" s="122">
        <v>0</v>
      </c>
      <c r="F62" s="122">
        <v>0</v>
      </c>
      <c r="G62" s="122">
        <v>1</v>
      </c>
      <c r="H62" s="122">
        <v>1</v>
      </c>
      <c r="I62" s="121" t="str" cm="1">
        <f t="array" ref="I62">IF(COUNTIF(E62:H62,"Non applicable")=COLUMN(H62)-COLUMN(E62)+1,"Non applicable",
IF(AVERAGE(IF(ISNUMBER(E62:H62),E62:H62))=1,"Entièrement conforme",
IF(AVERAGE(IF(ISNUMBER(E62:H62),E62:H62))=0,"Non conforme",
"Partiellement conforme")))</f>
        <v>Partiellement conforme</v>
      </c>
      <c r="J62" s="120" t="str">
        <f>VLOOKUP(I62,[1]Echelles_DORA!$D$5:$E$8,2,0)</f>
        <v>Une partie seulement des éléments du contrôle est en place. Par exemple, la politique est définie et le contrôle est appliqué, mais il n’est ni automatisé ni suivi par la direction.</v>
      </c>
      <c r="K62" s="119"/>
      <c r="L62" s="118">
        <f t="shared" si="0"/>
        <v>0.5</v>
      </c>
      <c r="M62" s="118">
        <v>1</v>
      </c>
    </row>
    <row r="63" spans="1:13" s="118" customFormat="1" ht="93.75" customHeight="1">
      <c r="A63" s="129" t="s">
        <v>504</v>
      </c>
      <c r="B63" s="127" t="s">
        <v>567</v>
      </c>
      <c r="C63" s="128">
        <v>65</v>
      </c>
      <c r="D63" s="127" t="s">
        <v>572</v>
      </c>
      <c r="E63" s="122">
        <v>0</v>
      </c>
      <c r="F63" s="122">
        <v>0</v>
      </c>
      <c r="G63" s="122">
        <v>0</v>
      </c>
      <c r="H63" s="122">
        <v>0</v>
      </c>
      <c r="I63" s="121" t="str" cm="1">
        <f t="array" ref="I63">IF(COUNTIF(E63:H63,"Non applicable")=COLUMN(H63)-COLUMN(E63)+1,"Non applicable",
IF(AVERAGE(IF(ISNUMBER(E63:H63),E63:H63))=1,"Entièrement conforme",
IF(AVERAGE(IF(ISNUMBER(E63:H63),E63:H63))=0,"Non conforme",
"Partiellement conforme")))</f>
        <v>Non conforme</v>
      </c>
      <c r="J63" s="120" t="str">
        <f>VLOOKUP(I63,[1]Echelles_DORA!$D$5:$E$8,2,0)</f>
        <v>Aucun élément du contrôle n’est en place : ni politique, ni procédure, ni mise en œuvre technique.</v>
      </c>
      <c r="K63" s="119"/>
      <c r="L63" s="118">
        <f t="shared" si="0"/>
        <v>0</v>
      </c>
      <c r="M63" s="118">
        <v>1</v>
      </c>
    </row>
    <row r="64" spans="1:13" s="118" customFormat="1" ht="93.75" customHeight="1">
      <c r="A64" s="129" t="s">
        <v>504</v>
      </c>
      <c r="B64" s="127" t="s">
        <v>573</v>
      </c>
      <c r="C64" s="128">
        <v>66</v>
      </c>
      <c r="D64" s="127" t="s">
        <v>574</v>
      </c>
      <c r="E64" s="122">
        <v>0</v>
      </c>
      <c r="F64" s="122">
        <v>0</v>
      </c>
      <c r="G64" s="122">
        <v>0</v>
      </c>
      <c r="H64" s="122">
        <v>0</v>
      </c>
      <c r="I64" s="121" t="str" cm="1">
        <f t="array" ref="I64">IF(COUNTIF(E64:H64,"Non applicable")=COLUMN(H64)-COLUMN(E64)+1,"Non applicable",
IF(AVERAGE(IF(ISNUMBER(E64:H64),E64:H64))=1,"Entièrement conforme",
IF(AVERAGE(IF(ISNUMBER(E64:H64),E64:H64))=0,"Non conforme",
"Partiellement conforme")))</f>
        <v>Non conforme</v>
      </c>
      <c r="J64" s="120" t="str">
        <f>VLOOKUP(I64,[1]Echelles_DORA!$D$5:$E$8,2,0)</f>
        <v>Aucun élément du contrôle n’est en place : ni politique, ni procédure, ni mise en œuvre technique.</v>
      </c>
      <c r="K64" s="119"/>
      <c r="L64" s="118">
        <f t="shared" si="0"/>
        <v>0</v>
      </c>
      <c r="M64" s="118">
        <v>1</v>
      </c>
    </row>
    <row r="65" spans="1:13" s="118" customFormat="1" ht="93.75" customHeight="1">
      <c r="A65" s="129" t="s">
        <v>504</v>
      </c>
      <c r="B65" s="127" t="s">
        <v>573</v>
      </c>
      <c r="C65" s="128">
        <v>67</v>
      </c>
      <c r="D65" s="127" t="s">
        <v>575</v>
      </c>
      <c r="E65" s="122">
        <v>0</v>
      </c>
      <c r="F65" s="122">
        <v>0</v>
      </c>
      <c r="G65" s="122">
        <v>0</v>
      </c>
      <c r="H65" s="122">
        <v>0</v>
      </c>
      <c r="I65" s="121" t="str" cm="1">
        <f t="array" ref="I65">IF(COUNTIF(E65:H65,"Non applicable")=COLUMN(H65)-COLUMN(E65)+1,"Non applicable",
IF(AVERAGE(IF(ISNUMBER(E65:H65),E65:H65))=1,"Entièrement conforme",
IF(AVERAGE(IF(ISNUMBER(E65:H65),E65:H65))=0,"Non conforme",
"Partiellement conforme")))</f>
        <v>Non conforme</v>
      </c>
      <c r="J65" s="120" t="str">
        <f>VLOOKUP(I65,[1]Echelles_DORA!$D$5:$E$8,2,0)</f>
        <v>Aucun élément du contrôle n’est en place : ni politique, ni procédure, ni mise en œuvre technique.</v>
      </c>
      <c r="K65" s="119"/>
      <c r="L65" s="118">
        <f t="shared" si="0"/>
        <v>0</v>
      </c>
      <c r="M65" s="118">
        <v>1</v>
      </c>
    </row>
    <row r="66" spans="1:13" s="118" customFormat="1" ht="93.75" customHeight="1">
      <c r="A66" s="129" t="s">
        <v>504</v>
      </c>
      <c r="B66" s="127" t="s">
        <v>573</v>
      </c>
      <c r="C66" s="128">
        <v>68</v>
      </c>
      <c r="D66" s="127" t="s">
        <v>576</v>
      </c>
      <c r="E66" s="122">
        <v>0</v>
      </c>
      <c r="F66" s="122">
        <v>0</v>
      </c>
      <c r="G66" s="122">
        <v>0</v>
      </c>
      <c r="H66" s="122">
        <v>0</v>
      </c>
      <c r="I66" s="121" t="str" cm="1">
        <f t="array" ref="I66">IF(COUNTIF(E66:H66,"Non applicable")=COLUMN(H66)-COLUMN(E66)+1,"Non applicable",
IF(AVERAGE(IF(ISNUMBER(E66:H66),E66:H66))=1,"Entièrement conforme",
IF(AVERAGE(IF(ISNUMBER(E66:H66),E66:H66))=0,"Non conforme",
"Partiellement conforme")))</f>
        <v>Non conforme</v>
      </c>
      <c r="J66" s="120" t="str">
        <f>VLOOKUP(I66,[1]Echelles_DORA!$D$5:$E$8,2,0)</f>
        <v>Aucun élément du contrôle n’est en place : ni politique, ni procédure, ni mise en œuvre technique.</v>
      </c>
      <c r="K66" s="119"/>
      <c r="L66" s="118">
        <f t="shared" ref="L66:L129" si="1">IF(I66="Entièrement conforme",1,IF(I66="Partiellement conforme",0.5,IF(I66="Non conforme",0,"")))</f>
        <v>0</v>
      </c>
      <c r="M66" s="118">
        <v>1</v>
      </c>
    </row>
    <row r="67" spans="1:13" s="118" customFormat="1" ht="93.75" customHeight="1">
      <c r="A67" s="129" t="s">
        <v>504</v>
      </c>
      <c r="B67" s="127" t="s">
        <v>573</v>
      </c>
      <c r="C67" s="128">
        <v>69</v>
      </c>
      <c r="D67" s="127" t="s">
        <v>577</v>
      </c>
      <c r="E67" s="122">
        <v>0</v>
      </c>
      <c r="F67" s="122">
        <v>0</v>
      </c>
      <c r="G67" s="122">
        <v>0</v>
      </c>
      <c r="H67" s="122">
        <v>0</v>
      </c>
      <c r="I67" s="121" t="str" cm="1">
        <f t="array" ref="I67">IF(COUNTIF(E67:H67,"Non applicable")=COLUMN(H67)-COLUMN(E67)+1,"Non applicable",
IF(AVERAGE(IF(ISNUMBER(E67:H67),E67:H67))=1,"Entièrement conforme",
IF(AVERAGE(IF(ISNUMBER(E67:H67),E67:H67))=0,"Non conforme",
"Partiellement conforme")))</f>
        <v>Non conforme</v>
      </c>
      <c r="J67" s="120" t="str">
        <f>VLOOKUP(I67,[1]Echelles_DORA!$D$5:$E$8,2,0)</f>
        <v>Aucun élément du contrôle n’est en place : ni politique, ni procédure, ni mise en œuvre technique.</v>
      </c>
      <c r="K67" s="119"/>
      <c r="L67" s="118">
        <f t="shared" si="1"/>
        <v>0</v>
      </c>
      <c r="M67" s="118">
        <v>1</v>
      </c>
    </row>
    <row r="68" spans="1:13" s="118" customFormat="1" ht="93.75" customHeight="1">
      <c r="A68" s="129" t="s">
        <v>504</v>
      </c>
      <c r="B68" s="127" t="s">
        <v>573</v>
      </c>
      <c r="C68" s="128">
        <v>70</v>
      </c>
      <c r="D68" s="127" t="s">
        <v>578</v>
      </c>
      <c r="E68" s="122" t="s">
        <v>430</v>
      </c>
      <c r="F68" s="122">
        <v>1</v>
      </c>
      <c r="G68" s="122">
        <v>0.75</v>
      </c>
      <c r="H68" s="122">
        <v>1</v>
      </c>
      <c r="I68" s="121" t="str" cm="1">
        <f t="array" ref="I68">IF(COUNTIF(E68:H68,"Non applicable")=COLUMN(H68)-COLUMN(E68)+1,"Non applicable",
IF(AVERAGE(IF(ISNUMBER(E68:H68),E68:H68))=1,"Entièrement conforme",
IF(AVERAGE(IF(ISNUMBER(E68:H68),E68:H68))=0,"Non conforme",
"Partiellement conforme")))</f>
        <v>Partiellement conforme</v>
      </c>
      <c r="J68" s="120" t="str">
        <f>VLOOKUP(I68,[1]Echelles_DORA!$D$5:$E$8,2,0)</f>
        <v>Une partie seulement des éléments du contrôle est en place. Par exemple, la politique est définie et le contrôle est appliqué, mais il n’est ni automatisé ni suivi par la direction.</v>
      </c>
      <c r="K68" s="119"/>
      <c r="L68" s="118">
        <f t="shared" si="1"/>
        <v>0.5</v>
      </c>
      <c r="M68" s="118">
        <v>1</v>
      </c>
    </row>
    <row r="69" spans="1:13" s="118" customFormat="1" ht="93.75" customHeight="1">
      <c r="A69" s="129" t="s">
        <v>504</v>
      </c>
      <c r="B69" s="127" t="s">
        <v>573</v>
      </c>
      <c r="C69" s="128">
        <v>71</v>
      </c>
      <c r="D69" s="127" t="s">
        <v>579</v>
      </c>
      <c r="E69" s="122">
        <v>0</v>
      </c>
      <c r="F69" s="122">
        <v>0</v>
      </c>
      <c r="G69" s="122">
        <v>0</v>
      </c>
      <c r="H69" s="122">
        <v>0</v>
      </c>
      <c r="I69" s="121" t="str" cm="1">
        <f t="array" ref="I69">IF(COUNTIF(E69:H69,"Non applicable")=COLUMN(H69)-COLUMN(E69)+1,"Non applicable",
IF(AVERAGE(IF(ISNUMBER(E69:H69),E69:H69))=1,"Entièrement conforme",
IF(AVERAGE(IF(ISNUMBER(E69:H69),E69:H69))=0,"Non conforme",
"Partiellement conforme")))</f>
        <v>Non conforme</v>
      </c>
      <c r="J69" s="120" t="str">
        <f>VLOOKUP(I69,[1]Echelles_DORA!$D$5:$E$8,2,0)</f>
        <v>Aucun élément du contrôle n’est en place : ni politique, ni procédure, ni mise en œuvre technique.</v>
      </c>
      <c r="K69" s="119"/>
      <c r="L69" s="118">
        <f t="shared" si="1"/>
        <v>0</v>
      </c>
      <c r="M69" s="118">
        <v>1</v>
      </c>
    </row>
    <row r="70" spans="1:13" s="118" customFormat="1" ht="93.75" customHeight="1">
      <c r="A70" s="129" t="s">
        <v>504</v>
      </c>
      <c r="B70" s="127" t="s">
        <v>573</v>
      </c>
      <c r="C70" s="128">
        <v>72</v>
      </c>
      <c r="D70" s="127" t="s">
        <v>580</v>
      </c>
      <c r="E70" s="122">
        <v>0</v>
      </c>
      <c r="F70" s="122">
        <v>0</v>
      </c>
      <c r="G70" s="122">
        <v>0</v>
      </c>
      <c r="H70" s="122">
        <v>0</v>
      </c>
      <c r="I70" s="121" t="str" cm="1">
        <f t="array" ref="I70">IF(COUNTIF(E70:H70,"Non applicable")=COLUMN(H70)-COLUMN(E70)+1,"Non applicable",
IF(AVERAGE(IF(ISNUMBER(E70:H70),E70:H70))=1,"Entièrement conforme",
IF(AVERAGE(IF(ISNUMBER(E70:H70),E70:H70))=0,"Non conforme",
"Partiellement conforme")))</f>
        <v>Non conforme</v>
      </c>
      <c r="J70" s="120" t="str">
        <f>VLOOKUP(I70,[1]Echelles_DORA!$D$5:$E$8,2,0)</f>
        <v>Aucun élément du contrôle n’est en place : ni politique, ni procédure, ni mise en œuvre technique.</v>
      </c>
      <c r="K70" s="119"/>
      <c r="L70" s="118">
        <f t="shared" si="1"/>
        <v>0</v>
      </c>
      <c r="M70" s="118">
        <v>1</v>
      </c>
    </row>
    <row r="71" spans="1:13" s="118" customFormat="1" ht="93.75" customHeight="1">
      <c r="A71" s="129" t="s">
        <v>504</v>
      </c>
      <c r="B71" s="127" t="s">
        <v>573</v>
      </c>
      <c r="C71" s="128">
        <v>73</v>
      </c>
      <c r="D71" s="127" t="s">
        <v>581</v>
      </c>
      <c r="E71" s="122">
        <v>0</v>
      </c>
      <c r="F71" s="122">
        <v>0</v>
      </c>
      <c r="G71" s="122">
        <v>0</v>
      </c>
      <c r="H71" s="122">
        <v>0</v>
      </c>
      <c r="I71" s="121" t="str" cm="1">
        <f t="array" ref="I71">IF(COUNTIF(E71:H71,"Non applicable")=COLUMN(H71)-COLUMN(E71)+1,"Non applicable",
IF(AVERAGE(IF(ISNUMBER(E71:H71),E71:H71))=1,"Entièrement conforme",
IF(AVERAGE(IF(ISNUMBER(E71:H71),E71:H71))=0,"Non conforme",
"Partiellement conforme")))</f>
        <v>Non conforme</v>
      </c>
      <c r="J71" s="120" t="str">
        <f>VLOOKUP(I71,[1]Echelles_DORA!$D$5:$E$8,2,0)</f>
        <v>Aucun élément du contrôle n’est en place : ni politique, ni procédure, ni mise en œuvre technique.</v>
      </c>
      <c r="K71" s="119"/>
      <c r="L71" s="118">
        <f t="shared" si="1"/>
        <v>0</v>
      </c>
      <c r="M71" s="118">
        <v>1</v>
      </c>
    </row>
    <row r="72" spans="1:13" s="118" customFormat="1" ht="142.5" customHeight="1">
      <c r="A72" s="129" t="s">
        <v>504</v>
      </c>
      <c r="B72" s="127" t="s">
        <v>573</v>
      </c>
      <c r="C72" s="128">
        <v>74</v>
      </c>
      <c r="D72" s="127" t="s">
        <v>582</v>
      </c>
      <c r="E72" s="122">
        <v>0</v>
      </c>
      <c r="F72" s="122">
        <v>0</v>
      </c>
      <c r="G72" s="122">
        <v>0</v>
      </c>
      <c r="H72" s="122">
        <v>0</v>
      </c>
      <c r="I72" s="121" t="str" cm="1">
        <f t="array" ref="I72">IF(COUNTIF(E72:H72,"Non applicable")=COLUMN(H72)-COLUMN(E72)+1,"Non applicable",
IF(AVERAGE(IF(ISNUMBER(E72:H72),E72:H72))=1,"Entièrement conforme",
IF(AVERAGE(IF(ISNUMBER(E72:H72),E72:H72))=0,"Non conforme",
"Partiellement conforme")))</f>
        <v>Non conforme</v>
      </c>
      <c r="J72" s="120" t="str">
        <f>VLOOKUP(I72,[1]Echelles_DORA!$D$5:$E$8,2,0)</f>
        <v>Aucun élément du contrôle n’est en place : ni politique, ni procédure, ni mise en œuvre technique.</v>
      </c>
      <c r="K72" s="119"/>
      <c r="L72" s="118">
        <f t="shared" si="1"/>
        <v>0</v>
      </c>
      <c r="M72" s="118">
        <v>1</v>
      </c>
    </row>
    <row r="73" spans="1:13" s="118" customFormat="1" ht="93.75" customHeight="1">
      <c r="A73" s="129" t="s">
        <v>504</v>
      </c>
      <c r="B73" s="127" t="s">
        <v>573</v>
      </c>
      <c r="C73" s="128">
        <v>75</v>
      </c>
      <c r="D73" s="127" t="s">
        <v>583</v>
      </c>
      <c r="E73" s="122">
        <v>0</v>
      </c>
      <c r="F73" s="122">
        <v>0</v>
      </c>
      <c r="G73" s="122">
        <v>0</v>
      </c>
      <c r="H73" s="122">
        <v>0</v>
      </c>
      <c r="I73" s="121" t="str" cm="1">
        <f t="array" ref="I73">IF(COUNTIF(E73:H73,"Non applicable")=COLUMN(H73)-COLUMN(E73)+1,"Non applicable",
IF(AVERAGE(IF(ISNUMBER(E73:H73),E73:H73))=1,"Entièrement conforme",
IF(AVERAGE(IF(ISNUMBER(E73:H73),E73:H73))=0,"Non conforme",
"Partiellement conforme")))</f>
        <v>Non conforme</v>
      </c>
      <c r="J73" s="120" t="str">
        <f>VLOOKUP(I73,[1]Echelles_DORA!$D$5:$E$8,2,0)</f>
        <v>Aucun élément du contrôle n’est en place : ni politique, ni procédure, ni mise en œuvre technique.</v>
      </c>
      <c r="K73" s="119"/>
      <c r="L73" s="118">
        <f t="shared" si="1"/>
        <v>0</v>
      </c>
      <c r="M73" s="118">
        <v>1</v>
      </c>
    </row>
    <row r="74" spans="1:13" s="118" customFormat="1" ht="93.75" customHeight="1">
      <c r="A74" s="129" t="s">
        <v>504</v>
      </c>
      <c r="B74" s="127" t="s">
        <v>573</v>
      </c>
      <c r="C74" s="128">
        <v>76</v>
      </c>
      <c r="D74" s="127" t="s">
        <v>584</v>
      </c>
      <c r="E74" s="122">
        <v>0</v>
      </c>
      <c r="F74" s="122">
        <v>0</v>
      </c>
      <c r="G74" s="122">
        <v>0</v>
      </c>
      <c r="H74" s="122">
        <v>0</v>
      </c>
      <c r="I74" s="121" t="str" cm="1">
        <f t="array" ref="I74">IF(COUNTIF(E74:H74,"Non applicable")=COLUMN(H74)-COLUMN(E74)+1,"Non applicable",
IF(AVERAGE(IF(ISNUMBER(E74:H74),E74:H74))=1,"Entièrement conforme",
IF(AVERAGE(IF(ISNUMBER(E74:H74),E74:H74))=0,"Non conforme",
"Partiellement conforme")))</f>
        <v>Non conforme</v>
      </c>
      <c r="J74" s="120" t="str">
        <f>VLOOKUP(I74,[1]Echelles_DORA!$D$5:$E$8,2,0)</f>
        <v>Aucun élément du contrôle n’est en place : ni politique, ni procédure, ni mise en œuvre technique.</v>
      </c>
      <c r="K74" s="119"/>
      <c r="L74" s="118">
        <f t="shared" si="1"/>
        <v>0</v>
      </c>
      <c r="M74" s="118">
        <v>1</v>
      </c>
    </row>
    <row r="75" spans="1:13" s="118" customFormat="1" ht="93.75" customHeight="1">
      <c r="A75" s="129" t="s">
        <v>504</v>
      </c>
      <c r="B75" s="127" t="s">
        <v>573</v>
      </c>
      <c r="C75" s="128">
        <v>77</v>
      </c>
      <c r="D75" s="127" t="s">
        <v>585</v>
      </c>
      <c r="E75" s="122">
        <v>0</v>
      </c>
      <c r="F75" s="122">
        <v>0</v>
      </c>
      <c r="G75" s="122">
        <v>0</v>
      </c>
      <c r="H75" s="122">
        <v>0</v>
      </c>
      <c r="I75" s="121" t="str" cm="1">
        <f t="array" ref="I75">IF(COUNTIF(E75:H75,"Non applicable")=COLUMN(H75)-COLUMN(E75)+1,"Non applicable",
IF(AVERAGE(IF(ISNUMBER(E75:H75),E75:H75))=1,"Entièrement conforme",
IF(AVERAGE(IF(ISNUMBER(E75:H75),E75:H75))=0,"Non conforme",
"Partiellement conforme")))</f>
        <v>Non conforme</v>
      </c>
      <c r="J75" s="120" t="str">
        <f>VLOOKUP(I75,[1]Echelles_DORA!$D$5:$E$8,2,0)</f>
        <v>Aucun élément du contrôle n’est en place : ni politique, ni procédure, ni mise en œuvre technique.</v>
      </c>
      <c r="K75" s="119"/>
      <c r="L75" s="118">
        <f t="shared" si="1"/>
        <v>0</v>
      </c>
      <c r="M75" s="118">
        <v>1</v>
      </c>
    </row>
    <row r="76" spans="1:13" s="118" customFormat="1" ht="93.75" customHeight="1">
      <c r="A76" s="129" t="s">
        <v>504</v>
      </c>
      <c r="B76" s="127" t="s">
        <v>573</v>
      </c>
      <c r="C76" s="128">
        <v>78</v>
      </c>
      <c r="D76" s="127" t="s">
        <v>586</v>
      </c>
      <c r="E76" s="122">
        <v>0</v>
      </c>
      <c r="F76" s="122">
        <v>0</v>
      </c>
      <c r="G76" s="122">
        <v>0</v>
      </c>
      <c r="H76" s="122">
        <v>0</v>
      </c>
      <c r="I76" s="121" t="str" cm="1">
        <f t="array" ref="I76">IF(COUNTIF(E76:H76,"Non applicable")=COLUMN(H76)-COLUMN(E76)+1,"Non applicable",
IF(AVERAGE(IF(ISNUMBER(E76:H76),E76:H76))=1,"Entièrement conforme",
IF(AVERAGE(IF(ISNUMBER(E76:H76),E76:H76))=0,"Non conforme",
"Partiellement conforme")))</f>
        <v>Non conforme</v>
      </c>
      <c r="J76" s="120" t="str">
        <f>VLOOKUP(I76,[1]Echelles_DORA!$D$5:$E$8,2,0)</f>
        <v>Aucun élément du contrôle n’est en place : ni politique, ni procédure, ni mise en œuvre technique.</v>
      </c>
      <c r="K76" s="119"/>
      <c r="L76" s="118">
        <f t="shared" si="1"/>
        <v>0</v>
      </c>
      <c r="M76" s="118">
        <v>1</v>
      </c>
    </row>
    <row r="77" spans="1:13" s="118" customFormat="1" ht="93.75" customHeight="1">
      <c r="A77" s="129" t="s">
        <v>504</v>
      </c>
      <c r="B77" s="127" t="s">
        <v>573</v>
      </c>
      <c r="C77" s="128">
        <v>79</v>
      </c>
      <c r="D77" s="127" t="s">
        <v>587</v>
      </c>
      <c r="E77" s="122">
        <v>0</v>
      </c>
      <c r="F77" s="122">
        <v>0</v>
      </c>
      <c r="G77" s="122">
        <v>0</v>
      </c>
      <c r="H77" s="122">
        <v>0</v>
      </c>
      <c r="I77" s="121" t="str" cm="1">
        <f t="array" ref="I77">IF(COUNTIF(E77:H77,"Non applicable")=COLUMN(H77)-COLUMN(E77)+1,"Non applicable",
IF(AVERAGE(IF(ISNUMBER(E77:H77),E77:H77))=1,"Entièrement conforme",
IF(AVERAGE(IF(ISNUMBER(E77:H77),E77:H77))=0,"Non conforme",
"Partiellement conforme")))</f>
        <v>Non conforme</v>
      </c>
      <c r="J77" s="120" t="str">
        <f>VLOOKUP(I77,[1]Echelles_DORA!$D$5:$E$8,2,0)</f>
        <v>Aucun élément du contrôle n’est en place : ni politique, ni procédure, ni mise en œuvre technique.</v>
      </c>
      <c r="K77" s="119"/>
      <c r="L77" s="118">
        <f t="shared" si="1"/>
        <v>0</v>
      </c>
      <c r="M77" s="118">
        <v>1</v>
      </c>
    </row>
    <row r="78" spans="1:13" s="118" customFormat="1" ht="93.75" customHeight="1">
      <c r="A78" s="129" t="s">
        <v>504</v>
      </c>
      <c r="B78" s="127" t="s">
        <v>573</v>
      </c>
      <c r="C78" s="128">
        <v>80</v>
      </c>
      <c r="D78" s="127" t="s">
        <v>588</v>
      </c>
      <c r="E78" s="122">
        <v>0</v>
      </c>
      <c r="F78" s="122">
        <v>0</v>
      </c>
      <c r="G78" s="122">
        <v>0</v>
      </c>
      <c r="H78" s="122">
        <v>0</v>
      </c>
      <c r="I78" s="121" t="str" cm="1">
        <f t="array" ref="I78">IF(COUNTIF(E78:H78,"Non applicable")=COLUMN(H78)-COLUMN(E78)+1,"Non applicable",
IF(AVERAGE(IF(ISNUMBER(E78:H78),E78:H78))=1,"Entièrement conforme",
IF(AVERAGE(IF(ISNUMBER(E78:H78),E78:H78))=0,"Non conforme",
"Partiellement conforme")))</f>
        <v>Non conforme</v>
      </c>
      <c r="J78" s="120" t="str">
        <f>VLOOKUP(I78,[1]Echelles_DORA!$D$5:$E$8,2,0)</f>
        <v>Aucun élément du contrôle n’est en place : ni politique, ni procédure, ni mise en œuvre technique.</v>
      </c>
      <c r="K78" s="119"/>
      <c r="L78" s="118">
        <f t="shared" si="1"/>
        <v>0</v>
      </c>
      <c r="M78" s="118">
        <v>1</v>
      </c>
    </row>
    <row r="79" spans="1:13" s="118" customFormat="1" ht="93.75" customHeight="1">
      <c r="A79" s="129" t="s">
        <v>504</v>
      </c>
      <c r="B79" s="127" t="s">
        <v>573</v>
      </c>
      <c r="C79" s="128">
        <v>81</v>
      </c>
      <c r="D79" s="127" t="s">
        <v>589</v>
      </c>
      <c r="E79" s="122">
        <v>0</v>
      </c>
      <c r="F79" s="122">
        <v>0</v>
      </c>
      <c r="G79" s="122">
        <v>0</v>
      </c>
      <c r="H79" s="122">
        <v>0</v>
      </c>
      <c r="I79" s="121" t="str" cm="1">
        <f t="array" ref="I79">IF(COUNTIF(E79:H79,"Non applicable")=COLUMN(H79)-COLUMN(E79)+1,"Non applicable",
IF(AVERAGE(IF(ISNUMBER(E79:H79),E79:H79))=1,"Entièrement conforme",
IF(AVERAGE(IF(ISNUMBER(E79:H79),E79:H79))=0,"Non conforme",
"Partiellement conforme")))</f>
        <v>Non conforme</v>
      </c>
      <c r="J79" s="120" t="str">
        <f>VLOOKUP(I79,[1]Echelles_DORA!$D$5:$E$8,2,0)</f>
        <v>Aucun élément du contrôle n’est en place : ni politique, ni procédure, ni mise en œuvre technique.</v>
      </c>
      <c r="K79" s="119"/>
      <c r="L79" s="118">
        <f t="shared" si="1"/>
        <v>0</v>
      </c>
      <c r="M79" s="118">
        <v>1</v>
      </c>
    </row>
    <row r="80" spans="1:13" s="118" customFormat="1" ht="93.75" customHeight="1">
      <c r="A80" s="129" t="s">
        <v>504</v>
      </c>
      <c r="B80" s="127" t="s">
        <v>573</v>
      </c>
      <c r="C80" s="128">
        <v>82</v>
      </c>
      <c r="D80" s="127" t="s">
        <v>590</v>
      </c>
      <c r="E80" s="122">
        <v>0</v>
      </c>
      <c r="F80" s="122">
        <v>0</v>
      </c>
      <c r="G80" s="122">
        <v>0</v>
      </c>
      <c r="H80" s="122">
        <v>0</v>
      </c>
      <c r="I80" s="121" t="str" cm="1">
        <f t="array" ref="I80">IF(COUNTIF(E80:H80,"Non applicable")=COLUMN(H80)-COLUMN(E80)+1,"Non applicable",
IF(AVERAGE(IF(ISNUMBER(E80:H80),E80:H80))=1,"Entièrement conforme",
IF(AVERAGE(IF(ISNUMBER(E80:H80),E80:H80))=0,"Non conforme",
"Partiellement conforme")))</f>
        <v>Non conforme</v>
      </c>
      <c r="J80" s="120" t="str">
        <f>VLOOKUP(I80,[1]Echelles_DORA!$D$5:$E$8,2,0)</f>
        <v>Aucun élément du contrôle n’est en place : ni politique, ni procédure, ni mise en œuvre technique.</v>
      </c>
      <c r="K80" s="119"/>
      <c r="L80" s="118">
        <f t="shared" si="1"/>
        <v>0</v>
      </c>
      <c r="M80" s="118">
        <v>1</v>
      </c>
    </row>
    <row r="81" spans="1:13" s="118" customFormat="1" ht="93.75" customHeight="1">
      <c r="A81" s="129" t="s">
        <v>504</v>
      </c>
      <c r="B81" s="127" t="s">
        <v>573</v>
      </c>
      <c r="C81" s="128">
        <v>83</v>
      </c>
      <c r="D81" s="127" t="s">
        <v>591</v>
      </c>
      <c r="E81" s="122">
        <v>1</v>
      </c>
      <c r="F81" s="122">
        <v>1</v>
      </c>
      <c r="G81" s="122">
        <v>1</v>
      </c>
      <c r="H81" s="122">
        <v>1</v>
      </c>
      <c r="I81" s="121" t="str" cm="1">
        <f t="array" ref="I81">IF(COUNTIF(E81:H81,"Non applicable")=COLUMN(H81)-COLUMN(E81)+1,"Non applicable",
IF(AVERAGE(IF(ISNUMBER(E81:H81),E81:H81))=1,"Entièrement conforme",
IF(AVERAGE(IF(ISNUMBER(E81:H81),E81:H81))=0,"Non conforme",
"Partiellement conforme")))</f>
        <v>Entièrement conforme</v>
      </c>
      <c r="J81" s="120" t="str">
        <f>VLOOKUP(I81,[1]Echelles_DORA!$D$5:$E$8,2,0)</f>
        <v>Toutes les dimensions du contrôle sont pleinement satisfaites. La politique est formalisée, le contrôle est mis en œuvre, automatisé (ou techniquement imposé), et suivi au niveau de la direction.</v>
      </c>
      <c r="K81" s="119"/>
      <c r="L81" s="118">
        <f t="shared" si="1"/>
        <v>1</v>
      </c>
      <c r="M81" s="118">
        <v>1</v>
      </c>
    </row>
    <row r="82" spans="1:13" s="118" customFormat="1" ht="93.75" customHeight="1">
      <c r="A82" s="129" t="s">
        <v>504</v>
      </c>
      <c r="B82" s="127" t="s">
        <v>592</v>
      </c>
      <c r="C82" s="128">
        <v>84</v>
      </c>
      <c r="D82" s="127" t="s">
        <v>593</v>
      </c>
      <c r="E82" s="122">
        <v>0</v>
      </c>
      <c r="F82" s="122">
        <v>0</v>
      </c>
      <c r="G82" s="122">
        <v>0</v>
      </c>
      <c r="H82" s="122">
        <v>0</v>
      </c>
      <c r="I82" s="121" t="str" cm="1">
        <f t="array" ref="I82">IF(COUNTIF(E82:H82,"Non applicable")=COLUMN(H82)-COLUMN(E82)+1,"Non applicable",
IF(AVERAGE(IF(ISNUMBER(E82:H82),E82:H82))=1,"Entièrement conforme",
IF(AVERAGE(IF(ISNUMBER(E82:H82),E82:H82))=0,"Non conforme",
"Partiellement conforme")))</f>
        <v>Non conforme</v>
      </c>
      <c r="J82" s="120" t="str">
        <f>VLOOKUP(I82,[1]Echelles_DORA!$D$5:$E$8,2,0)</f>
        <v>Aucun élément du contrôle n’est en place : ni politique, ni procédure, ni mise en œuvre technique.</v>
      </c>
      <c r="K82" s="119"/>
      <c r="L82" s="118">
        <f t="shared" si="1"/>
        <v>0</v>
      </c>
      <c r="M82" s="118">
        <v>1</v>
      </c>
    </row>
    <row r="83" spans="1:13" s="118" customFormat="1" ht="93.75" customHeight="1">
      <c r="A83" s="129" t="s">
        <v>504</v>
      </c>
      <c r="B83" s="127" t="s">
        <v>592</v>
      </c>
      <c r="C83" s="128">
        <v>85</v>
      </c>
      <c r="D83" s="127" t="s">
        <v>594</v>
      </c>
      <c r="E83" s="122">
        <v>1</v>
      </c>
      <c r="F83" s="122">
        <v>1</v>
      </c>
      <c r="G83" s="122">
        <v>1</v>
      </c>
      <c r="H83" s="122">
        <v>1</v>
      </c>
      <c r="I83" s="121" t="str" cm="1">
        <f t="array" ref="I83">IF(COUNTIF(E83:H83,"Non applicable")=COLUMN(H83)-COLUMN(E83)+1,"Non applicable",
IF(AVERAGE(IF(ISNUMBER(E83:H83),E83:H83))=1,"Entièrement conforme",
IF(AVERAGE(IF(ISNUMBER(E83:H83),E83:H83))=0,"Non conforme",
"Partiellement conforme")))</f>
        <v>Entièrement conforme</v>
      </c>
      <c r="J83" s="120" t="str">
        <f>VLOOKUP(I83,[1]Echelles_DORA!$D$5:$E$8,2,0)</f>
        <v>Toutes les dimensions du contrôle sont pleinement satisfaites. La politique est formalisée, le contrôle est mis en œuvre, automatisé (ou techniquement imposé), et suivi au niveau de la direction.</v>
      </c>
      <c r="K83" s="119"/>
      <c r="L83" s="118">
        <f t="shared" si="1"/>
        <v>1</v>
      </c>
      <c r="M83" s="118">
        <v>1</v>
      </c>
    </row>
    <row r="84" spans="1:13" s="118" customFormat="1" ht="93.75" customHeight="1">
      <c r="A84" s="129" t="s">
        <v>504</v>
      </c>
      <c r="B84" s="127" t="s">
        <v>592</v>
      </c>
      <c r="C84" s="128">
        <v>86</v>
      </c>
      <c r="D84" s="127" t="s">
        <v>595</v>
      </c>
      <c r="E84" s="122">
        <v>0</v>
      </c>
      <c r="F84" s="122">
        <v>0</v>
      </c>
      <c r="G84" s="122">
        <v>0</v>
      </c>
      <c r="H84" s="122">
        <v>0</v>
      </c>
      <c r="I84" s="121" t="str" cm="1">
        <f t="array" ref="I84">IF(COUNTIF(E84:H84,"Non applicable")=COLUMN(H84)-COLUMN(E84)+1,"Non applicable",
IF(AVERAGE(IF(ISNUMBER(E84:H84),E84:H84))=1,"Entièrement conforme",
IF(AVERAGE(IF(ISNUMBER(E84:H84),E84:H84))=0,"Non conforme",
"Partiellement conforme")))</f>
        <v>Non conforme</v>
      </c>
      <c r="J84" s="120" t="str">
        <f>VLOOKUP(I84,[1]Echelles_DORA!$D$5:$E$8,2,0)</f>
        <v>Aucun élément du contrôle n’est en place : ni politique, ni procédure, ni mise en œuvre technique.</v>
      </c>
      <c r="K84" s="119"/>
      <c r="L84" s="118">
        <f t="shared" si="1"/>
        <v>0</v>
      </c>
      <c r="M84" s="118">
        <v>1</v>
      </c>
    </row>
    <row r="85" spans="1:13" s="118" customFormat="1" ht="93.75" customHeight="1">
      <c r="A85" s="129" t="s">
        <v>504</v>
      </c>
      <c r="B85" s="127" t="s">
        <v>592</v>
      </c>
      <c r="C85" s="128">
        <v>87</v>
      </c>
      <c r="D85" s="127" t="s">
        <v>596</v>
      </c>
      <c r="E85" s="122">
        <v>0</v>
      </c>
      <c r="F85" s="122">
        <v>0</v>
      </c>
      <c r="G85" s="122">
        <v>0</v>
      </c>
      <c r="H85" s="122">
        <v>0</v>
      </c>
      <c r="I85" s="121" t="str" cm="1">
        <f t="array" ref="I85">IF(COUNTIF(E85:H85,"Non applicable")=COLUMN(H85)-COLUMN(E85)+1,"Non applicable",
IF(AVERAGE(IF(ISNUMBER(E85:H85),E85:H85))=1,"Entièrement conforme",
IF(AVERAGE(IF(ISNUMBER(E85:H85),E85:H85))=0,"Non conforme",
"Partiellement conforme")))</f>
        <v>Non conforme</v>
      </c>
      <c r="J85" s="120" t="str">
        <f>VLOOKUP(I85,[1]Echelles_DORA!$D$5:$E$8,2,0)</f>
        <v>Aucun élément du contrôle n’est en place : ni politique, ni procédure, ni mise en œuvre technique.</v>
      </c>
      <c r="K85" s="119"/>
      <c r="L85" s="118">
        <f t="shared" si="1"/>
        <v>0</v>
      </c>
      <c r="M85" s="118">
        <v>1</v>
      </c>
    </row>
    <row r="86" spans="1:13" s="118" customFormat="1" ht="93.75" customHeight="1">
      <c r="A86" s="129" t="s">
        <v>504</v>
      </c>
      <c r="B86" s="127" t="s">
        <v>592</v>
      </c>
      <c r="C86" s="128">
        <v>88</v>
      </c>
      <c r="D86" s="127" t="s">
        <v>597</v>
      </c>
      <c r="E86" s="122">
        <v>0</v>
      </c>
      <c r="F86" s="122">
        <v>0</v>
      </c>
      <c r="G86" s="122">
        <v>0</v>
      </c>
      <c r="H86" s="122">
        <v>0</v>
      </c>
      <c r="I86" s="121" t="str" cm="1">
        <f t="array" ref="I86">IF(COUNTIF(E86:H86,"Non applicable")=COLUMN(H86)-COLUMN(E86)+1,"Non applicable",
IF(AVERAGE(IF(ISNUMBER(E86:H86),E86:H86))=1,"Entièrement conforme",
IF(AVERAGE(IF(ISNUMBER(E86:H86),E86:H86))=0,"Non conforme",
"Partiellement conforme")))</f>
        <v>Non conforme</v>
      </c>
      <c r="J86" s="120" t="str">
        <f>VLOOKUP(I86,[1]Echelles_DORA!$D$5:$E$8,2,0)</f>
        <v>Aucun élément du contrôle n’est en place : ni politique, ni procédure, ni mise en œuvre technique.</v>
      </c>
      <c r="K86" s="119"/>
      <c r="L86" s="118">
        <f t="shared" si="1"/>
        <v>0</v>
      </c>
      <c r="M86" s="118">
        <v>1</v>
      </c>
    </row>
    <row r="87" spans="1:13" s="118" customFormat="1" ht="93.75" customHeight="1">
      <c r="A87" s="129" t="s">
        <v>504</v>
      </c>
      <c r="B87" s="127" t="s">
        <v>592</v>
      </c>
      <c r="C87" s="128">
        <v>89</v>
      </c>
      <c r="D87" s="127" t="s">
        <v>598</v>
      </c>
      <c r="E87" s="122">
        <v>0</v>
      </c>
      <c r="F87" s="122">
        <v>0</v>
      </c>
      <c r="G87" s="122">
        <v>0</v>
      </c>
      <c r="H87" s="122">
        <v>0</v>
      </c>
      <c r="I87" s="121" t="str" cm="1">
        <f t="array" ref="I87">IF(COUNTIF(E87:H87,"Non applicable")=COLUMN(H87)-COLUMN(E87)+1,"Non applicable",
IF(AVERAGE(IF(ISNUMBER(E87:H87),E87:H87))=1,"Entièrement conforme",
IF(AVERAGE(IF(ISNUMBER(E87:H87),E87:H87))=0,"Non conforme",
"Partiellement conforme")))</f>
        <v>Non conforme</v>
      </c>
      <c r="J87" s="120" t="str">
        <f>VLOOKUP(I87,[1]Echelles_DORA!$D$5:$E$8,2,0)</f>
        <v>Aucun élément du contrôle n’est en place : ni politique, ni procédure, ni mise en œuvre technique.</v>
      </c>
      <c r="K87" s="119"/>
      <c r="L87" s="118">
        <f t="shared" si="1"/>
        <v>0</v>
      </c>
      <c r="M87" s="118">
        <v>1</v>
      </c>
    </row>
    <row r="88" spans="1:13" s="118" customFormat="1" ht="93.75" customHeight="1">
      <c r="A88" s="129" t="s">
        <v>504</v>
      </c>
      <c r="B88" s="127" t="s">
        <v>592</v>
      </c>
      <c r="C88" s="128">
        <v>90</v>
      </c>
      <c r="D88" s="127" t="s">
        <v>599</v>
      </c>
      <c r="E88" s="122">
        <v>0</v>
      </c>
      <c r="F88" s="122">
        <v>0</v>
      </c>
      <c r="G88" s="122">
        <v>0</v>
      </c>
      <c r="H88" s="122">
        <v>0</v>
      </c>
      <c r="I88" s="121" t="str" cm="1">
        <f t="array" ref="I88">IF(COUNTIF(E88:H88,"Non applicable")=COLUMN(H88)-COLUMN(E88)+1,"Non applicable",
IF(AVERAGE(IF(ISNUMBER(E88:H88),E88:H88))=1,"Entièrement conforme",
IF(AVERAGE(IF(ISNUMBER(E88:H88),E88:H88))=0,"Non conforme",
"Partiellement conforme")))</f>
        <v>Non conforme</v>
      </c>
      <c r="J88" s="120" t="str">
        <f>VLOOKUP(I88,[1]Echelles_DORA!$D$5:$E$8,2,0)</f>
        <v>Aucun élément du contrôle n’est en place : ni politique, ni procédure, ni mise en œuvre technique.</v>
      </c>
      <c r="K88" s="119"/>
      <c r="L88" s="118">
        <f t="shared" si="1"/>
        <v>0</v>
      </c>
      <c r="M88" s="118">
        <v>1</v>
      </c>
    </row>
    <row r="89" spans="1:13" s="118" customFormat="1" ht="93.75" customHeight="1">
      <c r="A89" s="129" t="s">
        <v>504</v>
      </c>
      <c r="B89" s="127" t="s">
        <v>592</v>
      </c>
      <c r="C89" s="128">
        <v>91</v>
      </c>
      <c r="D89" s="127" t="s">
        <v>600</v>
      </c>
      <c r="E89" s="122" t="s">
        <v>430</v>
      </c>
      <c r="F89" s="122" t="s">
        <v>430</v>
      </c>
      <c r="G89" s="122">
        <v>0.75</v>
      </c>
      <c r="H89" s="122">
        <v>1</v>
      </c>
      <c r="I89" s="121" t="str" cm="1">
        <f t="array" ref="I89">IF(COUNTIF(E89:H89,"Non applicable")=COLUMN(H89)-COLUMN(E89)+1,"Non applicable",
IF(AVERAGE(IF(ISNUMBER(E89:H89),E89:H89))=1,"Entièrement conforme",
IF(AVERAGE(IF(ISNUMBER(E89:H89),E89:H89))=0,"Non conforme",
"Partiellement conforme")))</f>
        <v>Partiellement conforme</v>
      </c>
      <c r="J89" s="120" t="str">
        <f>VLOOKUP(I89,[1]Echelles_DORA!$D$5:$E$8,2,0)</f>
        <v>Une partie seulement des éléments du contrôle est en place. Par exemple, la politique est définie et le contrôle est appliqué, mais il n’est ni automatisé ni suivi par la direction.</v>
      </c>
      <c r="K89" s="119"/>
      <c r="L89" s="118">
        <f t="shared" si="1"/>
        <v>0.5</v>
      </c>
      <c r="M89" s="118">
        <v>1</v>
      </c>
    </row>
    <row r="90" spans="1:13" s="118" customFormat="1" ht="93.75" customHeight="1">
      <c r="A90" s="129" t="s">
        <v>504</v>
      </c>
      <c r="B90" s="127" t="s">
        <v>592</v>
      </c>
      <c r="C90" s="128">
        <v>92</v>
      </c>
      <c r="D90" s="127" t="s">
        <v>601</v>
      </c>
      <c r="E90" s="122">
        <v>0</v>
      </c>
      <c r="F90" s="122">
        <v>0</v>
      </c>
      <c r="G90" s="122">
        <v>0</v>
      </c>
      <c r="H90" s="122">
        <v>0</v>
      </c>
      <c r="I90" s="121" t="str" cm="1">
        <f t="array" ref="I90">IF(COUNTIF(E90:H90,"Non applicable")=COLUMN(H90)-COLUMN(E90)+1,"Non applicable",
IF(AVERAGE(IF(ISNUMBER(E90:H90),E90:H90))=1,"Entièrement conforme",
IF(AVERAGE(IF(ISNUMBER(E90:H90),E90:H90))=0,"Non conforme",
"Partiellement conforme")))</f>
        <v>Non conforme</v>
      </c>
      <c r="J90" s="120" t="str">
        <f>VLOOKUP(I90,[1]Echelles_DORA!$D$5:$E$8,2,0)</f>
        <v>Aucun élément du contrôle n’est en place : ni politique, ni procédure, ni mise en œuvre technique.</v>
      </c>
      <c r="K90" s="119"/>
      <c r="L90" s="118">
        <f t="shared" si="1"/>
        <v>0</v>
      </c>
      <c r="M90" s="118">
        <v>1</v>
      </c>
    </row>
    <row r="91" spans="1:13" s="118" customFormat="1" ht="93.75" customHeight="1">
      <c r="A91" s="129" t="s">
        <v>504</v>
      </c>
      <c r="B91" s="127" t="s">
        <v>592</v>
      </c>
      <c r="C91" s="128">
        <v>93</v>
      </c>
      <c r="D91" s="127" t="s">
        <v>602</v>
      </c>
      <c r="E91" s="122">
        <v>0</v>
      </c>
      <c r="F91" s="122">
        <v>0</v>
      </c>
      <c r="G91" s="122">
        <v>0</v>
      </c>
      <c r="H91" s="122">
        <v>0</v>
      </c>
      <c r="I91" s="121" t="str" cm="1">
        <f t="array" ref="I91">IF(COUNTIF(E91:H91,"Non applicable")=COLUMN(H91)-COLUMN(E91)+1,"Non applicable",
IF(AVERAGE(IF(ISNUMBER(E91:H91),E91:H91))=1,"Entièrement conforme",
IF(AVERAGE(IF(ISNUMBER(E91:H91),E91:H91))=0,"Non conforme",
"Partiellement conforme")))</f>
        <v>Non conforme</v>
      </c>
      <c r="J91" s="120" t="str">
        <f>VLOOKUP(I91,[1]Echelles_DORA!$D$5:$E$8,2,0)</f>
        <v>Aucun élément du contrôle n’est en place : ni politique, ni procédure, ni mise en œuvre technique.</v>
      </c>
      <c r="K91" s="119"/>
      <c r="L91" s="118">
        <f t="shared" si="1"/>
        <v>0</v>
      </c>
      <c r="M91" s="118">
        <v>1</v>
      </c>
    </row>
    <row r="92" spans="1:13" s="118" customFormat="1" ht="93.75" customHeight="1">
      <c r="A92" s="129" t="s">
        <v>504</v>
      </c>
      <c r="B92" s="127" t="s">
        <v>592</v>
      </c>
      <c r="C92" s="128">
        <v>94</v>
      </c>
      <c r="D92" s="127" t="s">
        <v>603</v>
      </c>
      <c r="E92" s="122">
        <v>0</v>
      </c>
      <c r="F92" s="122">
        <v>0</v>
      </c>
      <c r="G92" s="122">
        <v>0</v>
      </c>
      <c r="H92" s="122">
        <v>0</v>
      </c>
      <c r="I92" s="121" t="str" cm="1">
        <f t="array" ref="I92">IF(COUNTIF(E92:H92,"Non applicable")=COLUMN(H92)-COLUMN(E92)+1,"Non applicable",
IF(AVERAGE(IF(ISNUMBER(E92:H92),E92:H92))=1,"Entièrement conforme",
IF(AVERAGE(IF(ISNUMBER(E92:H92),E92:H92))=0,"Non conforme",
"Partiellement conforme")))</f>
        <v>Non conforme</v>
      </c>
      <c r="J92" s="120" t="str">
        <f>VLOOKUP(I92,[1]Echelles_DORA!$D$5:$E$8,2,0)</f>
        <v>Aucun élément du contrôle n’est en place : ni politique, ni procédure, ni mise en œuvre technique.</v>
      </c>
      <c r="K92" s="119"/>
      <c r="L92" s="118">
        <f t="shared" si="1"/>
        <v>0</v>
      </c>
      <c r="M92" s="118">
        <v>1</v>
      </c>
    </row>
    <row r="93" spans="1:13" s="118" customFormat="1" ht="93.75" customHeight="1">
      <c r="A93" s="129" t="s">
        <v>504</v>
      </c>
      <c r="B93" s="127" t="s">
        <v>592</v>
      </c>
      <c r="C93" s="128">
        <v>95</v>
      </c>
      <c r="D93" s="127" t="s">
        <v>604</v>
      </c>
      <c r="E93" s="122">
        <v>0</v>
      </c>
      <c r="F93" s="122">
        <v>0</v>
      </c>
      <c r="G93" s="122">
        <v>0</v>
      </c>
      <c r="H93" s="122">
        <v>0</v>
      </c>
      <c r="I93" s="121" t="str" cm="1">
        <f t="array" ref="I93">IF(COUNTIF(E93:H93,"Non applicable")=COLUMN(H93)-COLUMN(E93)+1,"Non applicable",
IF(AVERAGE(IF(ISNUMBER(E93:H93),E93:H93))=1,"Entièrement conforme",
IF(AVERAGE(IF(ISNUMBER(E93:H93),E93:H93))=0,"Non conforme",
"Partiellement conforme")))</f>
        <v>Non conforme</v>
      </c>
      <c r="J93" s="120" t="str">
        <f>VLOOKUP(I93,[1]Echelles_DORA!$D$5:$E$8,2,0)</f>
        <v>Aucun élément du contrôle n’est en place : ni politique, ni procédure, ni mise en œuvre technique.</v>
      </c>
      <c r="K93" s="119"/>
      <c r="L93" s="118">
        <f t="shared" si="1"/>
        <v>0</v>
      </c>
      <c r="M93" s="118">
        <v>1</v>
      </c>
    </row>
    <row r="94" spans="1:13" s="118" customFormat="1" ht="93.75" customHeight="1">
      <c r="A94" s="129" t="s">
        <v>504</v>
      </c>
      <c r="B94" s="127" t="s">
        <v>592</v>
      </c>
      <c r="C94" s="128">
        <v>96</v>
      </c>
      <c r="D94" s="127" t="s">
        <v>605</v>
      </c>
      <c r="E94" s="122">
        <v>0</v>
      </c>
      <c r="F94" s="122">
        <v>0</v>
      </c>
      <c r="G94" s="122">
        <v>0</v>
      </c>
      <c r="H94" s="122">
        <v>0</v>
      </c>
      <c r="I94" s="121" t="str" cm="1">
        <f t="array" ref="I94">IF(COUNTIF(E94:H94,"Non applicable")=COLUMN(H94)-COLUMN(E94)+1,"Non applicable",
IF(AVERAGE(IF(ISNUMBER(E94:H94),E94:H94))=1,"Entièrement conforme",
IF(AVERAGE(IF(ISNUMBER(E94:H94),E94:H94))=0,"Non conforme",
"Partiellement conforme")))</f>
        <v>Non conforme</v>
      </c>
      <c r="J94" s="120" t="str">
        <f>VLOOKUP(I94,[1]Echelles_DORA!$D$5:$E$8,2,0)</f>
        <v>Aucun élément du contrôle n’est en place : ni politique, ni procédure, ni mise en œuvre technique.</v>
      </c>
      <c r="K94" s="119"/>
      <c r="L94" s="118">
        <f t="shared" si="1"/>
        <v>0</v>
      </c>
      <c r="M94" s="118">
        <v>1</v>
      </c>
    </row>
    <row r="95" spans="1:13" s="118" customFormat="1" ht="93.75" customHeight="1">
      <c r="A95" s="129" t="s">
        <v>504</v>
      </c>
      <c r="B95" s="127" t="s">
        <v>606</v>
      </c>
      <c r="C95" s="128">
        <v>97</v>
      </c>
      <c r="D95" s="130" t="s">
        <v>607</v>
      </c>
      <c r="E95" s="122">
        <v>0</v>
      </c>
      <c r="F95" s="122">
        <v>0</v>
      </c>
      <c r="G95" s="122">
        <v>0</v>
      </c>
      <c r="H95" s="122">
        <v>0</v>
      </c>
      <c r="I95" s="121" t="str" cm="1">
        <f t="array" ref="I95">IF(COUNTIF(E95:H95,"Non applicable")=COLUMN(H95)-COLUMN(E95)+1,"Non applicable",
IF(AVERAGE(IF(ISNUMBER(E95:H95),E95:H95))=1,"Entièrement conforme",
IF(AVERAGE(IF(ISNUMBER(E95:H95),E95:H95))=0,"Non conforme",
"Partiellement conforme")))</f>
        <v>Non conforme</v>
      </c>
      <c r="J95" s="120" t="str">
        <f>VLOOKUP(I95,[1]Echelles_DORA!$D$5:$E$8,2,0)</f>
        <v>Aucun élément du contrôle n’est en place : ni politique, ni procédure, ni mise en œuvre technique.</v>
      </c>
      <c r="K95" s="119"/>
      <c r="L95" s="118">
        <f t="shared" si="1"/>
        <v>0</v>
      </c>
      <c r="M95" s="118">
        <v>1</v>
      </c>
    </row>
    <row r="96" spans="1:13" s="118" customFormat="1" ht="93.75" customHeight="1">
      <c r="A96" s="129" t="s">
        <v>504</v>
      </c>
      <c r="B96" s="127" t="s">
        <v>606</v>
      </c>
      <c r="C96" s="128">
        <v>98</v>
      </c>
      <c r="D96" s="130" t="s">
        <v>608</v>
      </c>
      <c r="E96" s="122">
        <v>0</v>
      </c>
      <c r="F96" s="122">
        <v>0</v>
      </c>
      <c r="G96" s="122">
        <v>0</v>
      </c>
      <c r="H96" s="122">
        <v>0</v>
      </c>
      <c r="I96" s="121" t="str" cm="1">
        <f t="array" ref="I96">IF(COUNTIF(E96:H96,"Non applicable")=COLUMN(H96)-COLUMN(E96)+1,"Non applicable",
IF(AVERAGE(IF(ISNUMBER(E96:H96),E96:H96))=1,"Entièrement conforme",
IF(AVERAGE(IF(ISNUMBER(E96:H96),E96:H96))=0,"Non conforme",
"Partiellement conforme")))</f>
        <v>Non conforme</v>
      </c>
      <c r="J96" s="120" t="str">
        <f>VLOOKUP(I96,[1]Echelles_DORA!$D$5:$E$8,2,0)</f>
        <v>Aucun élément du contrôle n’est en place : ni politique, ni procédure, ni mise en œuvre technique.</v>
      </c>
      <c r="K96" s="119"/>
      <c r="L96" s="118">
        <f t="shared" si="1"/>
        <v>0</v>
      </c>
      <c r="M96" s="118">
        <v>1</v>
      </c>
    </row>
    <row r="97" spans="1:13" s="118" customFormat="1" ht="93.75" customHeight="1">
      <c r="A97" s="129" t="s">
        <v>504</v>
      </c>
      <c r="B97" s="127" t="s">
        <v>606</v>
      </c>
      <c r="C97" s="128">
        <v>99</v>
      </c>
      <c r="D97" s="130" t="s">
        <v>609</v>
      </c>
      <c r="E97" s="122">
        <v>0.5</v>
      </c>
      <c r="F97" s="122">
        <v>0.5</v>
      </c>
      <c r="G97" s="122">
        <v>0.25</v>
      </c>
      <c r="H97" s="122">
        <v>0.5</v>
      </c>
      <c r="I97" s="121" t="str" cm="1">
        <f t="array" ref="I97">IF(COUNTIF(E97:H97,"Non applicable")=COLUMN(H97)-COLUMN(E97)+1,"Non applicable",
IF(AVERAGE(IF(ISNUMBER(E97:H97),E97:H97))=1,"Entièrement conforme",
IF(AVERAGE(IF(ISNUMBER(E97:H97),E97:H97))=0,"Non conforme",
"Partiellement conforme")))</f>
        <v>Partiellement conforme</v>
      </c>
      <c r="J97" s="120" t="str">
        <f>VLOOKUP(I97,[1]Echelles_DORA!$D$5:$E$8,2,0)</f>
        <v>Une partie seulement des éléments du contrôle est en place. Par exemple, la politique est définie et le contrôle est appliqué, mais il n’est ni automatisé ni suivi par la direction.</v>
      </c>
      <c r="K97" s="119"/>
      <c r="L97" s="118">
        <f t="shared" si="1"/>
        <v>0.5</v>
      </c>
      <c r="M97" s="118">
        <v>1</v>
      </c>
    </row>
    <row r="98" spans="1:13" s="118" customFormat="1" ht="93.75" customHeight="1">
      <c r="A98" s="129" t="s">
        <v>504</v>
      </c>
      <c r="B98" s="127" t="s">
        <v>606</v>
      </c>
      <c r="C98" s="128">
        <v>100</v>
      </c>
      <c r="D98" s="130" t="s">
        <v>610</v>
      </c>
      <c r="E98" s="122">
        <v>0</v>
      </c>
      <c r="F98" s="122">
        <v>0</v>
      </c>
      <c r="G98" s="122" t="s">
        <v>611</v>
      </c>
      <c r="H98" s="122" t="s">
        <v>611</v>
      </c>
      <c r="I98" s="121" t="str" cm="1">
        <f t="array" ref="I98">IF(COUNTIF(E98:H98,"Non applicable")=COLUMN(H98)-COLUMN(E98)+1,"Non applicable",
IF(AVERAGE(IF(ISNUMBER(E98:H98),E98:H98))=1,"Entièrement conforme",
IF(AVERAGE(IF(ISNUMBER(E98:H98),E98:H98))=0,"Non conforme",
"Partiellement conforme")))</f>
        <v>Non conforme</v>
      </c>
      <c r="J98" s="120" t="str">
        <f>VLOOKUP(I98,[1]Echelles_DORA!$D$5:$E$8,2,0)</f>
        <v>Aucun élément du contrôle n’est en place : ni politique, ni procédure, ni mise en œuvre technique.</v>
      </c>
      <c r="K98" s="119"/>
      <c r="L98" s="118">
        <f t="shared" si="1"/>
        <v>0</v>
      </c>
      <c r="M98" s="118">
        <v>1</v>
      </c>
    </row>
    <row r="99" spans="1:13" s="118" customFormat="1" ht="93.75" customHeight="1">
      <c r="A99" s="129" t="s">
        <v>504</v>
      </c>
      <c r="B99" s="127" t="s">
        <v>606</v>
      </c>
      <c r="C99" s="128">
        <v>101</v>
      </c>
      <c r="D99" s="130" t="s">
        <v>612</v>
      </c>
      <c r="E99" s="122">
        <v>0</v>
      </c>
      <c r="F99" s="122">
        <v>0</v>
      </c>
      <c r="G99" s="122">
        <v>0</v>
      </c>
      <c r="H99" s="122">
        <v>0</v>
      </c>
      <c r="I99" s="121" t="str" cm="1">
        <f t="array" ref="I99">IF(COUNTIF(E99:H99,"Non applicable")=COLUMN(H99)-COLUMN(E99)+1,"Non applicable",
IF(AVERAGE(IF(ISNUMBER(E99:H99),E99:H99))=1,"Entièrement conforme",
IF(AVERAGE(IF(ISNUMBER(E99:H99),E99:H99))=0,"Non conforme",
"Partiellement conforme")))</f>
        <v>Non conforme</v>
      </c>
      <c r="J99" s="120" t="str">
        <f>VLOOKUP(I99,[1]Echelles_DORA!$D$5:$E$8,2,0)</f>
        <v>Aucun élément du contrôle n’est en place : ni politique, ni procédure, ni mise en œuvre technique.</v>
      </c>
      <c r="K99" s="119"/>
      <c r="L99" s="118">
        <f t="shared" si="1"/>
        <v>0</v>
      </c>
      <c r="M99" s="118">
        <v>1</v>
      </c>
    </row>
    <row r="100" spans="1:13" s="118" customFormat="1" ht="93.75" customHeight="1">
      <c r="A100" s="129" t="s">
        <v>504</v>
      </c>
      <c r="B100" s="127" t="s">
        <v>606</v>
      </c>
      <c r="C100" s="128">
        <v>102</v>
      </c>
      <c r="D100" s="130" t="s">
        <v>613</v>
      </c>
      <c r="E100" s="122">
        <v>0</v>
      </c>
      <c r="F100" s="122">
        <v>0</v>
      </c>
      <c r="G100" s="122">
        <v>0</v>
      </c>
      <c r="H100" s="122">
        <v>0</v>
      </c>
      <c r="I100" s="121" t="str" cm="1">
        <f t="array" ref="I100">IF(COUNTIF(E100:H100,"Non applicable")=COLUMN(H100)-COLUMN(E100)+1,"Non applicable",
IF(AVERAGE(IF(ISNUMBER(E100:H100),E100:H100))=1,"Entièrement conforme",
IF(AVERAGE(IF(ISNUMBER(E100:H100),E100:H100))=0,"Non conforme",
"Partiellement conforme")))</f>
        <v>Non conforme</v>
      </c>
      <c r="J100" s="120" t="str">
        <f>VLOOKUP(I100,[1]Echelles_DORA!$D$5:$E$8,2,0)</f>
        <v>Aucun élément du contrôle n’est en place : ni politique, ni procédure, ni mise en œuvre technique.</v>
      </c>
      <c r="K100" s="119"/>
      <c r="L100" s="118">
        <f t="shared" si="1"/>
        <v>0</v>
      </c>
      <c r="M100" s="118">
        <v>1</v>
      </c>
    </row>
    <row r="101" spans="1:13" s="118" customFormat="1" ht="93.75" customHeight="1">
      <c r="A101" s="129" t="s">
        <v>504</v>
      </c>
      <c r="B101" s="127" t="s">
        <v>606</v>
      </c>
      <c r="C101" s="128">
        <v>103</v>
      </c>
      <c r="D101" s="130" t="s">
        <v>614</v>
      </c>
      <c r="E101" s="122">
        <v>0</v>
      </c>
      <c r="F101" s="122">
        <v>0</v>
      </c>
      <c r="G101" s="122">
        <v>0</v>
      </c>
      <c r="H101" s="122">
        <v>0</v>
      </c>
      <c r="I101" s="121" t="str" cm="1">
        <f t="array" ref="I101">IF(COUNTIF(E101:H101,"Non applicable")=COLUMN(H101)-COLUMN(E101)+1,"Non applicable",
IF(AVERAGE(IF(ISNUMBER(E101:H101),E101:H101))=1,"Entièrement conforme",
IF(AVERAGE(IF(ISNUMBER(E101:H101),E101:H101))=0,"Non conforme",
"Partiellement conforme")))</f>
        <v>Non conforme</v>
      </c>
      <c r="J101" s="120" t="str">
        <f>VLOOKUP(I101,[1]Echelles_DORA!$D$5:$E$8,2,0)</f>
        <v>Aucun élément du contrôle n’est en place : ni politique, ni procédure, ni mise en œuvre technique.</v>
      </c>
      <c r="K101" s="119"/>
      <c r="L101" s="118">
        <f t="shared" si="1"/>
        <v>0</v>
      </c>
      <c r="M101" s="118">
        <v>1</v>
      </c>
    </row>
    <row r="102" spans="1:13" s="118" customFormat="1" ht="125.25" customHeight="1">
      <c r="A102" s="129" t="s">
        <v>504</v>
      </c>
      <c r="B102" s="127" t="s">
        <v>606</v>
      </c>
      <c r="C102" s="128">
        <v>104</v>
      </c>
      <c r="D102" s="130" t="s">
        <v>615</v>
      </c>
      <c r="E102" s="122">
        <v>0</v>
      </c>
      <c r="F102" s="122">
        <v>0</v>
      </c>
      <c r="G102" s="122">
        <v>0</v>
      </c>
      <c r="H102" s="122">
        <v>0</v>
      </c>
      <c r="I102" s="121" t="str" cm="1">
        <f t="array" ref="I102">IF(COUNTIF(E102:H102,"Non applicable")=COLUMN(H102)-COLUMN(E102)+1,"Non applicable",
IF(AVERAGE(IF(ISNUMBER(E102:H102),E102:H102))=1,"Entièrement conforme",
IF(AVERAGE(IF(ISNUMBER(E102:H102),E102:H102))=0,"Non conforme",
"Partiellement conforme")))</f>
        <v>Non conforme</v>
      </c>
      <c r="J102" s="120" t="str">
        <f>VLOOKUP(I102,[1]Echelles_DORA!$D$5:$E$8,2,0)</f>
        <v>Aucun élément du contrôle n’est en place : ni politique, ni procédure, ni mise en œuvre technique.</v>
      </c>
      <c r="K102" s="119"/>
      <c r="L102" s="118">
        <f t="shared" si="1"/>
        <v>0</v>
      </c>
      <c r="M102" s="118">
        <v>1</v>
      </c>
    </row>
    <row r="103" spans="1:13" s="118" customFormat="1" ht="93.75" customHeight="1">
      <c r="A103" s="129" t="s">
        <v>504</v>
      </c>
      <c r="B103" s="127" t="s">
        <v>606</v>
      </c>
      <c r="C103" s="128">
        <v>105</v>
      </c>
      <c r="D103" s="130" t="s">
        <v>616</v>
      </c>
      <c r="E103" s="122">
        <v>1</v>
      </c>
      <c r="F103" s="122">
        <v>1</v>
      </c>
      <c r="G103" s="122">
        <v>1</v>
      </c>
      <c r="H103" s="122">
        <v>1</v>
      </c>
      <c r="I103" s="121" t="str" cm="1">
        <f t="array" ref="I103">IF(COUNTIF(E103:H103,"Non applicable")=COLUMN(H103)-COLUMN(E103)+1,"Non applicable",
IF(AVERAGE(IF(ISNUMBER(E103:H103),E103:H103))=1,"Entièrement conforme",
IF(AVERAGE(IF(ISNUMBER(E103:H103),E103:H103))=0,"Non conforme",
"Partiellement conforme")))</f>
        <v>Entièrement conforme</v>
      </c>
      <c r="J103" s="120" t="str">
        <f>VLOOKUP(I103,[1]Echelles_DORA!$D$5:$E$8,2,0)</f>
        <v>Toutes les dimensions du contrôle sont pleinement satisfaites. La politique est formalisée, le contrôle est mis en œuvre, automatisé (ou techniquement imposé), et suivi au niveau de la direction.</v>
      </c>
      <c r="K103" s="119"/>
      <c r="L103" s="118">
        <f t="shared" si="1"/>
        <v>1</v>
      </c>
      <c r="M103" s="118">
        <v>1</v>
      </c>
    </row>
    <row r="104" spans="1:13" s="118" customFormat="1" ht="93.75" customHeight="1">
      <c r="A104" s="129" t="s">
        <v>504</v>
      </c>
      <c r="B104" s="127" t="s">
        <v>606</v>
      </c>
      <c r="C104" s="128">
        <v>106</v>
      </c>
      <c r="D104" s="130" t="s">
        <v>617</v>
      </c>
      <c r="E104" s="122">
        <v>0</v>
      </c>
      <c r="F104" s="122">
        <v>0</v>
      </c>
      <c r="G104" s="122">
        <v>0</v>
      </c>
      <c r="H104" s="122">
        <v>0</v>
      </c>
      <c r="I104" s="121" t="str" cm="1">
        <f t="array" ref="I104">IF(COUNTIF(E104:H104,"Non applicable")=COLUMN(H104)-COLUMN(E104)+1,"Non applicable",
IF(AVERAGE(IF(ISNUMBER(E104:H104),E104:H104))=1,"Entièrement conforme",
IF(AVERAGE(IF(ISNUMBER(E104:H104),E104:H104))=0,"Non conforme",
"Partiellement conforme")))</f>
        <v>Non conforme</v>
      </c>
      <c r="J104" s="120" t="str">
        <f>VLOOKUP(I104,[1]Echelles_DORA!$D$5:$E$8,2,0)</f>
        <v>Aucun élément du contrôle n’est en place : ni politique, ni procédure, ni mise en œuvre technique.</v>
      </c>
      <c r="K104" s="119"/>
      <c r="L104" s="118">
        <f t="shared" si="1"/>
        <v>0</v>
      </c>
      <c r="M104" s="118">
        <v>1</v>
      </c>
    </row>
    <row r="105" spans="1:13" s="118" customFormat="1" ht="118.5" customHeight="1">
      <c r="A105" s="129" t="s">
        <v>504</v>
      </c>
      <c r="B105" s="127" t="s">
        <v>606</v>
      </c>
      <c r="C105" s="128">
        <v>107</v>
      </c>
      <c r="D105" s="130" t="s">
        <v>618</v>
      </c>
      <c r="E105" s="122">
        <v>0</v>
      </c>
      <c r="F105" s="122">
        <v>0</v>
      </c>
      <c r="G105" s="122" t="s">
        <v>430</v>
      </c>
      <c r="H105" s="122" t="s">
        <v>430</v>
      </c>
      <c r="I105" s="121" t="str" cm="1">
        <f t="array" ref="I105">IF(COUNTIF(E105:H105,"Non applicable")=COLUMN(H105)-COLUMN(E105)+1,"Non applicable",
IF(AVERAGE(IF(ISNUMBER(E105:H105),E105:H105))=1,"Entièrement conforme",
IF(AVERAGE(IF(ISNUMBER(E105:H105),E105:H105))=0,"Non conforme",
"Partiellement conforme")))</f>
        <v>Non conforme</v>
      </c>
      <c r="J105" s="120" t="str">
        <f>VLOOKUP(I105,[1]Echelles_DORA!$D$5:$E$8,2,0)</f>
        <v>Aucun élément du contrôle n’est en place : ni politique, ni procédure, ni mise en œuvre technique.</v>
      </c>
      <c r="K105" s="119"/>
      <c r="L105" s="118">
        <f t="shared" si="1"/>
        <v>0</v>
      </c>
      <c r="M105" s="118">
        <v>1</v>
      </c>
    </row>
    <row r="106" spans="1:13" s="118" customFormat="1" ht="93.75" customHeight="1">
      <c r="A106" s="129" t="s">
        <v>504</v>
      </c>
      <c r="B106" s="127" t="s">
        <v>606</v>
      </c>
      <c r="C106" s="128">
        <v>108</v>
      </c>
      <c r="D106" s="130" t="s">
        <v>619</v>
      </c>
      <c r="E106" s="122">
        <v>0</v>
      </c>
      <c r="F106" s="122">
        <v>0</v>
      </c>
      <c r="G106" s="122">
        <v>0</v>
      </c>
      <c r="H106" s="122">
        <v>0</v>
      </c>
      <c r="I106" s="121" t="str" cm="1">
        <f t="array" ref="I106">IF(COUNTIF(E106:H106,"Non applicable")=COLUMN(H106)-COLUMN(E106)+1,"Non applicable",
IF(AVERAGE(IF(ISNUMBER(E106:H106),E106:H106))=1,"Entièrement conforme",
IF(AVERAGE(IF(ISNUMBER(E106:H106),E106:H106))=0,"Non conforme",
"Partiellement conforme")))</f>
        <v>Non conforme</v>
      </c>
      <c r="J106" s="120" t="str">
        <f>VLOOKUP(I106,[1]Echelles_DORA!$D$5:$E$8,2,0)</f>
        <v>Aucun élément du contrôle n’est en place : ni politique, ni procédure, ni mise en œuvre technique.</v>
      </c>
      <c r="K106" s="119"/>
      <c r="L106" s="118">
        <f t="shared" si="1"/>
        <v>0</v>
      </c>
      <c r="M106" s="118">
        <v>1</v>
      </c>
    </row>
    <row r="107" spans="1:13" s="118" customFormat="1" ht="93.75" customHeight="1">
      <c r="A107" s="129" t="s">
        <v>504</v>
      </c>
      <c r="B107" s="127" t="s">
        <v>620</v>
      </c>
      <c r="C107" s="128">
        <v>109</v>
      </c>
      <c r="D107" s="130" t="s">
        <v>621</v>
      </c>
      <c r="E107" s="122">
        <v>0</v>
      </c>
      <c r="F107" s="122">
        <v>0</v>
      </c>
      <c r="G107" s="122" t="s">
        <v>430</v>
      </c>
      <c r="H107" s="122" t="s">
        <v>430</v>
      </c>
      <c r="I107" s="121" t="str" cm="1">
        <f t="array" ref="I107">IF(COUNTIF(E107:H107,"Non applicable")=COLUMN(H107)-COLUMN(E107)+1,"Non applicable",
IF(AVERAGE(IF(ISNUMBER(E107:H107),E107:H107))=1,"Entièrement conforme",
IF(AVERAGE(IF(ISNUMBER(E107:H107),E107:H107))=0,"Non conforme",
"Partiellement conforme")))</f>
        <v>Non conforme</v>
      </c>
      <c r="J107" s="120" t="str">
        <f>VLOOKUP(I107,[1]Echelles_DORA!$D$5:$E$8,2,0)</f>
        <v>Aucun élément du contrôle n’est en place : ni politique, ni procédure, ni mise en œuvre technique.</v>
      </c>
      <c r="K107" s="119"/>
      <c r="L107" s="118">
        <f t="shared" si="1"/>
        <v>0</v>
      </c>
      <c r="M107" s="118">
        <v>1</v>
      </c>
    </row>
    <row r="108" spans="1:13" s="118" customFormat="1" ht="93.75" customHeight="1">
      <c r="A108" s="129" t="s">
        <v>504</v>
      </c>
      <c r="B108" s="127" t="s">
        <v>620</v>
      </c>
      <c r="C108" s="128">
        <v>110</v>
      </c>
      <c r="D108" s="130" t="s">
        <v>622</v>
      </c>
      <c r="E108" s="122">
        <v>0</v>
      </c>
      <c r="F108" s="122">
        <v>0</v>
      </c>
      <c r="G108" s="122">
        <v>0</v>
      </c>
      <c r="H108" s="122">
        <v>0</v>
      </c>
      <c r="I108" s="121" t="str" cm="1">
        <f t="array" ref="I108">IF(COUNTIF(E108:H108,"Non applicable")=COLUMN(H108)-COLUMN(E108)+1,"Non applicable",
IF(AVERAGE(IF(ISNUMBER(E108:H108),E108:H108))=1,"Entièrement conforme",
IF(AVERAGE(IF(ISNUMBER(E108:H108),E108:H108))=0,"Non conforme",
"Partiellement conforme")))</f>
        <v>Non conforme</v>
      </c>
      <c r="J108" s="120" t="str">
        <f>VLOOKUP(I108,[1]Echelles_DORA!$D$5:$E$8,2,0)</f>
        <v>Aucun élément du contrôle n’est en place : ni politique, ni procédure, ni mise en œuvre technique.</v>
      </c>
      <c r="K108" s="119"/>
      <c r="L108" s="118">
        <f t="shared" si="1"/>
        <v>0</v>
      </c>
      <c r="M108" s="118">
        <v>1</v>
      </c>
    </row>
    <row r="109" spans="1:13" s="118" customFormat="1" ht="93.75" customHeight="1">
      <c r="A109" s="129" t="s">
        <v>504</v>
      </c>
      <c r="B109" s="127" t="s">
        <v>620</v>
      </c>
      <c r="C109" s="128">
        <v>111</v>
      </c>
      <c r="D109" s="130" t="s">
        <v>623</v>
      </c>
      <c r="E109" s="122">
        <v>0</v>
      </c>
      <c r="F109" s="122">
        <v>0</v>
      </c>
      <c r="G109" s="122">
        <v>0</v>
      </c>
      <c r="H109" s="122">
        <v>0</v>
      </c>
      <c r="I109" s="121" t="str" cm="1">
        <f t="array" ref="I109">IF(COUNTIF(E109:H109,"Non applicable")=COLUMN(H109)-COLUMN(E109)+1,"Non applicable",
IF(AVERAGE(IF(ISNUMBER(E109:H109),E109:H109))=1,"Entièrement conforme",
IF(AVERAGE(IF(ISNUMBER(E109:H109),E109:H109))=0,"Non conforme",
"Partiellement conforme")))</f>
        <v>Non conforme</v>
      </c>
      <c r="J109" s="120" t="str">
        <f>VLOOKUP(I109,[1]Echelles_DORA!$D$5:$E$8,2,0)</f>
        <v>Aucun élément du contrôle n’est en place : ni politique, ni procédure, ni mise en œuvre technique.</v>
      </c>
      <c r="K109" s="119"/>
      <c r="L109" s="118">
        <f t="shared" si="1"/>
        <v>0</v>
      </c>
      <c r="M109" s="118">
        <v>1</v>
      </c>
    </row>
    <row r="110" spans="1:13" s="118" customFormat="1" ht="93.75" customHeight="1">
      <c r="A110" s="129" t="s">
        <v>504</v>
      </c>
      <c r="B110" s="127" t="s">
        <v>624</v>
      </c>
      <c r="C110" s="128">
        <v>112</v>
      </c>
      <c r="D110" s="127" t="s">
        <v>625</v>
      </c>
      <c r="E110" s="122">
        <v>0</v>
      </c>
      <c r="F110" s="122">
        <v>0</v>
      </c>
      <c r="G110" s="122">
        <v>0</v>
      </c>
      <c r="H110" s="122">
        <v>0</v>
      </c>
      <c r="I110" s="121" t="str" cm="1">
        <f t="array" ref="I110">IF(COUNTIF(E110:H110,"Non applicable")=COLUMN(H110)-COLUMN(E110)+1,"Non applicable",
IF(AVERAGE(IF(ISNUMBER(E110:H110),E110:H110))=1,"Entièrement conforme",
IF(AVERAGE(IF(ISNUMBER(E110:H110),E110:H110))=0,"Non conforme",
"Partiellement conforme")))</f>
        <v>Non conforme</v>
      </c>
      <c r="J110" s="120" t="str">
        <f>VLOOKUP(I110,[1]Echelles_DORA!$D$5:$E$8,2,0)</f>
        <v>Aucun élément du contrôle n’est en place : ni politique, ni procédure, ni mise en œuvre technique.</v>
      </c>
      <c r="K110" s="119"/>
      <c r="L110" s="118">
        <f t="shared" si="1"/>
        <v>0</v>
      </c>
      <c r="M110" s="118">
        <v>1</v>
      </c>
    </row>
    <row r="111" spans="1:13" s="118" customFormat="1" ht="93.75" customHeight="1">
      <c r="A111" s="129" t="s">
        <v>504</v>
      </c>
      <c r="B111" s="127" t="s">
        <v>624</v>
      </c>
      <c r="C111" s="128">
        <v>113</v>
      </c>
      <c r="D111" s="127" t="s">
        <v>626</v>
      </c>
      <c r="E111" s="122">
        <v>0</v>
      </c>
      <c r="F111" s="122">
        <v>0</v>
      </c>
      <c r="G111" s="122">
        <v>0</v>
      </c>
      <c r="H111" s="122">
        <v>0</v>
      </c>
      <c r="I111" s="121" t="str" cm="1">
        <f t="array" ref="I111">IF(COUNTIF(E111:H111,"Non applicable")=COLUMN(H111)-COLUMN(E111)+1,"Non applicable",
IF(AVERAGE(IF(ISNUMBER(E111:H111),E111:H111))=1,"Entièrement conforme",
IF(AVERAGE(IF(ISNUMBER(E111:H111),E111:H111))=0,"Non conforme",
"Partiellement conforme")))</f>
        <v>Non conforme</v>
      </c>
      <c r="J111" s="120" t="str">
        <f>VLOOKUP(I111,[1]Echelles_DORA!$D$5:$E$8,2,0)</f>
        <v>Aucun élément du contrôle n’est en place : ni politique, ni procédure, ni mise en œuvre technique.</v>
      </c>
      <c r="K111" s="119"/>
      <c r="L111" s="118">
        <f t="shared" si="1"/>
        <v>0</v>
      </c>
      <c r="M111" s="118">
        <v>1</v>
      </c>
    </row>
    <row r="112" spans="1:13" s="118" customFormat="1" ht="93.75" customHeight="1">
      <c r="A112" s="129" t="s">
        <v>504</v>
      </c>
      <c r="B112" s="127" t="s">
        <v>624</v>
      </c>
      <c r="C112" s="128">
        <v>114</v>
      </c>
      <c r="D112" s="127" t="s">
        <v>627</v>
      </c>
      <c r="E112" s="122">
        <v>1</v>
      </c>
      <c r="F112" s="122">
        <v>1</v>
      </c>
      <c r="G112" s="122">
        <v>1</v>
      </c>
      <c r="H112" s="122">
        <v>1</v>
      </c>
      <c r="I112" s="121" t="str" cm="1">
        <f t="array" ref="I112">IF(COUNTIF(E112:H112,"Non applicable")=COLUMN(H112)-COLUMN(E112)+1,"Non applicable",
IF(AVERAGE(IF(ISNUMBER(E112:H112),E112:H112))=1,"Entièrement conforme",
IF(AVERAGE(IF(ISNUMBER(E112:H112),E112:H112))=0,"Non conforme",
"Partiellement conforme")))</f>
        <v>Entièrement conforme</v>
      </c>
      <c r="J112" s="120" t="str">
        <f>VLOOKUP(I112,[1]Echelles_DORA!$D$5:$E$8,2,0)</f>
        <v>Toutes les dimensions du contrôle sont pleinement satisfaites. La politique est formalisée, le contrôle est mis en œuvre, automatisé (ou techniquement imposé), et suivi au niveau de la direction.</v>
      </c>
      <c r="K112" s="119"/>
      <c r="L112" s="118">
        <f t="shared" si="1"/>
        <v>1</v>
      </c>
      <c r="M112" s="118">
        <v>1</v>
      </c>
    </row>
    <row r="113" spans="1:13" s="118" customFormat="1" ht="93.75" customHeight="1">
      <c r="A113" s="129" t="s">
        <v>504</v>
      </c>
      <c r="B113" s="127" t="s">
        <v>624</v>
      </c>
      <c r="C113" s="128">
        <v>115</v>
      </c>
      <c r="D113" s="127" t="s">
        <v>628</v>
      </c>
      <c r="E113" s="122">
        <v>0</v>
      </c>
      <c r="F113" s="122">
        <v>0</v>
      </c>
      <c r="G113" s="122">
        <v>0</v>
      </c>
      <c r="H113" s="122">
        <v>0</v>
      </c>
      <c r="I113" s="121" t="str" cm="1">
        <f t="array" ref="I113">IF(COUNTIF(E113:H113,"Non applicable")=COLUMN(H113)-COLUMN(E113)+1,"Non applicable",
IF(AVERAGE(IF(ISNUMBER(E113:H113),E113:H113))=1,"Entièrement conforme",
IF(AVERAGE(IF(ISNUMBER(E113:H113),E113:H113))=0,"Non conforme",
"Partiellement conforme")))</f>
        <v>Non conforme</v>
      </c>
      <c r="J113" s="120" t="str">
        <f>VLOOKUP(I113,[1]Echelles_DORA!$D$5:$E$8,2,0)</f>
        <v>Aucun élément du contrôle n’est en place : ni politique, ni procédure, ni mise en œuvre technique.</v>
      </c>
      <c r="K113" s="119"/>
      <c r="L113" s="118">
        <f t="shared" si="1"/>
        <v>0</v>
      </c>
      <c r="M113" s="118">
        <v>1</v>
      </c>
    </row>
    <row r="114" spans="1:13" s="118" customFormat="1" ht="93.75" customHeight="1">
      <c r="A114" s="129" t="s">
        <v>504</v>
      </c>
      <c r="B114" s="127" t="s">
        <v>624</v>
      </c>
      <c r="C114" s="128">
        <v>116</v>
      </c>
      <c r="D114" s="127" t="s">
        <v>629</v>
      </c>
      <c r="E114" s="122">
        <v>0</v>
      </c>
      <c r="F114" s="122">
        <v>0</v>
      </c>
      <c r="G114" s="122">
        <v>0</v>
      </c>
      <c r="H114" s="122">
        <v>0</v>
      </c>
      <c r="I114" s="121" t="str" cm="1">
        <f t="array" ref="I114">IF(COUNTIF(E114:H114,"Non applicable")=COLUMN(H114)-COLUMN(E114)+1,"Non applicable",
IF(AVERAGE(IF(ISNUMBER(E114:H114),E114:H114))=1,"Entièrement conforme",
IF(AVERAGE(IF(ISNUMBER(E114:H114),E114:H114))=0,"Non conforme",
"Partiellement conforme")))</f>
        <v>Non conforme</v>
      </c>
      <c r="J114" s="120" t="str">
        <f>VLOOKUP(I114,[1]Echelles_DORA!$D$5:$E$8,2,0)</f>
        <v>Aucun élément du contrôle n’est en place : ni politique, ni procédure, ni mise en œuvre technique.</v>
      </c>
      <c r="K114" s="119"/>
      <c r="L114" s="118">
        <f t="shared" si="1"/>
        <v>0</v>
      </c>
      <c r="M114" s="118">
        <v>1</v>
      </c>
    </row>
    <row r="115" spans="1:13" s="118" customFormat="1" ht="93.75" customHeight="1">
      <c r="A115" s="129" t="s">
        <v>504</v>
      </c>
      <c r="B115" s="127" t="s">
        <v>624</v>
      </c>
      <c r="C115" s="128">
        <v>117</v>
      </c>
      <c r="D115" s="127" t="s">
        <v>630</v>
      </c>
      <c r="E115" s="122">
        <v>0</v>
      </c>
      <c r="F115" s="122">
        <v>0</v>
      </c>
      <c r="G115" s="122">
        <v>0</v>
      </c>
      <c r="H115" s="122">
        <v>0</v>
      </c>
      <c r="I115" s="121" t="str" cm="1">
        <f t="array" ref="I115">IF(COUNTIF(E115:H115,"Non applicable")=COLUMN(H115)-COLUMN(E115)+1,"Non applicable",
IF(AVERAGE(IF(ISNUMBER(E115:H115),E115:H115))=1,"Entièrement conforme",
IF(AVERAGE(IF(ISNUMBER(E115:H115),E115:H115))=0,"Non conforme",
"Partiellement conforme")))</f>
        <v>Non conforme</v>
      </c>
      <c r="J115" s="120" t="str">
        <f>VLOOKUP(I115,[1]Echelles_DORA!$D$5:$E$8,2,0)</f>
        <v>Aucun élément du contrôle n’est en place : ni politique, ni procédure, ni mise en œuvre technique.</v>
      </c>
      <c r="K115" s="119"/>
      <c r="L115" s="118">
        <f t="shared" si="1"/>
        <v>0</v>
      </c>
      <c r="M115" s="118">
        <v>1</v>
      </c>
    </row>
    <row r="116" spans="1:13" s="118" customFormat="1" ht="93.75" customHeight="1">
      <c r="A116" s="129" t="s">
        <v>504</v>
      </c>
      <c r="B116" s="127" t="s">
        <v>624</v>
      </c>
      <c r="C116" s="128">
        <v>118</v>
      </c>
      <c r="D116" s="127" t="s">
        <v>631</v>
      </c>
      <c r="E116" s="122">
        <v>0</v>
      </c>
      <c r="F116" s="122">
        <v>0</v>
      </c>
      <c r="G116" s="122">
        <v>0</v>
      </c>
      <c r="H116" s="122">
        <v>0</v>
      </c>
      <c r="I116" s="121" t="str" cm="1">
        <f t="array" ref="I116">IF(COUNTIF(E116:H116,"Non applicable")=COLUMN(H116)-COLUMN(E116)+1,"Non applicable",
IF(AVERAGE(IF(ISNUMBER(E116:H116),E116:H116))=1,"Entièrement conforme",
IF(AVERAGE(IF(ISNUMBER(E116:H116),E116:H116))=0,"Non conforme",
"Partiellement conforme")))</f>
        <v>Non conforme</v>
      </c>
      <c r="J116" s="120" t="str">
        <f>VLOOKUP(I116,[1]Echelles_DORA!$D$5:$E$8,2,0)</f>
        <v>Aucun élément du contrôle n’est en place : ni politique, ni procédure, ni mise en œuvre technique.</v>
      </c>
      <c r="K116" s="119"/>
      <c r="L116" s="118">
        <f t="shared" si="1"/>
        <v>0</v>
      </c>
      <c r="M116" s="118">
        <v>1</v>
      </c>
    </row>
    <row r="117" spans="1:13" s="118" customFormat="1" ht="93.75" customHeight="1">
      <c r="A117" s="129" t="s">
        <v>504</v>
      </c>
      <c r="B117" s="127" t="s">
        <v>624</v>
      </c>
      <c r="C117" s="128">
        <v>119</v>
      </c>
      <c r="D117" s="127" t="s">
        <v>632</v>
      </c>
      <c r="E117" s="122">
        <v>0</v>
      </c>
      <c r="F117" s="122">
        <v>0</v>
      </c>
      <c r="G117" s="122">
        <v>0</v>
      </c>
      <c r="H117" s="122">
        <v>0</v>
      </c>
      <c r="I117" s="121" t="str" cm="1">
        <f t="array" ref="I117">IF(COUNTIF(E117:H117,"Non applicable")=COLUMN(H117)-COLUMN(E117)+1,"Non applicable",
IF(AVERAGE(IF(ISNUMBER(E117:H117),E117:H117))=1,"Entièrement conforme",
IF(AVERAGE(IF(ISNUMBER(E117:H117),E117:H117))=0,"Non conforme",
"Partiellement conforme")))</f>
        <v>Non conforme</v>
      </c>
      <c r="J117" s="120" t="str">
        <f>VLOOKUP(I117,[1]Echelles_DORA!$D$5:$E$8,2,0)</f>
        <v>Aucun élément du contrôle n’est en place : ni politique, ni procédure, ni mise en œuvre technique.</v>
      </c>
      <c r="K117" s="119"/>
      <c r="L117" s="118">
        <f t="shared" si="1"/>
        <v>0</v>
      </c>
      <c r="M117" s="118">
        <v>1</v>
      </c>
    </row>
    <row r="118" spans="1:13" s="118" customFormat="1" ht="93.75" customHeight="1">
      <c r="A118" s="129" t="s">
        <v>504</v>
      </c>
      <c r="B118" s="127" t="s">
        <v>624</v>
      </c>
      <c r="C118" s="128">
        <v>120</v>
      </c>
      <c r="D118" s="127" t="s">
        <v>633</v>
      </c>
      <c r="E118" s="122">
        <v>0</v>
      </c>
      <c r="F118" s="122">
        <v>0</v>
      </c>
      <c r="G118" s="122">
        <v>0</v>
      </c>
      <c r="H118" s="122">
        <v>0</v>
      </c>
      <c r="I118" s="121" t="str" cm="1">
        <f t="array" ref="I118">IF(COUNTIF(E118:H118,"Non applicable")=COLUMN(H118)-COLUMN(E118)+1,"Non applicable",
IF(AVERAGE(IF(ISNUMBER(E118:H118),E118:H118))=1,"Entièrement conforme",
IF(AVERAGE(IF(ISNUMBER(E118:H118),E118:H118))=0,"Non conforme",
"Partiellement conforme")))</f>
        <v>Non conforme</v>
      </c>
      <c r="J118" s="120" t="str">
        <f>VLOOKUP(I118,[1]Echelles_DORA!$D$5:$E$8,2,0)</f>
        <v>Aucun élément du contrôle n’est en place : ni politique, ni procédure, ni mise en œuvre technique.</v>
      </c>
      <c r="K118" s="119"/>
      <c r="L118" s="118">
        <f t="shared" si="1"/>
        <v>0</v>
      </c>
      <c r="M118" s="118">
        <v>1</v>
      </c>
    </row>
    <row r="119" spans="1:13" s="118" customFormat="1" ht="93.75" customHeight="1">
      <c r="A119" s="129" t="s">
        <v>504</v>
      </c>
      <c r="B119" s="127" t="s">
        <v>624</v>
      </c>
      <c r="C119" s="128">
        <v>121</v>
      </c>
      <c r="D119" s="127" t="s">
        <v>634</v>
      </c>
      <c r="E119" s="122">
        <v>0</v>
      </c>
      <c r="F119" s="122">
        <v>0</v>
      </c>
      <c r="G119" s="122">
        <v>0</v>
      </c>
      <c r="H119" s="122">
        <v>0</v>
      </c>
      <c r="I119" s="121" t="str" cm="1">
        <f t="array" ref="I119">IF(COUNTIF(E119:H119,"Non applicable")=COLUMN(H119)-COLUMN(E119)+1,"Non applicable",
IF(AVERAGE(IF(ISNUMBER(E119:H119),E119:H119))=1,"Entièrement conforme",
IF(AVERAGE(IF(ISNUMBER(E119:H119),E119:H119))=0,"Non conforme",
"Partiellement conforme")))</f>
        <v>Non conforme</v>
      </c>
      <c r="J119" s="120" t="str">
        <f>VLOOKUP(I119,[1]Echelles_DORA!$D$5:$E$8,2,0)</f>
        <v>Aucun élément du contrôle n’est en place : ni politique, ni procédure, ni mise en œuvre technique.</v>
      </c>
      <c r="K119" s="119"/>
      <c r="L119" s="118">
        <f t="shared" si="1"/>
        <v>0</v>
      </c>
      <c r="M119" s="118">
        <v>1</v>
      </c>
    </row>
    <row r="120" spans="1:13" s="118" customFormat="1" ht="93.75" customHeight="1">
      <c r="A120" s="129" t="s">
        <v>635</v>
      </c>
      <c r="B120" s="127" t="s">
        <v>636</v>
      </c>
      <c r="C120" s="128">
        <v>122</v>
      </c>
      <c r="D120" s="127" t="s">
        <v>637</v>
      </c>
      <c r="E120" s="122">
        <v>0</v>
      </c>
      <c r="F120" s="122">
        <v>0</v>
      </c>
      <c r="G120" s="122">
        <v>0</v>
      </c>
      <c r="H120" s="122">
        <v>0</v>
      </c>
      <c r="I120" s="121" t="str" cm="1">
        <f t="array" ref="I120">IF(COUNTIF(E120:H120,"Non applicable")=COLUMN(H120)-COLUMN(E120)+1,"Non applicable",
IF(AVERAGE(IF(ISNUMBER(E120:H120),E120:H120))=1,"Entièrement conforme",
IF(AVERAGE(IF(ISNUMBER(E120:H120),E120:H120))=0,"Non conforme",
"Partiellement conforme")))</f>
        <v>Non conforme</v>
      </c>
      <c r="J120" s="120" t="str">
        <f>VLOOKUP(I120,[1]Echelles_DORA!$D$5:$E$8,2,0)</f>
        <v>Aucun élément du contrôle n’est en place : ni politique, ni procédure, ni mise en œuvre technique.</v>
      </c>
      <c r="K120" s="119"/>
      <c r="L120" s="118">
        <f t="shared" si="1"/>
        <v>0</v>
      </c>
      <c r="M120" s="118">
        <v>1</v>
      </c>
    </row>
    <row r="121" spans="1:13" s="118" customFormat="1" ht="93.75" customHeight="1">
      <c r="A121" s="129" t="s">
        <v>635</v>
      </c>
      <c r="B121" s="127" t="s">
        <v>636</v>
      </c>
      <c r="C121" s="128">
        <v>123</v>
      </c>
      <c r="D121" s="127" t="s">
        <v>638</v>
      </c>
      <c r="E121" s="122">
        <v>0</v>
      </c>
      <c r="F121" s="122">
        <v>0</v>
      </c>
      <c r="G121" s="122">
        <v>0</v>
      </c>
      <c r="H121" s="122">
        <v>0</v>
      </c>
      <c r="I121" s="121" t="str" cm="1">
        <f t="array" ref="I121">IF(COUNTIF(E121:H121,"Non applicable")=COLUMN(H121)-COLUMN(E121)+1,"Non applicable",
IF(AVERAGE(IF(ISNUMBER(E121:H121),E121:H121))=1,"Entièrement conforme",
IF(AVERAGE(IF(ISNUMBER(E121:H121),E121:H121))=0,"Non conforme",
"Partiellement conforme")))</f>
        <v>Non conforme</v>
      </c>
      <c r="J121" s="120" t="str">
        <f>VLOOKUP(I121,[1]Echelles_DORA!$D$5:$E$8,2,0)</f>
        <v>Aucun élément du contrôle n’est en place : ni politique, ni procédure, ni mise en œuvre technique.</v>
      </c>
      <c r="K121" s="119"/>
      <c r="L121" s="118">
        <f t="shared" si="1"/>
        <v>0</v>
      </c>
      <c r="M121" s="118">
        <v>1</v>
      </c>
    </row>
    <row r="122" spans="1:13" s="118" customFormat="1" ht="93.75" customHeight="1">
      <c r="A122" s="129" t="s">
        <v>635</v>
      </c>
      <c r="B122" s="127" t="s">
        <v>636</v>
      </c>
      <c r="C122" s="128">
        <v>124</v>
      </c>
      <c r="D122" s="127" t="s">
        <v>639</v>
      </c>
      <c r="E122" s="122">
        <v>0</v>
      </c>
      <c r="F122" s="122">
        <v>0</v>
      </c>
      <c r="G122" s="122">
        <v>0</v>
      </c>
      <c r="H122" s="122">
        <v>0</v>
      </c>
      <c r="I122" s="121" t="str" cm="1">
        <f t="array" ref="I122">IF(COUNTIF(E122:H122,"Non applicable")=COLUMN(H122)-COLUMN(E122)+1,"Non applicable",
IF(AVERAGE(IF(ISNUMBER(E122:H122),E122:H122))=1,"Entièrement conforme",
IF(AVERAGE(IF(ISNUMBER(E122:H122),E122:H122))=0,"Non conforme",
"Partiellement conforme")))</f>
        <v>Non conforme</v>
      </c>
      <c r="J122" s="120" t="str">
        <f>VLOOKUP(I122,[1]Echelles_DORA!$D$5:$E$8,2,0)</f>
        <v>Aucun élément du contrôle n’est en place : ni politique, ni procédure, ni mise en œuvre technique.</v>
      </c>
      <c r="K122" s="119"/>
      <c r="L122" s="118">
        <f t="shared" si="1"/>
        <v>0</v>
      </c>
      <c r="M122" s="118">
        <v>1</v>
      </c>
    </row>
    <row r="123" spans="1:13" s="118" customFormat="1" ht="93.75" customHeight="1">
      <c r="A123" s="129" t="s">
        <v>635</v>
      </c>
      <c r="B123" s="127" t="s">
        <v>636</v>
      </c>
      <c r="C123" s="128">
        <v>125</v>
      </c>
      <c r="D123" s="127" t="s">
        <v>640</v>
      </c>
      <c r="E123" s="122">
        <v>0</v>
      </c>
      <c r="F123" s="122">
        <v>0</v>
      </c>
      <c r="G123" s="122" t="s">
        <v>611</v>
      </c>
      <c r="H123" s="122" t="s">
        <v>611</v>
      </c>
      <c r="I123" s="121" t="str" cm="1">
        <f t="array" ref="I123">IF(COUNTIF(E123:H123,"Non applicable")=COLUMN(H123)-COLUMN(E123)+1,"Non applicable",
IF(AVERAGE(IF(ISNUMBER(E123:H123),E123:H123))=1,"Entièrement conforme",
IF(AVERAGE(IF(ISNUMBER(E123:H123),E123:H123))=0,"Non conforme",
"Partiellement conforme")))</f>
        <v>Non conforme</v>
      </c>
      <c r="J123" s="120" t="str">
        <f>VLOOKUP(I123,[1]Echelles_DORA!$D$5:$E$8,2,0)</f>
        <v>Aucun élément du contrôle n’est en place : ni politique, ni procédure, ni mise en œuvre technique.</v>
      </c>
      <c r="K123" s="119"/>
      <c r="L123" s="118">
        <f t="shared" si="1"/>
        <v>0</v>
      </c>
      <c r="M123" s="118">
        <v>1</v>
      </c>
    </row>
    <row r="124" spans="1:13" s="118" customFormat="1" ht="93.75" customHeight="1">
      <c r="A124" s="129" t="s">
        <v>635</v>
      </c>
      <c r="B124" s="127" t="s">
        <v>636</v>
      </c>
      <c r="C124" s="128">
        <v>126</v>
      </c>
      <c r="D124" s="127" t="s">
        <v>641</v>
      </c>
      <c r="E124" s="122">
        <v>1</v>
      </c>
      <c r="F124" s="122">
        <v>0</v>
      </c>
      <c r="G124" s="122">
        <v>0</v>
      </c>
      <c r="H124" s="122">
        <v>0</v>
      </c>
      <c r="I124" s="121" t="str" cm="1">
        <f t="array" ref="I124">IF(COUNTIF(E124:H124,"Non applicable")=COLUMN(H124)-COLUMN(E124)+1,"Non applicable",
IF(AVERAGE(IF(ISNUMBER(E124:H124),E124:H124))=1,"Entièrement conforme",
IF(AVERAGE(IF(ISNUMBER(E124:H124),E124:H124))=0,"Non conforme",
"Partiellement conforme")))</f>
        <v>Partiellement conforme</v>
      </c>
      <c r="J124" s="120" t="str">
        <f>VLOOKUP(I124,[1]Echelles_DORA!$D$5:$E$8,2,0)</f>
        <v>Une partie seulement des éléments du contrôle est en place. Par exemple, la politique est définie et le contrôle est appliqué, mais il n’est ni automatisé ni suivi par la direction.</v>
      </c>
      <c r="K124" s="119"/>
      <c r="L124" s="118">
        <f t="shared" si="1"/>
        <v>0.5</v>
      </c>
      <c r="M124" s="118">
        <v>1</v>
      </c>
    </row>
    <row r="125" spans="1:13" s="118" customFormat="1" ht="93.75" customHeight="1">
      <c r="A125" s="129" t="s">
        <v>635</v>
      </c>
      <c r="B125" s="127" t="s">
        <v>636</v>
      </c>
      <c r="C125" s="128">
        <v>127</v>
      </c>
      <c r="D125" s="127" t="s">
        <v>642</v>
      </c>
      <c r="E125" s="122">
        <v>0</v>
      </c>
      <c r="F125" s="122">
        <v>0</v>
      </c>
      <c r="G125" s="122" t="s">
        <v>611</v>
      </c>
      <c r="H125" s="122" t="s">
        <v>611</v>
      </c>
      <c r="I125" s="121" t="str" cm="1">
        <f t="array" ref="I125">IF(COUNTIF(E125:H125,"Non applicable")=COLUMN(H125)-COLUMN(E125)+1,"Non applicable",
IF(AVERAGE(IF(ISNUMBER(E125:H125),E125:H125))=1,"Entièrement conforme",
IF(AVERAGE(IF(ISNUMBER(E125:H125),E125:H125))=0,"Non conforme",
"Partiellement conforme")))</f>
        <v>Non conforme</v>
      </c>
      <c r="J125" s="120" t="str">
        <f>VLOOKUP(I125,[1]Echelles_DORA!$D$5:$E$8,2,0)</f>
        <v>Aucun élément du contrôle n’est en place : ni politique, ni procédure, ni mise en œuvre technique.</v>
      </c>
      <c r="K125" s="119"/>
      <c r="L125" s="118">
        <f t="shared" si="1"/>
        <v>0</v>
      </c>
      <c r="M125" s="118">
        <v>1</v>
      </c>
    </row>
    <row r="126" spans="1:13" s="118" customFormat="1" ht="93.75" customHeight="1">
      <c r="A126" s="129" t="s">
        <v>635</v>
      </c>
      <c r="B126" s="127" t="s">
        <v>636</v>
      </c>
      <c r="C126" s="128">
        <v>128</v>
      </c>
      <c r="D126" s="127" t="s">
        <v>643</v>
      </c>
      <c r="E126" s="122">
        <v>0</v>
      </c>
      <c r="F126" s="122">
        <v>0</v>
      </c>
      <c r="G126" s="122" t="s">
        <v>611</v>
      </c>
      <c r="H126" s="122" t="s">
        <v>611</v>
      </c>
      <c r="I126" s="121" t="str" cm="1">
        <f t="array" ref="I126">IF(COUNTIF(E126:H126,"Non applicable")=COLUMN(H126)-COLUMN(E126)+1,"Non applicable",
IF(AVERAGE(IF(ISNUMBER(E126:H126),E126:H126))=1,"Entièrement conforme",
IF(AVERAGE(IF(ISNUMBER(E126:H126),E126:H126))=0,"Non conforme",
"Partiellement conforme")))</f>
        <v>Non conforme</v>
      </c>
      <c r="J126" s="120" t="str">
        <f>VLOOKUP(I126,[1]Echelles_DORA!$D$5:$E$8,2,0)</f>
        <v>Aucun élément du contrôle n’est en place : ni politique, ni procédure, ni mise en œuvre technique.</v>
      </c>
      <c r="K126" s="119"/>
      <c r="L126" s="118">
        <f t="shared" si="1"/>
        <v>0</v>
      </c>
      <c r="M126" s="118">
        <v>1</v>
      </c>
    </row>
    <row r="127" spans="1:13" s="118" customFormat="1" ht="93.75" customHeight="1">
      <c r="A127" s="129" t="s">
        <v>635</v>
      </c>
      <c r="B127" s="127" t="s">
        <v>636</v>
      </c>
      <c r="C127" s="128">
        <v>129</v>
      </c>
      <c r="D127" s="127" t="s">
        <v>644</v>
      </c>
      <c r="E127" s="122">
        <v>0</v>
      </c>
      <c r="F127" s="122">
        <v>0</v>
      </c>
      <c r="G127" s="122" t="s">
        <v>611</v>
      </c>
      <c r="H127" s="122" t="s">
        <v>611</v>
      </c>
      <c r="I127" s="121" t="str" cm="1">
        <f t="array" ref="I127">IF(COUNTIF(E127:H127,"Non applicable")=COLUMN(H127)-COLUMN(E127)+1,"Non applicable",
IF(AVERAGE(IF(ISNUMBER(E127:H127),E127:H127))=1,"Entièrement conforme",
IF(AVERAGE(IF(ISNUMBER(E127:H127),E127:H127))=0,"Non conforme",
"Partiellement conforme")))</f>
        <v>Non conforme</v>
      </c>
      <c r="J127" s="120" t="str">
        <f>VLOOKUP(I127,[1]Echelles_DORA!$D$5:$E$8,2,0)</f>
        <v>Aucun élément du contrôle n’est en place : ni politique, ni procédure, ni mise en œuvre technique.</v>
      </c>
      <c r="K127" s="119"/>
      <c r="L127" s="118">
        <f t="shared" si="1"/>
        <v>0</v>
      </c>
      <c r="M127" s="118">
        <v>1</v>
      </c>
    </row>
    <row r="128" spans="1:13" s="118" customFormat="1" ht="93.75" customHeight="1">
      <c r="A128" s="129" t="s">
        <v>635</v>
      </c>
      <c r="B128" s="127" t="s">
        <v>645</v>
      </c>
      <c r="C128" s="128">
        <v>130</v>
      </c>
      <c r="D128" s="127" t="s">
        <v>646</v>
      </c>
      <c r="E128" s="122">
        <v>0</v>
      </c>
      <c r="F128" s="122">
        <v>0</v>
      </c>
      <c r="G128" s="122" t="s">
        <v>611</v>
      </c>
      <c r="H128" s="122" t="s">
        <v>611</v>
      </c>
      <c r="I128" s="121" t="str" cm="1">
        <f t="array" ref="I128">IF(COUNTIF(E128:H128,"Non applicable")=COLUMN(H128)-COLUMN(E128)+1,"Non applicable",
IF(AVERAGE(IF(ISNUMBER(E128:H128),E128:H128))=1,"Entièrement conforme",
IF(AVERAGE(IF(ISNUMBER(E128:H128),E128:H128))=0,"Non conforme",
"Partiellement conforme")))</f>
        <v>Non conforme</v>
      </c>
      <c r="J128" s="120" t="str">
        <f>VLOOKUP(I128,[1]Echelles_DORA!$D$5:$E$8,2,0)</f>
        <v>Aucun élément du contrôle n’est en place : ni politique, ni procédure, ni mise en œuvre technique.</v>
      </c>
      <c r="K128" s="119"/>
      <c r="L128" s="118">
        <f t="shared" si="1"/>
        <v>0</v>
      </c>
      <c r="M128" s="118">
        <v>1</v>
      </c>
    </row>
    <row r="129" spans="1:13" s="118" customFormat="1" ht="93.75" customHeight="1">
      <c r="A129" s="129" t="s">
        <v>635</v>
      </c>
      <c r="B129" s="127" t="s">
        <v>645</v>
      </c>
      <c r="C129" s="128">
        <v>131</v>
      </c>
      <c r="D129" s="127" t="s">
        <v>647</v>
      </c>
      <c r="E129" s="122">
        <v>0</v>
      </c>
      <c r="F129" s="122">
        <v>0</v>
      </c>
      <c r="G129" s="122" t="s">
        <v>611</v>
      </c>
      <c r="H129" s="122" t="s">
        <v>611</v>
      </c>
      <c r="I129" s="121" t="str" cm="1">
        <f t="array" ref="I129">IF(COUNTIF(E129:H129,"Non applicable")=COLUMN(H129)-COLUMN(E129)+1,"Non applicable",
IF(AVERAGE(IF(ISNUMBER(E129:H129),E129:H129))=1,"Entièrement conforme",
IF(AVERAGE(IF(ISNUMBER(E129:H129),E129:H129))=0,"Non conforme",
"Partiellement conforme")))</f>
        <v>Non conforme</v>
      </c>
      <c r="J129" s="120" t="str">
        <f>VLOOKUP(I129,[1]Echelles_DORA!$D$5:$E$8,2,0)</f>
        <v>Aucun élément du contrôle n’est en place : ni politique, ni procédure, ni mise en œuvre technique.</v>
      </c>
      <c r="K129" s="119"/>
      <c r="L129" s="118">
        <f t="shared" si="1"/>
        <v>0</v>
      </c>
      <c r="M129" s="118">
        <v>1</v>
      </c>
    </row>
    <row r="130" spans="1:13" s="118" customFormat="1" ht="93.75" customHeight="1">
      <c r="A130" s="129" t="s">
        <v>635</v>
      </c>
      <c r="B130" s="127" t="s">
        <v>645</v>
      </c>
      <c r="C130" s="128">
        <v>132</v>
      </c>
      <c r="D130" s="127" t="s">
        <v>648</v>
      </c>
      <c r="E130" s="122">
        <v>0</v>
      </c>
      <c r="F130" s="122">
        <v>0</v>
      </c>
      <c r="G130" s="122" t="s">
        <v>611</v>
      </c>
      <c r="H130" s="122" t="s">
        <v>611</v>
      </c>
      <c r="I130" s="121" t="str" cm="1">
        <f t="array" ref="I130">IF(COUNTIF(E130:H130,"Non applicable")=COLUMN(H130)-COLUMN(E130)+1,"Non applicable",
IF(AVERAGE(IF(ISNUMBER(E130:H130),E130:H130))=1,"Entièrement conforme",
IF(AVERAGE(IF(ISNUMBER(E130:H130),E130:H130))=0,"Non conforme",
"Partiellement conforme")))</f>
        <v>Non conforme</v>
      </c>
      <c r="J130" s="120" t="str">
        <f>VLOOKUP(I130,[1]Echelles_DORA!$D$5:$E$8,2,0)</f>
        <v>Aucun élément du contrôle n’est en place : ni politique, ni procédure, ni mise en œuvre technique.</v>
      </c>
      <c r="K130" s="119"/>
      <c r="L130" s="118">
        <f t="shared" ref="L130:L193" si="2">IF(I130="Entièrement conforme",1,IF(I130="Partiellement conforme",0.5,IF(I130="Non conforme",0,"")))</f>
        <v>0</v>
      </c>
      <c r="M130" s="118">
        <v>1</v>
      </c>
    </row>
    <row r="131" spans="1:13" s="118" customFormat="1" ht="93.75" customHeight="1">
      <c r="A131" s="129" t="s">
        <v>635</v>
      </c>
      <c r="B131" s="127" t="s">
        <v>645</v>
      </c>
      <c r="C131" s="128">
        <v>133</v>
      </c>
      <c r="D131" s="127" t="s">
        <v>649</v>
      </c>
      <c r="E131" s="122">
        <v>0</v>
      </c>
      <c r="F131" s="122">
        <v>0</v>
      </c>
      <c r="G131" s="122" t="s">
        <v>611</v>
      </c>
      <c r="H131" s="122" t="s">
        <v>611</v>
      </c>
      <c r="I131" s="121" t="str" cm="1">
        <f t="array" ref="I131">IF(COUNTIF(E131:H131,"Non applicable")=COLUMN(H131)-COLUMN(E131)+1,"Non applicable",
IF(AVERAGE(IF(ISNUMBER(E131:H131),E131:H131))=1,"Entièrement conforme",
IF(AVERAGE(IF(ISNUMBER(E131:H131),E131:H131))=0,"Non conforme",
"Partiellement conforme")))</f>
        <v>Non conforme</v>
      </c>
      <c r="J131" s="120" t="str">
        <f>VLOOKUP(I131,[1]Echelles_DORA!$D$5:$E$8,2,0)</f>
        <v>Aucun élément du contrôle n’est en place : ni politique, ni procédure, ni mise en œuvre technique.</v>
      </c>
      <c r="K131" s="119"/>
      <c r="L131" s="118">
        <f t="shared" si="2"/>
        <v>0</v>
      </c>
      <c r="M131" s="118">
        <v>1</v>
      </c>
    </row>
    <row r="132" spans="1:13" s="118" customFormat="1" ht="93.75" customHeight="1">
      <c r="A132" s="129" t="s">
        <v>635</v>
      </c>
      <c r="B132" s="127" t="s">
        <v>645</v>
      </c>
      <c r="C132" s="128">
        <v>134</v>
      </c>
      <c r="D132" s="127" t="s">
        <v>650</v>
      </c>
      <c r="E132" s="122">
        <v>0</v>
      </c>
      <c r="F132" s="122">
        <v>0</v>
      </c>
      <c r="G132" s="122" t="s">
        <v>611</v>
      </c>
      <c r="H132" s="122" t="s">
        <v>611</v>
      </c>
      <c r="I132" s="121" t="str" cm="1">
        <f t="array" ref="I132">IF(COUNTIF(E132:H132,"Non applicable")=COLUMN(H132)-COLUMN(E132)+1,"Non applicable",
IF(AVERAGE(IF(ISNUMBER(E132:H132),E132:H132))=1,"Entièrement conforme",
IF(AVERAGE(IF(ISNUMBER(E132:H132),E132:H132))=0,"Non conforme",
"Partiellement conforme")))</f>
        <v>Non conforme</v>
      </c>
      <c r="J132" s="120" t="str">
        <f>VLOOKUP(I132,[1]Echelles_DORA!$D$5:$E$8,2,0)</f>
        <v>Aucun élément du contrôle n’est en place : ni politique, ni procédure, ni mise en œuvre technique.</v>
      </c>
      <c r="K132" s="119"/>
      <c r="L132" s="118">
        <f t="shared" si="2"/>
        <v>0</v>
      </c>
      <c r="M132" s="118">
        <v>1</v>
      </c>
    </row>
    <row r="133" spans="1:13" s="118" customFormat="1" ht="93.75" customHeight="1">
      <c r="A133" s="129" t="s">
        <v>635</v>
      </c>
      <c r="B133" s="127" t="s">
        <v>645</v>
      </c>
      <c r="C133" s="128">
        <v>135</v>
      </c>
      <c r="D133" s="127" t="s">
        <v>651</v>
      </c>
      <c r="E133" s="122">
        <v>0</v>
      </c>
      <c r="F133" s="122">
        <v>0</v>
      </c>
      <c r="G133" s="122" t="s">
        <v>611</v>
      </c>
      <c r="H133" s="122" t="s">
        <v>611</v>
      </c>
      <c r="I133" s="121" t="str" cm="1">
        <f t="array" ref="I133">IF(COUNTIF(E133:H133,"Non applicable")=COLUMN(H133)-COLUMN(E133)+1,"Non applicable",
IF(AVERAGE(IF(ISNUMBER(E133:H133),E133:H133))=1,"Entièrement conforme",
IF(AVERAGE(IF(ISNUMBER(E133:H133),E133:H133))=0,"Non conforme",
"Partiellement conforme")))</f>
        <v>Non conforme</v>
      </c>
      <c r="J133" s="120" t="str">
        <f>VLOOKUP(I133,[1]Echelles_DORA!$D$5:$E$8,2,0)</f>
        <v>Aucun élément du contrôle n’est en place : ni politique, ni procédure, ni mise en œuvre technique.</v>
      </c>
      <c r="K133" s="119"/>
      <c r="L133" s="118">
        <f t="shared" si="2"/>
        <v>0</v>
      </c>
      <c r="M133" s="118">
        <v>1</v>
      </c>
    </row>
    <row r="134" spans="1:13" s="118" customFormat="1" ht="93.75" customHeight="1">
      <c r="A134" s="129" t="s">
        <v>635</v>
      </c>
      <c r="B134" s="127" t="s">
        <v>645</v>
      </c>
      <c r="C134" s="128">
        <v>136</v>
      </c>
      <c r="D134" s="127" t="s">
        <v>652</v>
      </c>
      <c r="E134" s="122">
        <v>1</v>
      </c>
      <c r="F134" s="122">
        <v>0.25</v>
      </c>
      <c r="G134" s="122">
        <v>0.25</v>
      </c>
      <c r="H134" s="122">
        <v>0.25</v>
      </c>
      <c r="I134" s="121" t="str" cm="1">
        <f t="array" ref="I134">IF(COUNTIF(E134:H134,"Non applicable")=COLUMN(H134)-COLUMN(E134)+1,"Non applicable",
IF(AVERAGE(IF(ISNUMBER(E134:H134),E134:H134))=1,"Entièrement conforme",
IF(AVERAGE(IF(ISNUMBER(E134:H134),E134:H134))=0,"Non conforme",
"Partiellement conforme")))</f>
        <v>Partiellement conforme</v>
      </c>
      <c r="J134" s="120" t="str">
        <f>VLOOKUP(I134,[1]Echelles_DORA!$D$5:$E$8,2,0)</f>
        <v>Une partie seulement des éléments du contrôle est en place. Par exemple, la politique est définie et le contrôle est appliqué, mais il n’est ni automatisé ni suivi par la direction.</v>
      </c>
      <c r="K134" s="119"/>
      <c r="L134" s="118">
        <f t="shared" si="2"/>
        <v>0.5</v>
      </c>
      <c r="M134" s="118">
        <v>1</v>
      </c>
    </row>
    <row r="135" spans="1:13" s="118" customFormat="1" ht="93.75" customHeight="1">
      <c r="A135" s="129" t="s">
        <v>635</v>
      </c>
      <c r="B135" s="127" t="s">
        <v>653</v>
      </c>
      <c r="C135" s="128">
        <v>137</v>
      </c>
      <c r="D135" s="127" t="s">
        <v>654</v>
      </c>
      <c r="E135" s="122">
        <v>0</v>
      </c>
      <c r="F135" s="122">
        <v>0</v>
      </c>
      <c r="G135" s="122" t="s">
        <v>611</v>
      </c>
      <c r="H135" s="122" t="s">
        <v>611</v>
      </c>
      <c r="I135" s="121" t="str" cm="1">
        <f t="array" ref="I135">IF(COUNTIF(E135:H135,"Non applicable")=COLUMN(H135)-COLUMN(E135)+1,"Non applicable",
IF(AVERAGE(IF(ISNUMBER(E135:H135),E135:H135))=1,"Entièrement conforme",
IF(AVERAGE(IF(ISNUMBER(E135:H135),E135:H135))=0,"Non conforme",
"Partiellement conforme")))</f>
        <v>Non conforme</v>
      </c>
      <c r="J135" s="120" t="str">
        <f>VLOOKUP(I135,[1]Echelles_DORA!$D$5:$E$8,2,0)</f>
        <v>Aucun élément du contrôle n’est en place : ni politique, ni procédure, ni mise en œuvre technique.</v>
      </c>
      <c r="K135" s="119"/>
      <c r="L135" s="118">
        <f t="shared" si="2"/>
        <v>0</v>
      </c>
      <c r="M135" s="118">
        <v>1</v>
      </c>
    </row>
    <row r="136" spans="1:13" s="118" customFormat="1" ht="93.75" customHeight="1">
      <c r="A136" s="129" t="s">
        <v>635</v>
      </c>
      <c r="B136" s="127" t="s">
        <v>653</v>
      </c>
      <c r="C136" s="128">
        <v>138</v>
      </c>
      <c r="D136" s="127" t="s">
        <v>655</v>
      </c>
      <c r="E136" s="122">
        <v>0</v>
      </c>
      <c r="F136" s="122">
        <v>0</v>
      </c>
      <c r="G136" s="122" t="s">
        <v>611</v>
      </c>
      <c r="H136" s="122" t="s">
        <v>611</v>
      </c>
      <c r="I136" s="121" t="str" cm="1">
        <f t="array" ref="I136">IF(COUNTIF(E136:H136,"Non applicable")=COLUMN(H136)-COLUMN(E136)+1,"Non applicable",
IF(AVERAGE(IF(ISNUMBER(E136:H136),E136:H136))=1,"Entièrement conforme",
IF(AVERAGE(IF(ISNUMBER(E136:H136),E136:H136))=0,"Non conforme",
"Partiellement conforme")))</f>
        <v>Non conforme</v>
      </c>
      <c r="J136" s="120" t="str">
        <f>VLOOKUP(I136,[1]Echelles_DORA!$D$5:$E$8,2,0)</f>
        <v>Aucun élément du contrôle n’est en place : ni politique, ni procédure, ni mise en œuvre technique.</v>
      </c>
      <c r="K136" s="119"/>
      <c r="L136" s="118">
        <f t="shared" si="2"/>
        <v>0</v>
      </c>
      <c r="M136" s="118">
        <v>1</v>
      </c>
    </row>
    <row r="137" spans="1:13" s="118" customFormat="1" ht="93.75" customHeight="1">
      <c r="A137" s="129" t="s">
        <v>635</v>
      </c>
      <c r="B137" s="127" t="s">
        <v>653</v>
      </c>
      <c r="C137" s="128">
        <v>139</v>
      </c>
      <c r="D137" s="127" t="s">
        <v>656</v>
      </c>
      <c r="E137" s="122">
        <v>0</v>
      </c>
      <c r="F137" s="122">
        <v>0</v>
      </c>
      <c r="G137" s="122" t="s">
        <v>611</v>
      </c>
      <c r="H137" s="122" t="s">
        <v>611</v>
      </c>
      <c r="I137" s="121" t="str" cm="1">
        <f t="array" ref="I137">IF(COUNTIF(E137:H137,"Non applicable")=COLUMN(H137)-COLUMN(E137)+1,"Non applicable",
IF(AVERAGE(IF(ISNUMBER(E137:H137),E137:H137))=1,"Entièrement conforme",
IF(AVERAGE(IF(ISNUMBER(E137:H137),E137:H137))=0,"Non conforme",
"Partiellement conforme")))</f>
        <v>Non conforme</v>
      </c>
      <c r="J137" s="120" t="str">
        <f>VLOOKUP(I137,[1]Echelles_DORA!$D$5:$E$8,2,0)</f>
        <v>Aucun élément du contrôle n’est en place : ni politique, ni procédure, ni mise en œuvre technique.</v>
      </c>
      <c r="K137" s="119"/>
      <c r="L137" s="118">
        <f t="shared" si="2"/>
        <v>0</v>
      </c>
      <c r="M137" s="118">
        <v>1</v>
      </c>
    </row>
    <row r="138" spans="1:13" s="118" customFormat="1" ht="93.75" customHeight="1">
      <c r="A138" s="129" t="s">
        <v>635</v>
      </c>
      <c r="B138" s="127" t="s">
        <v>653</v>
      </c>
      <c r="C138" s="128">
        <v>140</v>
      </c>
      <c r="D138" s="127" t="s">
        <v>657</v>
      </c>
      <c r="E138" s="122">
        <v>0</v>
      </c>
      <c r="F138" s="122">
        <v>0</v>
      </c>
      <c r="G138" s="122" t="s">
        <v>611</v>
      </c>
      <c r="H138" s="122" t="s">
        <v>611</v>
      </c>
      <c r="I138" s="121" t="str" cm="1">
        <f t="array" ref="I138">IF(COUNTIF(E138:H138,"Non applicable")=COLUMN(H138)-COLUMN(E138)+1,"Non applicable",
IF(AVERAGE(IF(ISNUMBER(E138:H138),E138:H138))=1,"Entièrement conforme",
IF(AVERAGE(IF(ISNUMBER(E138:H138),E138:H138))=0,"Non conforme",
"Partiellement conforme")))</f>
        <v>Non conforme</v>
      </c>
      <c r="J138" s="120" t="str">
        <f>VLOOKUP(I138,[1]Echelles_DORA!$D$5:$E$8,2,0)</f>
        <v>Aucun élément du contrôle n’est en place : ni politique, ni procédure, ni mise en œuvre technique.</v>
      </c>
      <c r="K138" s="119"/>
      <c r="L138" s="118">
        <f t="shared" si="2"/>
        <v>0</v>
      </c>
      <c r="M138" s="118">
        <v>1</v>
      </c>
    </row>
    <row r="139" spans="1:13" s="118" customFormat="1" ht="93.75" customHeight="1">
      <c r="A139" s="129" t="s">
        <v>635</v>
      </c>
      <c r="B139" s="127" t="s">
        <v>653</v>
      </c>
      <c r="C139" s="128">
        <v>141</v>
      </c>
      <c r="D139" s="127" t="s">
        <v>658</v>
      </c>
      <c r="E139" s="122">
        <v>0</v>
      </c>
      <c r="F139" s="122">
        <v>0</v>
      </c>
      <c r="G139" s="122" t="s">
        <v>611</v>
      </c>
      <c r="H139" s="122" t="s">
        <v>611</v>
      </c>
      <c r="I139" s="121" t="str" cm="1">
        <f t="array" ref="I139">IF(COUNTIF(E139:H139,"Non applicable")=COLUMN(H139)-COLUMN(E139)+1,"Non applicable",
IF(AVERAGE(IF(ISNUMBER(E139:H139),E139:H139))=1,"Entièrement conforme",
IF(AVERAGE(IF(ISNUMBER(E139:H139),E139:H139))=0,"Non conforme",
"Partiellement conforme")))</f>
        <v>Non conforme</v>
      </c>
      <c r="J139" s="120" t="str">
        <f>VLOOKUP(I139,[1]Echelles_DORA!$D$5:$E$8,2,0)</f>
        <v>Aucun élément du contrôle n’est en place : ni politique, ni procédure, ni mise en œuvre technique.</v>
      </c>
      <c r="K139" s="119"/>
      <c r="L139" s="118">
        <f t="shared" si="2"/>
        <v>0</v>
      </c>
      <c r="M139" s="118">
        <v>1</v>
      </c>
    </row>
    <row r="140" spans="1:13" s="118" customFormat="1" ht="93.75" customHeight="1">
      <c r="A140" s="129" t="s">
        <v>635</v>
      </c>
      <c r="B140" s="127" t="s">
        <v>653</v>
      </c>
      <c r="C140" s="128">
        <v>142</v>
      </c>
      <c r="D140" s="127" t="s">
        <v>659</v>
      </c>
      <c r="E140" s="122">
        <v>0</v>
      </c>
      <c r="F140" s="122">
        <v>0</v>
      </c>
      <c r="G140" s="122" t="s">
        <v>611</v>
      </c>
      <c r="H140" s="122" t="s">
        <v>611</v>
      </c>
      <c r="I140" s="121" t="str" cm="1">
        <f t="array" ref="I140">IF(COUNTIF(E140:H140,"Non applicable")=COLUMN(H140)-COLUMN(E140)+1,"Non applicable",
IF(AVERAGE(IF(ISNUMBER(E140:H140),E140:H140))=1,"Entièrement conforme",
IF(AVERAGE(IF(ISNUMBER(E140:H140),E140:H140))=0,"Non conforme",
"Partiellement conforme")))</f>
        <v>Non conforme</v>
      </c>
      <c r="J140" s="120" t="str">
        <f>VLOOKUP(I140,[1]Echelles_DORA!$D$5:$E$8,2,0)</f>
        <v>Aucun élément du contrôle n’est en place : ni politique, ni procédure, ni mise en œuvre technique.</v>
      </c>
      <c r="K140" s="119"/>
      <c r="L140" s="118">
        <f t="shared" si="2"/>
        <v>0</v>
      </c>
      <c r="M140" s="118">
        <v>1</v>
      </c>
    </row>
    <row r="141" spans="1:13" s="118" customFormat="1" ht="93.75" customHeight="1">
      <c r="A141" s="129" t="s">
        <v>635</v>
      </c>
      <c r="B141" s="127" t="s">
        <v>653</v>
      </c>
      <c r="C141" s="128">
        <v>143</v>
      </c>
      <c r="D141" s="127" t="s">
        <v>660</v>
      </c>
      <c r="E141" s="122">
        <v>0</v>
      </c>
      <c r="F141" s="122">
        <v>0</v>
      </c>
      <c r="G141" s="122" t="s">
        <v>611</v>
      </c>
      <c r="H141" s="122" t="s">
        <v>611</v>
      </c>
      <c r="I141" s="121" t="str" cm="1">
        <f t="array" ref="I141">IF(COUNTIF(E141:H141,"Non applicable")=COLUMN(H141)-COLUMN(E141)+1,"Non applicable",
IF(AVERAGE(IF(ISNUMBER(E141:H141),E141:H141))=1,"Entièrement conforme",
IF(AVERAGE(IF(ISNUMBER(E141:H141),E141:H141))=0,"Non conforme",
"Partiellement conforme")))</f>
        <v>Non conforme</v>
      </c>
      <c r="J141" s="120" t="str">
        <f>VLOOKUP(I141,[1]Echelles_DORA!$D$5:$E$8,2,0)</f>
        <v>Aucun élément du contrôle n’est en place : ni politique, ni procédure, ni mise en œuvre technique.</v>
      </c>
      <c r="K141" s="119"/>
      <c r="L141" s="118">
        <f t="shared" si="2"/>
        <v>0</v>
      </c>
      <c r="M141" s="118">
        <v>1</v>
      </c>
    </row>
    <row r="142" spans="1:13" s="118" customFormat="1" ht="93.75" customHeight="1">
      <c r="A142" s="129" t="s">
        <v>635</v>
      </c>
      <c r="B142" s="127" t="s">
        <v>653</v>
      </c>
      <c r="C142" s="128">
        <v>144</v>
      </c>
      <c r="D142" s="127" t="s">
        <v>661</v>
      </c>
      <c r="E142" s="122">
        <v>1</v>
      </c>
      <c r="F142" s="122">
        <v>0.75</v>
      </c>
      <c r="G142" s="122">
        <v>0.75</v>
      </c>
      <c r="H142" s="122">
        <v>0.5</v>
      </c>
      <c r="I142" s="121" t="str" cm="1">
        <f t="array" ref="I142">IF(COUNTIF(E142:H142,"Non applicable")=COLUMN(H142)-COLUMN(E142)+1,"Non applicable",
IF(AVERAGE(IF(ISNUMBER(E142:H142),E142:H142))=1,"Entièrement conforme",
IF(AVERAGE(IF(ISNUMBER(E142:H142),E142:H142))=0,"Non conforme",
"Partiellement conforme")))</f>
        <v>Partiellement conforme</v>
      </c>
      <c r="J142" s="120" t="str">
        <f>VLOOKUP(I142,[1]Echelles_DORA!$D$5:$E$8,2,0)</f>
        <v>Une partie seulement des éléments du contrôle est en place. Par exemple, la politique est définie et le contrôle est appliqué, mais il n’est ni automatisé ni suivi par la direction.</v>
      </c>
      <c r="K142" s="119"/>
      <c r="L142" s="118">
        <f t="shared" si="2"/>
        <v>0.5</v>
      </c>
      <c r="M142" s="118">
        <v>1</v>
      </c>
    </row>
    <row r="143" spans="1:13" s="118" customFormat="1" ht="93.75" customHeight="1">
      <c r="A143" s="129" t="s">
        <v>635</v>
      </c>
      <c r="B143" s="127" t="s">
        <v>653</v>
      </c>
      <c r="C143" s="128">
        <v>145</v>
      </c>
      <c r="D143" s="127" t="s">
        <v>662</v>
      </c>
      <c r="E143" s="122">
        <v>0</v>
      </c>
      <c r="F143" s="122">
        <v>0</v>
      </c>
      <c r="G143" s="122" t="s">
        <v>611</v>
      </c>
      <c r="H143" s="122" t="s">
        <v>611</v>
      </c>
      <c r="I143" s="121" t="str" cm="1">
        <f t="array" ref="I143">IF(COUNTIF(E143:H143,"Non applicable")=COLUMN(H143)-COLUMN(E143)+1,"Non applicable",
IF(AVERAGE(IF(ISNUMBER(E143:H143),E143:H143))=1,"Entièrement conforme",
IF(AVERAGE(IF(ISNUMBER(E143:H143),E143:H143))=0,"Non conforme",
"Partiellement conforme")))</f>
        <v>Non conforme</v>
      </c>
      <c r="J143" s="120" t="str">
        <f>VLOOKUP(I143,[1]Echelles_DORA!$D$5:$E$8,2,0)</f>
        <v>Aucun élément du contrôle n’est en place : ni politique, ni procédure, ni mise en œuvre technique.</v>
      </c>
      <c r="K143" s="119"/>
      <c r="L143" s="118">
        <f t="shared" si="2"/>
        <v>0</v>
      </c>
      <c r="M143" s="118">
        <v>1</v>
      </c>
    </row>
    <row r="144" spans="1:13" s="118" customFormat="1" ht="93.75" customHeight="1">
      <c r="A144" s="129" t="s">
        <v>635</v>
      </c>
      <c r="B144" s="127" t="s">
        <v>653</v>
      </c>
      <c r="C144" s="128">
        <v>146</v>
      </c>
      <c r="D144" s="127" t="s">
        <v>663</v>
      </c>
      <c r="E144" s="122">
        <v>0</v>
      </c>
      <c r="F144" s="122">
        <v>0</v>
      </c>
      <c r="G144" s="122" t="s">
        <v>611</v>
      </c>
      <c r="H144" s="122" t="s">
        <v>611</v>
      </c>
      <c r="I144" s="121" t="str" cm="1">
        <f t="array" ref="I144">IF(COUNTIF(E144:H144,"Non applicable")=COLUMN(H144)-COLUMN(E144)+1,"Non applicable",
IF(AVERAGE(IF(ISNUMBER(E144:H144),E144:H144))=1,"Entièrement conforme",
IF(AVERAGE(IF(ISNUMBER(E144:H144),E144:H144))=0,"Non conforme",
"Partiellement conforme")))</f>
        <v>Non conforme</v>
      </c>
      <c r="J144" s="120" t="str">
        <f>VLOOKUP(I144,[1]Echelles_DORA!$D$5:$E$8,2,0)</f>
        <v>Aucun élément du contrôle n’est en place : ni politique, ni procédure, ni mise en œuvre technique.</v>
      </c>
      <c r="K144" s="119"/>
      <c r="L144" s="118">
        <f t="shared" si="2"/>
        <v>0</v>
      </c>
      <c r="M144" s="118">
        <v>1</v>
      </c>
    </row>
    <row r="145" spans="1:13" s="118" customFormat="1" ht="93.75" customHeight="1">
      <c r="A145" s="129" t="s">
        <v>635</v>
      </c>
      <c r="B145" s="127" t="s">
        <v>653</v>
      </c>
      <c r="C145" s="128">
        <v>147</v>
      </c>
      <c r="D145" s="127" t="s">
        <v>664</v>
      </c>
      <c r="E145" s="122">
        <v>0</v>
      </c>
      <c r="F145" s="122">
        <v>0</v>
      </c>
      <c r="G145" s="122" t="s">
        <v>611</v>
      </c>
      <c r="H145" s="122" t="s">
        <v>611</v>
      </c>
      <c r="I145" s="121" t="str" cm="1">
        <f t="array" ref="I145">IF(COUNTIF(E145:H145,"Non applicable")=COLUMN(H145)-COLUMN(E145)+1,"Non applicable",
IF(AVERAGE(IF(ISNUMBER(E145:H145),E145:H145))=1,"Entièrement conforme",
IF(AVERAGE(IF(ISNUMBER(E145:H145),E145:H145))=0,"Non conforme",
"Partiellement conforme")))</f>
        <v>Non conforme</v>
      </c>
      <c r="J145" s="120" t="str">
        <f>VLOOKUP(I145,[1]Echelles_DORA!$D$5:$E$8,2,0)</f>
        <v>Aucun élément du contrôle n’est en place : ni politique, ni procédure, ni mise en œuvre technique.</v>
      </c>
      <c r="K145" s="119"/>
      <c r="L145" s="118">
        <f t="shared" si="2"/>
        <v>0</v>
      </c>
      <c r="M145" s="118">
        <v>1</v>
      </c>
    </row>
    <row r="146" spans="1:13" s="118" customFormat="1" ht="93.75" customHeight="1">
      <c r="A146" s="129" t="s">
        <v>635</v>
      </c>
      <c r="B146" s="127" t="s">
        <v>653</v>
      </c>
      <c r="C146" s="128">
        <v>148</v>
      </c>
      <c r="D146" s="127" t="s">
        <v>665</v>
      </c>
      <c r="E146" s="122">
        <v>0</v>
      </c>
      <c r="F146" s="122">
        <v>0</v>
      </c>
      <c r="G146" s="122" t="s">
        <v>611</v>
      </c>
      <c r="H146" s="122" t="s">
        <v>611</v>
      </c>
      <c r="I146" s="121" t="str" cm="1">
        <f t="array" ref="I146">IF(COUNTIF(E146:H146,"Non applicable")=COLUMN(H146)-COLUMN(E146)+1,"Non applicable",
IF(AVERAGE(IF(ISNUMBER(E146:H146),E146:H146))=1,"Entièrement conforme",
IF(AVERAGE(IF(ISNUMBER(E146:H146),E146:H146))=0,"Non conforme",
"Partiellement conforme")))</f>
        <v>Non conforme</v>
      </c>
      <c r="J146" s="120" t="str">
        <f>VLOOKUP(I146,[1]Echelles_DORA!$D$5:$E$8,2,0)</f>
        <v>Aucun élément du contrôle n’est en place : ni politique, ni procédure, ni mise en œuvre technique.</v>
      </c>
      <c r="K146" s="119"/>
      <c r="L146" s="118">
        <f t="shared" si="2"/>
        <v>0</v>
      </c>
      <c r="M146" s="118">
        <v>1</v>
      </c>
    </row>
    <row r="147" spans="1:13" s="118" customFormat="1" ht="117" customHeight="1">
      <c r="A147" s="129" t="s">
        <v>635</v>
      </c>
      <c r="B147" s="127" t="s">
        <v>653</v>
      </c>
      <c r="C147" s="128">
        <v>149</v>
      </c>
      <c r="D147" s="127" t="s">
        <v>666</v>
      </c>
      <c r="E147" s="122">
        <v>0</v>
      </c>
      <c r="F147" s="122">
        <v>0</v>
      </c>
      <c r="G147" s="122" t="s">
        <v>611</v>
      </c>
      <c r="H147" s="122" t="s">
        <v>611</v>
      </c>
      <c r="I147" s="121" t="str" cm="1">
        <f t="array" ref="I147">IF(COUNTIF(E147:H147,"Non applicable")=COLUMN(H147)-COLUMN(E147)+1,"Non applicable",
IF(AVERAGE(IF(ISNUMBER(E147:H147),E147:H147))=1,"Entièrement conforme",
IF(AVERAGE(IF(ISNUMBER(E147:H147),E147:H147))=0,"Non conforme",
"Partiellement conforme")))</f>
        <v>Non conforme</v>
      </c>
      <c r="J147" s="120" t="str">
        <f>VLOOKUP(I147,[1]Echelles_DORA!$D$5:$E$8,2,0)</f>
        <v>Aucun élément du contrôle n’est en place : ni politique, ni procédure, ni mise en œuvre technique.</v>
      </c>
      <c r="K147" s="119"/>
      <c r="L147" s="118">
        <f t="shared" si="2"/>
        <v>0</v>
      </c>
      <c r="M147" s="118">
        <v>1</v>
      </c>
    </row>
    <row r="148" spans="1:13" s="118" customFormat="1" ht="93.75" customHeight="1">
      <c r="A148" s="129" t="s">
        <v>635</v>
      </c>
      <c r="B148" s="127" t="s">
        <v>653</v>
      </c>
      <c r="C148" s="128">
        <v>150</v>
      </c>
      <c r="D148" s="127" t="s">
        <v>667</v>
      </c>
      <c r="E148" s="122">
        <v>0</v>
      </c>
      <c r="F148" s="122">
        <v>0</v>
      </c>
      <c r="G148" s="122" t="s">
        <v>611</v>
      </c>
      <c r="H148" s="122" t="s">
        <v>611</v>
      </c>
      <c r="I148" s="121" t="str" cm="1">
        <f t="array" ref="I148">IF(COUNTIF(E148:H148,"Non applicable")=COLUMN(H148)-COLUMN(E148)+1,"Non applicable",
IF(AVERAGE(IF(ISNUMBER(E148:H148),E148:H148))=1,"Entièrement conforme",
IF(AVERAGE(IF(ISNUMBER(E148:H148),E148:H148))=0,"Non conforme",
"Partiellement conforme")))</f>
        <v>Non conforme</v>
      </c>
      <c r="J148" s="120" t="str">
        <f>VLOOKUP(I148,[1]Echelles_DORA!$D$5:$E$8,2,0)</f>
        <v>Aucun élément du contrôle n’est en place : ni politique, ni procédure, ni mise en œuvre technique.</v>
      </c>
      <c r="K148" s="119"/>
      <c r="L148" s="118">
        <f t="shared" si="2"/>
        <v>0</v>
      </c>
      <c r="M148" s="118">
        <v>1</v>
      </c>
    </row>
    <row r="149" spans="1:13" s="118" customFormat="1" ht="93.75" customHeight="1">
      <c r="A149" s="129" t="s">
        <v>635</v>
      </c>
      <c r="B149" s="127" t="s">
        <v>653</v>
      </c>
      <c r="C149" s="128">
        <v>151</v>
      </c>
      <c r="D149" s="127" t="s">
        <v>668</v>
      </c>
      <c r="E149" s="122">
        <v>0</v>
      </c>
      <c r="F149" s="122">
        <v>0</v>
      </c>
      <c r="G149" s="122" t="s">
        <v>611</v>
      </c>
      <c r="H149" s="122" t="s">
        <v>611</v>
      </c>
      <c r="I149" s="121" t="str" cm="1">
        <f t="array" ref="I149">IF(COUNTIF(E149:H149,"Non applicable")=COLUMN(H149)-COLUMN(E149)+1,"Non applicable",
IF(AVERAGE(IF(ISNUMBER(E149:H149),E149:H149))=1,"Entièrement conforme",
IF(AVERAGE(IF(ISNUMBER(E149:H149),E149:H149))=0,"Non conforme",
"Partiellement conforme")))</f>
        <v>Non conforme</v>
      </c>
      <c r="J149" s="120" t="str">
        <f>VLOOKUP(I149,[1]Echelles_DORA!$D$5:$E$8,2,0)</f>
        <v>Aucun élément du contrôle n’est en place : ni politique, ni procédure, ni mise en œuvre technique.</v>
      </c>
      <c r="K149" s="119"/>
      <c r="L149" s="118">
        <f t="shared" si="2"/>
        <v>0</v>
      </c>
      <c r="M149" s="118">
        <v>1</v>
      </c>
    </row>
    <row r="150" spans="1:13" s="118" customFormat="1" ht="93.75" customHeight="1">
      <c r="A150" s="129" t="s">
        <v>635</v>
      </c>
      <c r="B150" s="127" t="s">
        <v>669</v>
      </c>
      <c r="C150" s="128">
        <v>152</v>
      </c>
      <c r="D150" s="127" t="s">
        <v>670</v>
      </c>
      <c r="E150" s="122">
        <v>0</v>
      </c>
      <c r="F150" s="122">
        <v>0</v>
      </c>
      <c r="G150" s="122" t="s">
        <v>611</v>
      </c>
      <c r="H150" s="122" t="s">
        <v>611</v>
      </c>
      <c r="I150" s="121" t="str" cm="1">
        <f t="array" ref="I150">IF(COUNTIF(E150:H150,"Non applicable")=COLUMN(H150)-COLUMN(E150)+1,"Non applicable",
IF(AVERAGE(IF(ISNUMBER(E150:H150),E150:H150))=1,"Entièrement conforme",
IF(AVERAGE(IF(ISNUMBER(E150:H150),E150:H150))=0,"Non conforme",
"Partiellement conforme")))</f>
        <v>Non conforme</v>
      </c>
      <c r="J150" s="120" t="str">
        <f>VLOOKUP(I150,[1]Echelles_DORA!$D$5:$E$8,2,0)</f>
        <v>Aucun élément du contrôle n’est en place : ni politique, ni procédure, ni mise en œuvre technique.</v>
      </c>
      <c r="K150" s="119"/>
      <c r="L150" s="118">
        <f t="shared" si="2"/>
        <v>0</v>
      </c>
      <c r="M150" s="118">
        <v>1</v>
      </c>
    </row>
    <row r="151" spans="1:13" s="118" customFormat="1" ht="114" customHeight="1">
      <c r="A151" s="129" t="s">
        <v>671</v>
      </c>
      <c r="B151" s="127" t="s">
        <v>672</v>
      </c>
      <c r="C151" s="128">
        <v>185</v>
      </c>
      <c r="D151" s="127" t="s">
        <v>673</v>
      </c>
      <c r="E151" s="122">
        <v>0</v>
      </c>
      <c r="F151" s="122">
        <v>0</v>
      </c>
      <c r="G151" s="122" t="s">
        <v>611</v>
      </c>
      <c r="H151" s="122" t="s">
        <v>611</v>
      </c>
      <c r="I151" s="121" t="str" cm="1">
        <f t="array" ref="I151">IF(COUNTIF(E151:H151,"Non applicable")=COLUMN(H151)-COLUMN(E151)+1,"Non applicable",
IF(AVERAGE(IF(ISNUMBER(E151:H151),E151:H151))=1,"Entièrement conforme",
IF(AVERAGE(IF(ISNUMBER(E151:H151),E151:H151))=0,"Non conforme",
"Partiellement conforme")))</f>
        <v>Non conforme</v>
      </c>
      <c r="J151" s="120" t="str">
        <f>VLOOKUP(I151,[1]Echelles_DORA!$D$5:$E$8,2,0)</f>
        <v>Aucun élément du contrôle n’est en place : ni politique, ni procédure, ni mise en œuvre technique.</v>
      </c>
      <c r="K151" s="119"/>
      <c r="L151" s="118">
        <f t="shared" si="2"/>
        <v>0</v>
      </c>
      <c r="M151" s="118">
        <v>1</v>
      </c>
    </row>
    <row r="152" spans="1:13" s="118" customFormat="1" ht="153.75" customHeight="1">
      <c r="A152" s="129" t="s">
        <v>671</v>
      </c>
      <c r="B152" s="127" t="s">
        <v>672</v>
      </c>
      <c r="C152" s="128">
        <v>186</v>
      </c>
      <c r="D152" s="127" t="s">
        <v>674</v>
      </c>
      <c r="E152" s="122">
        <v>0</v>
      </c>
      <c r="F152" s="122">
        <v>0</v>
      </c>
      <c r="G152" s="122">
        <v>1</v>
      </c>
      <c r="H152" s="122" t="s">
        <v>430</v>
      </c>
      <c r="I152" s="121" t="str" cm="1">
        <f t="array" ref="I152">IF(COUNTIF(E152:H152,"Non applicable")=COLUMN(H152)-COLUMN(E152)+1,"Non applicable",
IF(AVERAGE(IF(ISNUMBER(E152:H152),E152:H152))=1,"Entièrement conforme",
IF(AVERAGE(IF(ISNUMBER(E152:H152),E152:H152))=0,"Non conforme",
"Partiellement conforme")))</f>
        <v>Partiellement conforme</v>
      </c>
      <c r="J152" s="120" t="str">
        <f>VLOOKUP(I152,[1]Echelles_DORA!$D$5:$E$8,2,0)</f>
        <v>Une partie seulement des éléments du contrôle est en place. Par exemple, la politique est définie et le contrôle est appliqué, mais il n’est ni automatisé ni suivi par la direction.</v>
      </c>
      <c r="K152" s="119"/>
      <c r="L152" s="118">
        <f t="shared" si="2"/>
        <v>0.5</v>
      </c>
      <c r="M152" s="118">
        <v>1</v>
      </c>
    </row>
    <row r="153" spans="1:13" s="118" customFormat="1" ht="93.75" customHeight="1">
      <c r="A153" s="129" t="s">
        <v>671</v>
      </c>
      <c r="B153" s="127" t="s">
        <v>672</v>
      </c>
      <c r="C153" s="128">
        <v>187</v>
      </c>
      <c r="D153" s="127" t="s">
        <v>675</v>
      </c>
      <c r="E153" s="122">
        <v>0</v>
      </c>
      <c r="F153" s="122">
        <v>0</v>
      </c>
      <c r="G153" s="122" t="s">
        <v>430</v>
      </c>
      <c r="H153" s="122" t="s">
        <v>430</v>
      </c>
      <c r="I153" s="121" t="str" cm="1">
        <f t="array" ref="I153">IF(COUNTIF(E153:H153,"Non applicable")=COLUMN(H153)-COLUMN(E153)+1,"Non applicable",
IF(AVERAGE(IF(ISNUMBER(E153:H153),E153:H153))=1,"Entièrement conforme",
IF(AVERAGE(IF(ISNUMBER(E153:H153),E153:H153))=0,"Non conforme",
"Partiellement conforme")))</f>
        <v>Non conforme</v>
      </c>
      <c r="J153" s="120" t="str">
        <f>VLOOKUP(I153,[1]Echelles_DORA!$D$5:$E$8,2,0)</f>
        <v>Aucun élément du contrôle n’est en place : ni politique, ni procédure, ni mise en œuvre technique.</v>
      </c>
      <c r="K153" s="119"/>
      <c r="L153" s="118">
        <f t="shared" si="2"/>
        <v>0</v>
      </c>
      <c r="M153" s="118">
        <v>1</v>
      </c>
    </row>
    <row r="154" spans="1:13" s="118" customFormat="1" ht="93.75" customHeight="1">
      <c r="A154" s="129" t="s">
        <v>671</v>
      </c>
      <c r="B154" s="127" t="s">
        <v>672</v>
      </c>
      <c r="C154" s="128">
        <v>188</v>
      </c>
      <c r="D154" s="127" t="s">
        <v>676</v>
      </c>
      <c r="E154" s="122">
        <v>0</v>
      </c>
      <c r="F154" s="122">
        <v>0</v>
      </c>
      <c r="G154" s="122">
        <v>0</v>
      </c>
      <c r="H154" s="122">
        <v>0</v>
      </c>
      <c r="I154" s="121" t="str" cm="1">
        <f t="array" ref="I154">IF(COUNTIF(E154:H154,"Non applicable")=COLUMN(H154)-COLUMN(E154)+1,"Non applicable",
IF(AVERAGE(IF(ISNUMBER(E154:H154),E154:H154))=1,"Entièrement conforme",
IF(AVERAGE(IF(ISNUMBER(E154:H154),E154:H154))=0,"Non conforme",
"Partiellement conforme")))</f>
        <v>Non conforme</v>
      </c>
      <c r="J154" s="120" t="str">
        <f>VLOOKUP(I154,[1]Echelles_DORA!$D$5:$E$8,2,0)</f>
        <v>Aucun élément du contrôle n’est en place : ni politique, ni procédure, ni mise en œuvre technique.</v>
      </c>
      <c r="K154" s="119"/>
      <c r="L154" s="118">
        <f t="shared" si="2"/>
        <v>0</v>
      </c>
      <c r="M154" s="118">
        <v>1</v>
      </c>
    </row>
    <row r="155" spans="1:13" s="118" customFormat="1" ht="93.75" customHeight="1">
      <c r="A155" s="129" t="s">
        <v>671</v>
      </c>
      <c r="B155" s="127" t="s">
        <v>672</v>
      </c>
      <c r="C155" s="128">
        <v>189</v>
      </c>
      <c r="D155" s="127" t="s">
        <v>677</v>
      </c>
      <c r="E155" s="122">
        <v>0</v>
      </c>
      <c r="F155" s="122">
        <v>0</v>
      </c>
      <c r="G155" s="122" t="s">
        <v>611</v>
      </c>
      <c r="H155" s="122" t="s">
        <v>611</v>
      </c>
      <c r="I155" s="121" t="str" cm="1">
        <f t="array" ref="I155">IF(COUNTIF(E155:H155,"Non applicable")=COLUMN(H155)-COLUMN(E155)+1,"Non applicable",
IF(AVERAGE(IF(ISNUMBER(E155:H155),E155:H155))=1,"Entièrement conforme",
IF(AVERAGE(IF(ISNUMBER(E155:H155),E155:H155))=0,"Non conforme",
"Partiellement conforme")))</f>
        <v>Non conforme</v>
      </c>
      <c r="J155" s="120" t="str">
        <f>VLOOKUP(I155,[1]Echelles_DORA!$D$5:$E$8,2,0)</f>
        <v>Aucun élément du contrôle n’est en place : ni politique, ni procédure, ni mise en œuvre technique.</v>
      </c>
      <c r="K155" s="119"/>
      <c r="L155" s="118">
        <f t="shared" si="2"/>
        <v>0</v>
      </c>
      <c r="M155" s="118">
        <v>1</v>
      </c>
    </row>
    <row r="156" spans="1:13" s="118" customFormat="1" ht="93.75" customHeight="1">
      <c r="A156" s="129" t="s">
        <v>671</v>
      </c>
      <c r="B156" s="127" t="s">
        <v>672</v>
      </c>
      <c r="C156" s="128">
        <v>190</v>
      </c>
      <c r="D156" s="127" t="s">
        <v>678</v>
      </c>
      <c r="E156" s="122">
        <v>0</v>
      </c>
      <c r="F156" s="122">
        <v>0</v>
      </c>
      <c r="G156" s="122" t="s">
        <v>611</v>
      </c>
      <c r="H156" s="122" t="s">
        <v>611</v>
      </c>
      <c r="I156" s="121" t="str" cm="1">
        <f t="array" ref="I156">IF(COUNTIF(E156:H156,"Non applicable")=COLUMN(H156)-COLUMN(E156)+1,"Non applicable",
IF(AVERAGE(IF(ISNUMBER(E156:H156),E156:H156))=1,"Entièrement conforme",
IF(AVERAGE(IF(ISNUMBER(E156:H156),E156:H156))=0,"Non conforme",
"Partiellement conforme")))</f>
        <v>Non conforme</v>
      </c>
      <c r="J156" s="120" t="str">
        <f>VLOOKUP(I156,[1]Echelles_DORA!$D$5:$E$8,2,0)</f>
        <v>Aucun élément du contrôle n’est en place : ni politique, ni procédure, ni mise en œuvre technique.</v>
      </c>
      <c r="K156" s="119"/>
      <c r="L156" s="118">
        <f t="shared" si="2"/>
        <v>0</v>
      </c>
      <c r="M156" s="118">
        <v>1</v>
      </c>
    </row>
    <row r="157" spans="1:13" s="118" customFormat="1" ht="93.75" customHeight="1">
      <c r="A157" s="129" t="s">
        <v>671</v>
      </c>
      <c r="B157" s="127" t="s">
        <v>672</v>
      </c>
      <c r="C157" s="128">
        <v>191</v>
      </c>
      <c r="D157" s="127" t="s">
        <v>679</v>
      </c>
      <c r="E157" s="122">
        <v>0.75</v>
      </c>
      <c r="F157" s="122">
        <v>0.75</v>
      </c>
      <c r="G157" s="122">
        <v>0.75</v>
      </c>
      <c r="H157" s="122">
        <v>0.75</v>
      </c>
      <c r="I157" s="121" t="str" cm="1">
        <f t="array" ref="I157">IF(COUNTIF(E157:H157,"Non applicable")=COLUMN(H157)-COLUMN(E157)+1,"Non applicable",
IF(AVERAGE(IF(ISNUMBER(E157:H157),E157:H157))=1,"Entièrement conforme",
IF(AVERAGE(IF(ISNUMBER(E157:H157),E157:H157))=0,"Non conforme",
"Partiellement conforme")))</f>
        <v>Partiellement conforme</v>
      </c>
      <c r="J157" s="120" t="str">
        <f>VLOOKUP(I157,[1]Echelles_DORA!$D$5:$E$8,2,0)</f>
        <v>Une partie seulement des éléments du contrôle est en place. Par exemple, la politique est définie et le contrôle est appliqué, mais il n’est ni automatisé ni suivi par la direction.</v>
      </c>
      <c r="K157" s="119"/>
      <c r="L157" s="118">
        <f t="shared" si="2"/>
        <v>0.5</v>
      </c>
      <c r="M157" s="118">
        <v>1</v>
      </c>
    </row>
    <row r="158" spans="1:13" s="118" customFormat="1" ht="93.75" customHeight="1">
      <c r="A158" s="129" t="s">
        <v>671</v>
      </c>
      <c r="B158" s="127" t="s">
        <v>672</v>
      </c>
      <c r="C158" s="128">
        <v>192</v>
      </c>
      <c r="D158" s="127" t="s">
        <v>680</v>
      </c>
      <c r="E158" s="122">
        <v>0</v>
      </c>
      <c r="F158" s="122">
        <v>0</v>
      </c>
      <c r="G158" s="122" t="s">
        <v>611</v>
      </c>
      <c r="H158" s="122" t="s">
        <v>611</v>
      </c>
      <c r="I158" s="121" t="str" cm="1">
        <f t="array" ref="I158">IF(COUNTIF(E158:H158,"Non applicable")=COLUMN(H158)-COLUMN(E158)+1,"Non applicable",
IF(AVERAGE(IF(ISNUMBER(E158:H158),E158:H158))=1,"Entièrement conforme",
IF(AVERAGE(IF(ISNUMBER(E158:H158),E158:H158))=0,"Non conforme",
"Partiellement conforme")))</f>
        <v>Non conforme</v>
      </c>
      <c r="J158" s="120" t="str">
        <f>VLOOKUP(I158,[1]Echelles_DORA!$D$5:$E$8,2,0)</f>
        <v>Aucun élément du contrôle n’est en place : ni politique, ni procédure, ni mise en œuvre technique.</v>
      </c>
      <c r="K158" s="119"/>
      <c r="L158" s="118">
        <f t="shared" si="2"/>
        <v>0</v>
      </c>
      <c r="M158" s="118">
        <v>1</v>
      </c>
    </row>
    <row r="159" spans="1:13" s="118" customFormat="1" ht="93.75" customHeight="1">
      <c r="A159" s="129" t="s">
        <v>671</v>
      </c>
      <c r="B159" s="127" t="s">
        <v>672</v>
      </c>
      <c r="C159" s="128">
        <v>193</v>
      </c>
      <c r="D159" s="127" t="s">
        <v>681</v>
      </c>
      <c r="E159" s="122">
        <v>0</v>
      </c>
      <c r="F159" s="122">
        <v>0</v>
      </c>
      <c r="G159" s="122" t="s">
        <v>611</v>
      </c>
      <c r="H159" s="122" t="s">
        <v>611</v>
      </c>
      <c r="I159" s="121" t="str" cm="1">
        <f t="array" ref="I159">IF(COUNTIF(E159:H159,"Non applicable")=COLUMN(H159)-COLUMN(E159)+1,"Non applicable",
IF(AVERAGE(IF(ISNUMBER(E159:H159),E159:H159))=1,"Entièrement conforme",
IF(AVERAGE(IF(ISNUMBER(E159:H159),E159:H159))=0,"Non conforme",
"Partiellement conforme")))</f>
        <v>Non conforme</v>
      </c>
      <c r="J159" s="120" t="str">
        <f>VLOOKUP(I159,[1]Echelles_DORA!$D$5:$E$8,2,0)</f>
        <v>Aucun élément du contrôle n’est en place : ni politique, ni procédure, ni mise en œuvre technique.</v>
      </c>
      <c r="K159" s="119"/>
      <c r="L159" s="118">
        <f t="shared" si="2"/>
        <v>0</v>
      </c>
      <c r="M159" s="118">
        <v>1</v>
      </c>
    </row>
    <row r="160" spans="1:13" s="118" customFormat="1" ht="93.75" customHeight="1">
      <c r="A160" s="129" t="s">
        <v>671</v>
      </c>
      <c r="B160" s="127" t="s">
        <v>672</v>
      </c>
      <c r="C160" s="128">
        <v>194</v>
      </c>
      <c r="D160" s="127" t="s">
        <v>682</v>
      </c>
      <c r="E160" s="122">
        <v>0</v>
      </c>
      <c r="F160" s="122">
        <v>0</v>
      </c>
      <c r="G160" s="122" t="s">
        <v>611</v>
      </c>
      <c r="H160" s="122" t="s">
        <v>611</v>
      </c>
      <c r="I160" s="121" t="str" cm="1">
        <f t="array" ref="I160">IF(COUNTIF(E160:H160,"Non applicable")=COLUMN(H160)-COLUMN(E160)+1,"Non applicable",
IF(AVERAGE(IF(ISNUMBER(E160:H160),E160:H160))=1,"Entièrement conforme",
IF(AVERAGE(IF(ISNUMBER(E160:H160),E160:H160))=0,"Non conforme",
"Partiellement conforme")))</f>
        <v>Non conforme</v>
      </c>
      <c r="J160" s="120" t="str">
        <f>VLOOKUP(I160,[1]Echelles_DORA!$D$5:$E$8,2,0)</f>
        <v>Aucun élément du contrôle n’est en place : ni politique, ni procédure, ni mise en œuvre technique.</v>
      </c>
      <c r="K160" s="119"/>
      <c r="L160" s="118">
        <f t="shared" si="2"/>
        <v>0</v>
      </c>
      <c r="M160" s="118">
        <v>1</v>
      </c>
    </row>
    <row r="161" spans="1:13" s="118" customFormat="1" ht="93.75" customHeight="1">
      <c r="A161" s="129" t="s">
        <v>671</v>
      </c>
      <c r="B161" s="127" t="s">
        <v>672</v>
      </c>
      <c r="C161" s="128">
        <v>195</v>
      </c>
      <c r="D161" s="127" t="s">
        <v>683</v>
      </c>
      <c r="E161" s="122">
        <v>0</v>
      </c>
      <c r="F161" s="122">
        <v>0</v>
      </c>
      <c r="G161" s="122" t="s">
        <v>611</v>
      </c>
      <c r="H161" s="122" t="s">
        <v>611</v>
      </c>
      <c r="I161" s="121" t="str" cm="1">
        <f t="array" ref="I161">IF(COUNTIF(E161:H161,"Non applicable")=COLUMN(H161)-COLUMN(E161)+1,"Non applicable",
IF(AVERAGE(IF(ISNUMBER(E161:H161),E161:H161))=1,"Entièrement conforme",
IF(AVERAGE(IF(ISNUMBER(E161:H161),E161:H161))=0,"Non conforme",
"Partiellement conforme")))</f>
        <v>Non conforme</v>
      </c>
      <c r="J161" s="120" t="str">
        <f>VLOOKUP(I161,[1]Echelles_DORA!$D$5:$E$8,2,0)</f>
        <v>Aucun élément du contrôle n’est en place : ni politique, ni procédure, ni mise en œuvre technique.</v>
      </c>
      <c r="K161" s="119"/>
      <c r="L161" s="118">
        <f t="shared" si="2"/>
        <v>0</v>
      </c>
      <c r="M161" s="118">
        <v>1</v>
      </c>
    </row>
    <row r="162" spans="1:13" s="118" customFormat="1" ht="93.75" customHeight="1">
      <c r="A162" s="129" t="s">
        <v>671</v>
      </c>
      <c r="B162" s="127" t="s">
        <v>672</v>
      </c>
      <c r="C162" s="128">
        <v>196</v>
      </c>
      <c r="D162" s="127" t="s">
        <v>684</v>
      </c>
      <c r="E162" s="122">
        <v>0</v>
      </c>
      <c r="F162" s="122">
        <v>0</v>
      </c>
      <c r="G162" s="122" t="s">
        <v>611</v>
      </c>
      <c r="H162" s="122" t="s">
        <v>611</v>
      </c>
      <c r="I162" s="121" t="str" cm="1">
        <f t="array" ref="I162">IF(COUNTIF(E162:H162,"Non applicable")=COLUMN(H162)-COLUMN(E162)+1,"Non applicable",
IF(AVERAGE(IF(ISNUMBER(E162:H162),E162:H162))=1,"Entièrement conforme",
IF(AVERAGE(IF(ISNUMBER(E162:H162),E162:H162))=0,"Non conforme",
"Partiellement conforme")))</f>
        <v>Non conforme</v>
      </c>
      <c r="J162" s="120" t="str">
        <f>VLOOKUP(I162,[1]Echelles_DORA!$D$5:$E$8,2,0)</f>
        <v>Aucun élément du contrôle n’est en place : ni politique, ni procédure, ni mise en œuvre technique.</v>
      </c>
      <c r="K162" s="119"/>
      <c r="L162" s="118">
        <f t="shared" si="2"/>
        <v>0</v>
      </c>
      <c r="M162" s="118">
        <v>1</v>
      </c>
    </row>
    <row r="163" spans="1:13" s="118" customFormat="1" ht="93.75" customHeight="1">
      <c r="A163" s="129" t="s">
        <v>671</v>
      </c>
      <c r="B163" s="127" t="s">
        <v>672</v>
      </c>
      <c r="C163" s="128">
        <v>197</v>
      </c>
      <c r="D163" s="127" t="s">
        <v>685</v>
      </c>
      <c r="E163" s="122">
        <v>0</v>
      </c>
      <c r="F163" s="122">
        <v>0</v>
      </c>
      <c r="G163" s="122" t="s">
        <v>611</v>
      </c>
      <c r="H163" s="122" t="s">
        <v>611</v>
      </c>
      <c r="I163" s="121" t="str" cm="1">
        <f t="array" ref="I163">IF(COUNTIF(E163:H163,"Non applicable")=COLUMN(H163)-COLUMN(E163)+1,"Non applicable",
IF(AVERAGE(IF(ISNUMBER(E163:H163),E163:H163))=1,"Entièrement conforme",
IF(AVERAGE(IF(ISNUMBER(E163:H163),E163:H163))=0,"Non conforme",
"Partiellement conforme")))</f>
        <v>Non conforme</v>
      </c>
      <c r="J163" s="120" t="str">
        <f>VLOOKUP(I163,[1]Echelles_DORA!$D$5:$E$8,2,0)</f>
        <v>Aucun élément du contrôle n’est en place : ni politique, ni procédure, ni mise en œuvre technique.</v>
      </c>
      <c r="K163" s="119"/>
      <c r="L163" s="118">
        <f t="shared" si="2"/>
        <v>0</v>
      </c>
      <c r="M163" s="118">
        <v>1</v>
      </c>
    </row>
    <row r="164" spans="1:13" s="118" customFormat="1" ht="93.75" customHeight="1">
      <c r="A164" s="129" t="s">
        <v>671</v>
      </c>
      <c r="B164" s="127" t="s">
        <v>672</v>
      </c>
      <c r="C164" s="128">
        <v>198</v>
      </c>
      <c r="D164" s="127" t="s">
        <v>686</v>
      </c>
      <c r="E164" s="122">
        <v>0</v>
      </c>
      <c r="F164" s="122">
        <v>0</v>
      </c>
      <c r="G164" s="122" t="s">
        <v>611</v>
      </c>
      <c r="H164" s="122" t="s">
        <v>611</v>
      </c>
      <c r="I164" s="121" t="str" cm="1">
        <f t="array" ref="I164">IF(COUNTIF(E164:H164,"Non applicable")=COLUMN(H164)-COLUMN(E164)+1,"Non applicable",
IF(AVERAGE(IF(ISNUMBER(E164:H164),E164:H164))=1,"Entièrement conforme",
IF(AVERAGE(IF(ISNUMBER(E164:H164),E164:H164))=0,"Non conforme",
"Partiellement conforme")))</f>
        <v>Non conforme</v>
      </c>
      <c r="J164" s="120" t="str">
        <f>VLOOKUP(I164,[1]Echelles_DORA!$D$5:$E$8,2,0)</f>
        <v>Aucun élément du contrôle n’est en place : ni politique, ni procédure, ni mise en œuvre technique.</v>
      </c>
      <c r="K164" s="119"/>
      <c r="L164" s="118">
        <f t="shared" si="2"/>
        <v>0</v>
      </c>
      <c r="M164" s="118">
        <v>1</v>
      </c>
    </row>
    <row r="165" spans="1:13" s="118" customFormat="1" ht="93.75" customHeight="1">
      <c r="A165" s="129" t="s">
        <v>671</v>
      </c>
      <c r="B165" s="127" t="s">
        <v>672</v>
      </c>
      <c r="C165" s="128">
        <v>199</v>
      </c>
      <c r="D165" s="127" t="s">
        <v>687</v>
      </c>
      <c r="E165" s="122">
        <v>0</v>
      </c>
      <c r="F165" s="122">
        <v>0</v>
      </c>
      <c r="G165" s="122" t="s">
        <v>611</v>
      </c>
      <c r="H165" s="122" t="s">
        <v>611</v>
      </c>
      <c r="I165" s="121" t="str" cm="1">
        <f t="array" ref="I165">IF(COUNTIF(E165:H165,"Non applicable")=COLUMN(H165)-COLUMN(E165)+1,"Non applicable",
IF(AVERAGE(IF(ISNUMBER(E165:H165),E165:H165))=1,"Entièrement conforme",
IF(AVERAGE(IF(ISNUMBER(E165:H165),E165:H165))=0,"Non conforme",
"Partiellement conforme")))</f>
        <v>Non conforme</v>
      </c>
      <c r="J165" s="120" t="str">
        <f>VLOOKUP(I165,[1]Echelles_DORA!$D$5:$E$8,2,0)</f>
        <v>Aucun élément du contrôle n’est en place : ni politique, ni procédure, ni mise en œuvre technique.</v>
      </c>
      <c r="K165" s="119"/>
      <c r="L165" s="118">
        <f t="shared" si="2"/>
        <v>0</v>
      </c>
      <c r="M165" s="118">
        <v>1</v>
      </c>
    </row>
    <row r="166" spans="1:13" s="118" customFormat="1" ht="93.75" customHeight="1">
      <c r="A166" s="129" t="s">
        <v>671</v>
      </c>
      <c r="B166" s="127" t="s">
        <v>672</v>
      </c>
      <c r="C166" s="128">
        <v>200</v>
      </c>
      <c r="D166" s="127" t="s">
        <v>688</v>
      </c>
      <c r="E166" s="122">
        <v>0</v>
      </c>
      <c r="F166" s="122">
        <v>0</v>
      </c>
      <c r="G166" s="122" t="s">
        <v>611</v>
      </c>
      <c r="H166" s="122" t="s">
        <v>611</v>
      </c>
      <c r="I166" s="121" t="str" cm="1">
        <f t="array" ref="I166">IF(COUNTIF(E166:H166,"Non applicable")=COLUMN(H166)-COLUMN(E166)+1,"Non applicable",
IF(AVERAGE(IF(ISNUMBER(E166:H166),E166:H166))=1,"Entièrement conforme",
IF(AVERAGE(IF(ISNUMBER(E166:H166),E166:H166))=0,"Non conforme",
"Partiellement conforme")))</f>
        <v>Non conforme</v>
      </c>
      <c r="J166" s="120" t="str">
        <f>VLOOKUP(I166,[1]Echelles_DORA!$D$5:$E$8,2,0)</f>
        <v>Aucun élément du contrôle n’est en place : ni politique, ni procédure, ni mise en œuvre technique.</v>
      </c>
      <c r="K166" s="119"/>
      <c r="L166" s="118">
        <f t="shared" si="2"/>
        <v>0</v>
      </c>
      <c r="M166" s="118">
        <v>1</v>
      </c>
    </row>
    <row r="167" spans="1:13" s="118" customFormat="1" ht="93.75" customHeight="1">
      <c r="A167" s="129" t="s">
        <v>671</v>
      </c>
      <c r="B167" s="127" t="s">
        <v>672</v>
      </c>
      <c r="C167" s="128">
        <v>201</v>
      </c>
      <c r="D167" s="127" t="s">
        <v>689</v>
      </c>
      <c r="E167" s="122">
        <v>1</v>
      </c>
      <c r="F167" s="122">
        <v>1</v>
      </c>
      <c r="G167" s="122">
        <v>1</v>
      </c>
      <c r="H167" s="122">
        <v>0.75</v>
      </c>
      <c r="I167" s="121" t="str" cm="1">
        <f t="array" ref="I167">IF(COUNTIF(E167:H167,"Non applicable")=COLUMN(H167)-COLUMN(E167)+1,"Non applicable",
IF(AVERAGE(IF(ISNUMBER(E167:H167),E167:H167))=1,"Entièrement conforme",
IF(AVERAGE(IF(ISNUMBER(E167:H167),E167:H167))=0,"Non conforme",
"Partiellement conforme")))</f>
        <v>Partiellement conforme</v>
      </c>
      <c r="J167" s="120" t="str">
        <f>VLOOKUP(I167,[1]Echelles_DORA!$D$5:$E$8,2,0)</f>
        <v>Une partie seulement des éléments du contrôle est en place. Par exemple, la politique est définie et le contrôle est appliqué, mais il n’est ni automatisé ni suivi par la direction.</v>
      </c>
      <c r="K167" s="119"/>
      <c r="L167" s="118">
        <f t="shared" si="2"/>
        <v>0.5</v>
      </c>
      <c r="M167" s="118">
        <v>1</v>
      </c>
    </row>
    <row r="168" spans="1:13" s="118" customFormat="1" ht="93.75" customHeight="1">
      <c r="A168" s="129" t="s">
        <v>671</v>
      </c>
      <c r="B168" s="127" t="s">
        <v>672</v>
      </c>
      <c r="C168" s="128">
        <v>202</v>
      </c>
      <c r="D168" s="127" t="s">
        <v>690</v>
      </c>
      <c r="E168" s="122">
        <v>0</v>
      </c>
      <c r="F168" s="122">
        <v>0</v>
      </c>
      <c r="G168" s="122" t="s">
        <v>430</v>
      </c>
      <c r="H168" s="122" t="s">
        <v>430</v>
      </c>
      <c r="I168" s="121" t="str" cm="1">
        <f t="array" ref="I168">IF(COUNTIF(E168:H168,"Non applicable")=COLUMN(H168)-COLUMN(E168)+1,"Non applicable",
IF(AVERAGE(IF(ISNUMBER(E168:H168),E168:H168))=1,"Entièrement conforme",
IF(AVERAGE(IF(ISNUMBER(E168:H168),E168:H168))=0,"Non conforme",
"Partiellement conforme")))</f>
        <v>Non conforme</v>
      </c>
      <c r="J168" s="120" t="str">
        <f>VLOOKUP(I168,[1]Echelles_DORA!$D$5:$E$8,2,0)</f>
        <v>Aucun élément du contrôle n’est en place : ni politique, ni procédure, ni mise en œuvre technique.</v>
      </c>
      <c r="K168" s="119"/>
      <c r="L168" s="118">
        <f t="shared" si="2"/>
        <v>0</v>
      </c>
      <c r="M168" s="118">
        <v>1</v>
      </c>
    </row>
    <row r="169" spans="1:13" s="118" customFormat="1" ht="93.75" customHeight="1">
      <c r="A169" s="129" t="s">
        <v>671</v>
      </c>
      <c r="B169" s="127" t="s">
        <v>672</v>
      </c>
      <c r="C169" s="128">
        <v>203</v>
      </c>
      <c r="D169" s="127" t="s">
        <v>691</v>
      </c>
      <c r="E169" s="122">
        <v>0</v>
      </c>
      <c r="F169" s="122">
        <v>0</v>
      </c>
      <c r="G169" s="122" t="s">
        <v>430</v>
      </c>
      <c r="H169" s="122" t="s">
        <v>430</v>
      </c>
      <c r="I169" s="121" t="str" cm="1">
        <f t="array" ref="I169">IF(COUNTIF(E169:H169,"Non applicable")=COLUMN(H169)-COLUMN(E169)+1,"Non applicable",
IF(AVERAGE(IF(ISNUMBER(E169:H169),E169:H169))=1,"Entièrement conforme",
IF(AVERAGE(IF(ISNUMBER(E169:H169),E169:H169))=0,"Non conforme",
"Partiellement conforme")))</f>
        <v>Non conforme</v>
      </c>
      <c r="J169" s="120" t="str">
        <f>VLOOKUP(I169,[1]Echelles_DORA!$D$5:$E$8,2,0)</f>
        <v>Aucun élément du contrôle n’est en place : ni politique, ni procédure, ni mise en œuvre technique.</v>
      </c>
      <c r="K169" s="119"/>
      <c r="L169" s="118">
        <f t="shared" si="2"/>
        <v>0</v>
      </c>
      <c r="M169" s="118">
        <v>1</v>
      </c>
    </row>
    <row r="170" spans="1:13" s="118" customFormat="1" ht="93.75" customHeight="1">
      <c r="A170" s="129" t="s">
        <v>671</v>
      </c>
      <c r="B170" s="127" t="s">
        <v>672</v>
      </c>
      <c r="C170" s="128">
        <v>204</v>
      </c>
      <c r="D170" s="127" t="s">
        <v>692</v>
      </c>
      <c r="E170" s="122">
        <v>0</v>
      </c>
      <c r="F170" s="122">
        <v>0</v>
      </c>
      <c r="G170" s="122">
        <v>0.75</v>
      </c>
      <c r="H170" s="122">
        <v>0.25</v>
      </c>
      <c r="I170" s="121" t="str" cm="1">
        <f t="array" ref="I170">IF(COUNTIF(E170:H170,"Non applicable")=COLUMN(H170)-COLUMN(E170)+1,"Non applicable",
IF(AVERAGE(IF(ISNUMBER(E170:H170),E170:H170))=1,"Entièrement conforme",
IF(AVERAGE(IF(ISNUMBER(E170:H170),E170:H170))=0,"Non conforme",
"Partiellement conforme")))</f>
        <v>Partiellement conforme</v>
      </c>
      <c r="J170" s="120" t="str">
        <f>VLOOKUP(I170,[1]Echelles_DORA!$D$5:$E$8,2,0)</f>
        <v>Une partie seulement des éléments du contrôle est en place. Par exemple, la politique est définie et le contrôle est appliqué, mais il n’est ni automatisé ni suivi par la direction.</v>
      </c>
      <c r="K170" s="119"/>
      <c r="L170" s="118">
        <f t="shared" si="2"/>
        <v>0.5</v>
      </c>
      <c r="M170" s="118">
        <v>1</v>
      </c>
    </row>
    <row r="171" spans="1:13" s="118" customFormat="1" ht="110.25" customHeight="1">
      <c r="A171" s="129" t="s">
        <v>671</v>
      </c>
      <c r="B171" s="127" t="s">
        <v>672</v>
      </c>
      <c r="C171" s="128">
        <v>205</v>
      </c>
      <c r="D171" s="127" t="s">
        <v>693</v>
      </c>
      <c r="E171" s="122">
        <v>0</v>
      </c>
      <c r="F171" s="122">
        <v>0</v>
      </c>
      <c r="G171" s="122">
        <v>0.5</v>
      </c>
      <c r="H171" s="122">
        <v>0.25</v>
      </c>
      <c r="I171" s="121" t="str" cm="1">
        <f t="array" ref="I171">IF(COUNTIF(E171:H171,"Non applicable")=COLUMN(H171)-COLUMN(E171)+1,"Non applicable",
IF(AVERAGE(IF(ISNUMBER(E171:H171),E171:H171))=1,"Entièrement conforme",
IF(AVERAGE(IF(ISNUMBER(E171:H171),E171:H171))=0,"Non conforme",
"Partiellement conforme")))</f>
        <v>Partiellement conforme</v>
      </c>
      <c r="J171" s="120" t="str">
        <f>VLOOKUP(I171,[1]Echelles_DORA!$D$5:$E$8,2,0)</f>
        <v>Une partie seulement des éléments du contrôle est en place. Par exemple, la politique est définie et le contrôle est appliqué, mais il n’est ni automatisé ni suivi par la direction.</v>
      </c>
      <c r="K171" s="119"/>
      <c r="L171" s="118">
        <f t="shared" si="2"/>
        <v>0.5</v>
      </c>
      <c r="M171" s="118">
        <v>1</v>
      </c>
    </row>
    <row r="172" spans="1:13" s="118" customFormat="1" ht="93.75" customHeight="1">
      <c r="A172" s="129" t="s">
        <v>671</v>
      </c>
      <c r="B172" s="127" t="s">
        <v>672</v>
      </c>
      <c r="C172" s="128">
        <v>206</v>
      </c>
      <c r="D172" s="127" t="s">
        <v>694</v>
      </c>
      <c r="E172" s="126">
        <v>0</v>
      </c>
      <c r="F172" s="126">
        <v>0</v>
      </c>
      <c r="G172" s="126">
        <v>1</v>
      </c>
      <c r="H172" s="126">
        <v>0.75</v>
      </c>
      <c r="I172" s="121" t="str" cm="1">
        <f t="array" ref="I172">IF(COUNTIF(E172:H172,"Non applicable")=COLUMN(H172)-COLUMN(E172)+1,"Non applicable",
IF(AVERAGE(IF(ISNUMBER(E172:H172),E172:H172))=1,"Entièrement conforme",
IF(AVERAGE(IF(ISNUMBER(E172:H172),E172:H172))=0,"Non conforme",
"Partiellement conforme")))</f>
        <v>Partiellement conforme</v>
      </c>
      <c r="J172" s="120" t="str">
        <f>VLOOKUP(I172,[1]Echelles_DORA!$D$5:$E$8,2,0)</f>
        <v>Une partie seulement des éléments du contrôle est en place. Par exemple, la politique est définie et le contrôle est appliqué, mais il n’est ni automatisé ni suivi par la direction.</v>
      </c>
      <c r="K172" s="119"/>
      <c r="L172" s="118">
        <f t="shared" si="2"/>
        <v>0.5</v>
      </c>
      <c r="M172" s="118">
        <v>1</v>
      </c>
    </row>
    <row r="173" spans="1:13" s="118" customFormat="1" ht="125.25" customHeight="1">
      <c r="A173" s="129" t="s">
        <v>671</v>
      </c>
      <c r="B173" s="127" t="s">
        <v>672</v>
      </c>
      <c r="C173" s="128">
        <v>207</v>
      </c>
      <c r="D173" s="127" t="s">
        <v>695</v>
      </c>
      <c r="E173" s="126">
        <v>0</v>
      </c>
      <c r="F173" s="126">
        <v>0</v>
      </c>
      <c r="G173" s="126">
        <v>0.5</v>
      </c>
      <c r="H173" s="126">
        <v>0.5</v>
      </c>
      <c r="I173" s="121" t="str" cm="1">
        <f t="array" ref="I173">IF(COUNTIF(E173:H173,"Non applicable")=COLUMN(H173)-COLUMN(E173)+1,"Non applicable",
IF(AVERAGE(IF(ISNUMBER(E173:H173),E173:H173))=1,"Entièrement conforme",
IF(AVERAGE(IF(ISNUMBER(E173:H173),E173:H173))=0,"Non conforme",
"Partiellement conforme")))</f>
        <v>Partiellement conforme</v>
      </c>
      <c r="J173" s="120" t="str">
        <f>VLOOKUP(I173,[1]Echelles_DORA!$D$5:$E$8,2,0)</f>
        <v>Une partie seulement des éléments du contrôle est en place. Par exemple, la politique est définie et le contrôle est appliqué, mais il n’est ni automatisé ni suivi par la direction.</v>
      </c>
      <c r="K173" s="119"/>
      <c r="L173" s="118">
        <f t="shared" si="2"/>
        <v>0.5</v>
      </c>
      <c r="M173" s="118">
        <v>1</v>
      </c>
    </row>
    <row r="174" spans="1:13" s="118" customFormat="1" ht="93.75" customHeight="1">
      <c r="A174" s="129" t="s">
        <v>671</v>
      </c>
      <c r="B174" s="127" t="s">
        <v>672</v>
      </c>
      <c r="C174" s="128">
        <v>208</v>
      </c>
      <c r="D174" s="127" t="s">
        <v>696</v>
      </c>
      <c r="E174" s="126">
        <v>0</v>
      </c>
      <c r="F174" s="126">
        <v>0</v>
      </c>
      <c r="G174" s="126">
        <v>0.75</v>
      </c>
      <c r="H174" s="126">
        <v>0.75</v>
      </c>
      <c r="I174" s="121" t="str" cm="1">
        <f t="array" ref="I174">IF(COUNTIF(E174:H174,"Non applicable")=COLUMN(H174)-COLUMN(E174)+1,"Non applicable",
IF(AVERAGE(IF(ISNUMBER(E174:H174),E174:H174))=1,"Entièrement conforme",
IF(AVERAGE(IF(ISNUMBER(E174:H174),E174:H174))=0,"Non conforme",
"Partiellement conforme")))</f>
        <v>Partiellement conforme</v>
      </c>
      <c r="J174" s="120" t="str">
        <f>VLOOKUP(I174,[1]Echelles_DORA!$D$5:$E$8,2,0)</f>
        <v>Une partie seulement des éléments du contrôle est en place. Par exemple, la politique est définie et le contrôle est appliqué, mais il n’est ni automatisé ni suivi par la direction.</v>
      </c>
      <c r="K174" s="119"/>
      <c r="L174" s="118">
        <f t="shared" si="2"/>
        <v>0.5</v>
      </c>
      <c r="M174" s="118">
        <v>1</v>
      </c>
    </row>
    <row r="175" spans="1:13" s="118" customFormat="1" ht="93.75" customHeight="1">
      <c r="A175" s="129" t="s">
        <v>671</v>
      </c>
      <c r="B175" s="127" t="s">
        <v>672</v>
      </c>
      <c r="C175" s="128">
        <v>209</v>
      </c>
      <c r="D175" s="127" t="s">
        <v>697</v>
      </c>
      <c r="E175" s="126">
        <v>0</v>
      </c>
      <c r="F175" s="126">
        <v>0</v>
      </c>
      <c r="G175" s="126">
        <v>0.75</v>
      </c>
      <c r="H175" s="126">
        <v>0.75</v>
      </c>
      <c r="I175" s="121" t="str" cm="1">
        <f t="array" ref="I175">IF(COUNTIF(E175:H175,"Non applicable")=COLUMN(H175)-COLUMN(E175)+1,"Non applicable",
IF(AVERAGE(IF(ISNUMBER(E175:H175),E175:H175))=1,"Entièrement conforme",
IF(AVERAGE(IF(ISNUMBER(E175:H175),E175:H175))=0,"Non conforme",
"Partiellement conforme")))</f>
        <v>Partiellement conforme</v>
      </c>
      <c r="J175" s="120" t="str">
        <f>VLOOKUP(I175,[1]Echelles_DORA!$D$5:$E$8,2,0)</f>
        <v>Une partie seulement des éléments du contrôle est en place. Par exemple, la politique est définie et le contrôle est appliqué, mais il n’est ni automatisé ni suivi par la direction.</v>
      </c>
      <c r="K175" s="119"/>
      <c r="L175" s="118">
        <f t="shared" si="2"/>
        <v>0.5</v>
      </c>
      <c r="M175" s="118">
        <v>1</v>
      </c>
    </row>
    <row r="176" spans="1:13" s="118" customFormat="1" ht="93.75" customHeight="1">
      <c r="A176" s="129" t="s">
        <v>671</v>
      </c>
      <c r="B176" s="127" t="s">
        <v>672</v>
      </c>
      <c r="C176" s="128">
        <v>210</v>
      </c>
      <c r="D176" s="127" t="s">
        <v>698</v>
      </c>
      <c r="E176" s="126">
        <v>1</v>
      </c>
      <c r="F176" s="126">
        <v>0</v>
      </c>
      <c r="G176" s="126">
        <v>0.25</v>
      </c>
      <c r="H176" s="126">
        <v>0.75</v>
      </c>
      <c r="I176" s="121" t="str" cm="1">
        <f t="array" ref="I176">IF(COUNTIF(E176:H176,"Non applicable")=COLUMN(H176)-COLUMN(E176)+1,"Non applicable",
IF(AVERAGE(IF(ISNUMBER(E176:H176),E176:H176))=1,"Entièrement conforme",
IF(AVERAGE(IF(ISNUMBER(E176:H176),E176:H176))=0,"Non conforme",
"Partiellement conforme")))</f>
        <v>Partiellement conforme</v>
      </c>
      <c r="J176" s="120" t="str">
        <f>VLOOKUP(I176,[1]Echelles_DORA!$D$5:$E$8,2,0)</f>
        <v>Une partie seulement des éléments du contrôle est en place. Par exemple, la politique est définie et le contrôle est appliqué, mais il n’est ni automatisé ni suivi par la direction.</v>
      </c>
      <c r="K176" s="119"/>
      <c r="L176" s="118">
        <f t="shared" si="2"/>
        <v>0.5</v>
      </c>
      <c r="M176" s="118">
        <v>1</v>
      </c>
    </row>
    <row r="177" spans="1:13" s="118" customFormat="1" ht="93.75" customHeight="1">
      <c r="A177" s="129" t="s">
        <v>671</v>
      </c>
      <c r="B177" s="127" t="s">
        <v>672</v>
      </c>
      <c r="C177" s="128">
        <v>211</v>
      </c>
      <c r="D177" s="127" t="s">
        <v>699</v>
      </c>
      <c r="E177" s="126">
        <v>0.25</v>
      </c>
      <c r="F177" s="126">
        <v>0.5</v>
      </c>
      <c r="G177" s="126">
        <v>0.75</v>
      </c>
      <c r="H177" s="126">
        <v>1</v>
      </c>
      <c r="I177" s="121" t="str" cm="1">
        <f t="array" ref="I177">IF(COUNTIF(E177:H177,"Non applicable")=COLUMN(H177)-COLUMN(E177)+1,"Non applicable",
IF(AVERAGE(IF(ISNUMBER(E177:H177),E177:H177))=1,"Entièrement conforme",
IF(AVERAGE(IF(ISNUMBER(E177:H177),E177:H177))=0,"Non conforme",
"Partiellement conforme")))</f>
        <v>Partiellement conforme</v>
      </c>
      <c r="J177" s="120" t="str">
        <f>VLOOKUP(I177,[1]Echelles_DORA!$D$5:$E$8,2,0)</f>
        <v>Une partie seulement des éléments du contrôle est en place. Par exemple, la politique est définie et le contrôle est appliqué, mais il n’est ni automatisé ni suivi par la direction.</v>
      </c>
      <c r="K177" s="119"/>
      <c r="L177" s="118">
        <f t="shared" si="2"/>
        <v>0.5</v>
      </c>
      <c r="M177" s="118">
        <v>1</v>
      </c>
    </row>
    <row r="178" spans="1:13" s="118" customFormat="1" ht="93.75" customHeight="1">
      <c r="A178" s="129" t="s">
        <v>671</v>
      </c>
      <c r="B178" s="127" t="s">
        <v>672</v>
      </c>
      <c r="C178" s="128">
        <v>212</v>
      </c>
      <c r="D178" s="127" t="s">
        <v>700</v>
      </c>
      <c r="E178" s="126">
        <v>0</v>
      </c>
      <c r="F178" s="126">
        <v>0</v>
      </c>
      <c r="G178" s="126">
        <v>0.5</v>
      </c>
      <c r="H178" s="126" t="s">
        <v>430</v>
      </c>
      <c r="I178" s="121" t="str" cm="1">
        <f t="array" ref="I178">IF(COUNTIF(E178:H178,"Non applicable")=COLUMN(H178)-COLUMN(E178)+1,"Non applicable",
IF(AVERAGE(IF(ISNUMBER(E178:H178),E178:H178))=1,"Entièrement conforme",
IF(AVERAGE(IF(ISNUMBER(E178:H178),E178:H178))=0,"Non conforme",
"Partiellement conforme")))</f>
        <v>Partiellement conforme</v>
      </c>
      <c r="J178" s="120" t="str">
        <f>VLOOKUP(I178,[1]Echelles_DORA!$D$5:$E$8,2,0)</f>
        <v>Une partie seulement des éléments du contrôle est en place. Par exemple, la politique est définie et le contrôle est appliqué, mais il n’est ni automatisé ni suivi par la direction.</v>
      </c>
      <c r="K178" s="119"/>
      <c r="L178" s="118">
        <f t="shared" si="2"/>
        <v>0.5</v>
      </c>
      <c r="M178" s="118">
        <v>1</v>
      </c>
    </row>
    <row r="179" spans="1:13" s="118" customFormat="1" ht="93.75" customHeight="1">
      <c r="A179" s="129" t="s">
        <v>671</v>
      </c>
      <c r="B179" s="127" t="s">
        <v>672</v>
      </c>
      <c r="C179" s="128">
        <v>213</v>
      </c>
      <c r="D179" s="127" t="s">
        <v>701</v>
      </c>
      <c r="E179" s="126">
        <v>0</v>
      </c>
      <c r="F179" s="126">
        <v>0</v>
      </c>
      <c r="G179" s="126">
        <v>0.5</v>
      </c>
      <c r="H179" s="126">
        <v>0.5</v>
      </c>
      <c r="I179" s="121" t="str" cm="1">
        <f t="array" ref="I179">IF(COUNTIF(E179:H179,"Non applicable")=COLUMN(H179)-COLUMN(E179)+1,"Non applicable",
IF(AVERAGE(IF(ISNUMBER(E179:H179),E179:H179))=1,"Entièrement conforme",
IF(AVERAGE(IF(ISNUMBER(E179:H179),E179:H179))=0,"Non conforme",
"Partiellement conforme")))</f>
        <v>Partiellement conforme</v>
      </c>
      <c r="J179" s="120" t="str">
        <f>VLOOKUP(I179,[1]Echelles_DORA!$D$5:$E$8,2,0)</f>
        <v>Une partie seulement des éléments du contrôle est en place. Par exemple, la politique est définie et le contrôle est appliqué, mais il n’est ni automatisé ni suivi par la direction.</v>
      </c>
      <c r="K179" s="119"/>
      <c r="L179" s="118">
        <f t="shared" si="2"/>
        <v>0.5</v>
      </c>
      <c r="M179" s="118">
        <v>1</v>
      </c>
    </row>
    <row r="180" spans="1:13" s="118" customFormat="1" ht="122.25" customHeight="1">
      <c r="A180" s="129" t="s">
        <v>671</v>
      </c>
      <c r="B180" s="127" t="s">
        <v>702</v>
      </c>
      <c r="C180" s="128">
        <v>214</v>
      </c>
      <c r="D180" s="127" t="s">
        <v>703</v>
      </c>
      <c r="E180" s="126">
        <v>0</v>
      </c>
      <c r="F180" s="126">
        <v>0</v>
      </c>
      <c r="G180" s="126">
        <v>0.75</v>
      </c>
      <c r="H180" s="126">
        <v>1</v>
      </c>
      <c r="I180" s="121" t="str" cm="1">
        <f t="array" ref="I180">IF(COUNTIF(E180:H180,"Non applicable")=COLUMN(H180)-COLUMN(E180)+1,"Non applicable",
IF(AVERAGE(IF(ISNUMBER(E180:H180),E180:H180))=1,"Entièrement conforme",
IF(AVERAGE(IF(ISNUMBER(E180:H180),E180:H180))=0,"Non conforme",
"Partiellement conforme")))</f>
        <v>Partiellement conforme</v>
      </c>
      <c r="J180" s="120" t="str">
        <f>VLOOKUP(I180,[1]Echelles_DORA!$D$5:$E$8,2,0)</f>
        <v>Une partie seulement des éléments du contrôle est en place. Par exemple, la politique est définie et le contrôle est appliqué, mais il n’est ni automatisé ni suivi par la direction.</v>
      </c>
      <c r="K180" s="119"/>
      <c r="L180" s="118">
        <f t="shared" si="2"/>
        <v>0.5</v>
      </c>
      <c r="M180" s="118">
        <v>1</v>
      </c>
    </row>
    <row r="181" spans="1:13" s="118" customFormat="1" ht="93.75" customHeight="1">
      <c r="A181" s="129" t="s">
        <v>671</v>
      </c>
      <c r="B181" s="127" t="s">
        <v>702</v>
      </c>
      <c r="C181" s="128">
        <v>215</v>
      </c>
      <c r="D181" s="127" t="s">
        <v>704</v>
      </c>
      <c r="E181" s="126">
        <v>0</v>
      </c>
      <c r="F181" s="126">
        <v>0</v>
      </c>
      <c r="G181" s="126">
        <v>0.5</v>
      </c>
      <c r="H181" s="126">
        <v>0.5</v>
      </c>
      <c r="I181" s="121" t="str" cm="1">
        <f t="array" ref="I181">IF(COUNTIF(E181:H181,"Non applicable")=COLUMN(H181)-COLUMN(E181)+1,"Non applicable",
IF(AVERAGE(IF(ISNUMBER(E181:H181),E181:H181))=1,"Entièrement conforme",
IF(AVERAGE(IF(ISNUMBER(E181:H181),E181:H181))=0,"Non conforme",
"Partiellement conforme")))</f>
        <v>Partiellement conforme</v>
      </c>
      <c r="J181" s="120" t="str">
        <f>VLOOKUP(I181,[1]Echelles_DORA!$D$5:$E$8,2,0)</f>
        <v>Une partie seulement des éléments du contrôle est en place. Par exemple, la politique est définie et le contrôle est appliqué, mais il n’est ni automatisé ni suivi par la direction.</v>
      </c>
      <c r="K181" s="119"/>
      <c r="L181" s="118">
        <f t="shared" si="2"/>
        <v>0.5</v>
      </c>
      <c r="M181" s="118">
        <v>1</v>
      </c>
    </row>
    <row r="182" spans="1:13" s="118" customFormat="1" ht="93.75" customHeight="1">
      <c r="A182" s="129" t="s">
        <v>671</v>
      </c>
      <c r="B182" s="127" t="s">
        <v>702</v>
      </c>
      <c r="C182" s="128">
        <v>216</v>
      </c>
      <c r="D182" s="127" t="s">
        <v>705</v>
      </c>
      <c r="E182" s="126">
        <v>0</v>
      </c>
      <c r="F182" s="126">
        <v>0</v>
      </c>
      <c r="G182" s="126">
        <v>0.25</v>
      </c>
      <c r="H182" s="126">
        <v>0.5</v>
      </c>
      <c r="I182" s="121" t="str" cm="1">
        <f t="array" ref="I182">IF(COUNTIF(E182:H182,"Non applicable")=COLUMN(H182)-COLUMN(E182)+1,"Non applicable",
IF(AVERAGE(IF(ISNUMBER(E182:H182),E182:H182))=1,"Entièrement conforme",
IF(AVERAGE(IF(ISNUMBER(E182:H182),E182:H182))=0,"Non conforme",
"Partiellement conforme")))</f>
        <v>Partiellement conforme</v>
      </c>
      <c r="J182" s="120" t="str">
        <f>VLOOKUP(I182,[1]Echelles_DORA!$D$5:$E$8,2,0)</f>
        <v>Une partie seulement des éléments du contrôle est en place. Par exemple, la politique est définie et le contrôle est appliqué, mais il n’est ni automatisé ni suivi par la direction.</v>
      </c>
      <c r="K182" s="119"/>
      <c r="L182" s="118">
        <f t="shared" si="2"/>
        <v>0.5</v>
      </c>
      <c r="M182" s="118">
        <v>1</v>
      </c>
    </row>
    <row r="183" spans="1:13" s="118" customFormat="1" ht="93.75" customHeight="1">
      <c r="A183" s="129" t="s">
        <v>671</v>
      </c>
      <c r="B183" s="127" t="s">
        <v>702</v>
      </c>
      <c r="C183" s="128">
        <v>217</v>
      </c>
      <c r="D183" s="127" t="s">
        <v>706</v>
      </c>
      <c r="E183" s="126">
        <v>0</v>
      </c>
      <c r="F183" s="126">
        <v>0</v>
      </c>
      <c r="G183" s="126">
        <v>0.75</v>
      </c>
      <c r="H183" s="126">
        <v>1</v>
      </c>
      <c r="I183" s="121" t="str" cm="1">
        <f t="array" ref="I183">IF(COUNTIF(E183:H183,"Non applicable")=COLUMN(H183)-COLUMN(E183)+1,"Non applicable",
IF(AVERAGE(IF(ISNUMBER(E183:H183),E183:H183))=1,"Entièrement conforme",
IF(AVERAGE(IF(ISNUMBER(E183:H183),E183:H183))=0,"Non conforme",
"Partiellement conforme")))</f>
        <v>Partiellement conforme</v>
      </c>
      <c r="J183" s="120" t="str">
        <f>VLOOKUP(I183,[1]Echelles_DORA!$D$5:$E$8,2,0)</f>
        <v>Une partie seulement des éléments du contrôle est en place. Par exemple, la politique est définie et le contrôle est appliqué, mais il n’est ni automatisé ni suivi par la direction.</v>
      </c>
      <c r="K183" s="119"/>
      <c r="L183" s="118">
        <f t="shared" si="2"/>
        <v>0.5</v>
      </c>
      <c r="M183" s="118">
        <v>1</v>
      </c>
    </row>
    <row r="184" spans="1:13" s="118" customFormat="1" ht="93.75" customHeight="1">
      <c r="A184" s="129" t="s">
        <v>671</v>
      </c>
      <c r="B184" s="127" t="s">
        <v>702</v>
      </c>
      <c r="C184" s="128">
        <v>218</v>
      </c>
      <c r="D184" s="127" t="s">
        <v>707</v>
      </c>
      <c r="E184" s="126">
        <v>0</v>
      </c>
      <c r="F184" s="126">
        <v>0</v>
      </c>
      <c r="G184" s="126">
        <v>0.75</v>
      </c>
      <c r="H184" s="126">
        <v>0.75</v>
      </c>
      <c r="I184" s="121" t="str" cm="1">
        <f t="array" ref="I184">IF(COUNTIF(E184:H184,"Non applicable")=COLUMN(H184)-COLUMN(E184)+1,"Non applicable",
IF(AVERAGE(IF(ISNUMBER(E184:H184),E184:H184))=1,"Entièrement conforme",
IF(AVERAGE(IF(ISNUMBER(E184:H184),E184:H184))=0,"Non conforme",
"Partiellement conforme")))</f>
        <v>Partiellement conforme</v>
      </c>
      <c r="J184" s="120" t="str">
        <f>VLOOKUP(I184,[1]Echelles_DORA!$D$5:$E$8,2,0)</f>
        <v>Une partie seulement des éléments du contrôle est en place. Par exemple, la politique est définie et le contrôle est appliqué, mais il n’est ni automatisé ni suivi par la direction.</v>
      </c>
      <c r="K184" s="119"/>
      <c r="L184" s="118">
        <f t="shared" si="2"/>
        <v>0.5</v>
      </c>
      <c r="M184" s="118">
        <v>1</v>
      </c>
    </row>
    <row r="185" spans="1:13" s="118" customFormat="1" ht="93.75" customHeight="1">
      <c r="A185" s="129" t="s">
        <v>671</v>
      </c>
      <c r="B185" s="127" t="s">
        <v>702</v>
      </c>
      <c r="C185" s="128">
        <v>219</v>
      </c>
      <c r="D185" s="127" t="s">
        <v>708</v>
      </c>
      <c r="E185" s="126">
        <v>0.25</v>
      </c>
      <c r="F185" s="126">
        <v>0.5</v>
      </c>
      <c r="G185" s="126">
        <v>0.5</v>
      </c>
      <c r="H185" s="126">
        <v>0.5</v>
      </c>
      <c r="I185" s="121" t="str" cm="1">
        <f t="array" ref="I185">IF(COUNTIF(E185:H185,"Non applicable")=COLUMN(H185)-COLUMN(E185)+1,"Non applicable",
IF(AVERAGE(IF(ISNUMBER(E185:H185),E185:H185))=1,"Entièrement conforme",
IF(AVERAGE(IF(ISNUMBER(E185:H185),E185:H185))=0,"Non conforme",
"Partiellement conforme")))</f>
        <v>Partiellement conforme</v>
      </c>
      <c r="J185" s="120" t="str">
        <f>VLOOKUP(I185,[1]Echelles_DORA!$D$5:$E$8,2,0)</f>
        <v>Une partie seulement des éléments du contrôle est en place. Par exemple, la politique est définie et le contrôle est appliqué, mais il n’est ni automatisé ni suivi par la direction.</v>
      </c>
      <c r="K185" s="119"/>
      <c r="L185" s="118">
        <f t="shared" si="2"/>
        <v>0.5</v>
      </c>
      <c r="M185" s="118">
        <v>1</v>
      </c>
    </row>
    <row r="186" spans="1:13" s="118" customFormat="1" ht="93.75" customHeight="1">
      <c r="A186" s="129" t="s">
        <v>671</v>
      </c>
      <c r="B186" s="127" t="s">
        <v>709</v>
      </c>
      <c r="C186" s="128">
        <v>220</v>
      </c>
      <c r="D186" s="127" t="s">
        <v>710</v>
      </c>
      <c r="E186" s="126">
        <v>0</v>
      </c>
      <c r="F186" s="126">
        <v>0</v>
      </c>
      <c r="G186" s="126">
        <v>0.75</v>
      </c>
      <c r="H186" s="126">
        <v>1</v>
      </c>
      <c r="I186" s="121" t="str" cm="1">
        <f t="array" ref="I186">IF(COUNTIF(E186:H186,"Non applicable")=COLUMN(H186)-COLUMN(E186)+1,"Non applicable",
IF(AVERAGE(IF(ISNUMBER(E186:H186),E186:H186))=1,"Entièrement conforme",
IF(AVERAGE(IF(ISNUMBER(E186:H186),E186:H186))=0,"Non conforme",
"Partiellement conforme")))</f>
        <v>Partiellement conforme</v>
      </c>
      <c r="J186" s="120" t="str">
        <f>VLOOKUP(I186,[1]Echelles_DORA!$D$5:$E$8,2,0)</f>
        <v>Une partie seulement des éléments du contrôle est en place. Par exemple, la politique est définie et le contrôle est appliqué, mais il n’est ni automatisé ni suivi par la direction.</v>
      </c>
      <c r="K186" s="119"/>
      <c r="L186" s="118">
        <f t="shared" si="2"/>
        <v>0.5</v>
      </c>
      <c r="M186" s="118">
        <v>1</v>
      </c>
    </row>
    <row r="187" spans="1:13" s="118" customFormat="1" ht="93.75" customHeight="1">
      <c r="A187" s="129" t="s">
        <v>671</v>
      </c>
      <c r="B187" s="127" t="s">
        <v>709</v>
      </c>
      <c r="C187" s="128">
        <v>221</v>
      </c>
      <c r="D187" s="127" t="s">
        <v>711</v>
      </c>
      <c r="E187" s="126">
        <v>0</v>
      </c>
      <c r="F187" s="126">
        <v>0</v>
      </c>
      <c r="G187" s="126">
        <v>0.25</v>
      </c>
      <c r="H187" s="126">
        <v>0.5</v>
      </c>
      <c r="I187" s="121" t="str" cm="1">
        <f t="array" ref="I187">IF(COUNTIF(E187:H187,"Non applicable")=COLUMN(H187)-COLUMN(E187)+1,"Non applicable",
IF(AVERAGE(IF(ISNUMBER(E187:H187),E187:H187))=1,"Entièrement conforme",
IF(AVERAGE(IF(ISNUMBER(E187:H187),E187:H187))=0,"Non conforme",
"Partiellement conforme")))</f>
        <v>Partiellement conforme</v>
      </c>
      <c r="J187" s="120" t="str">
        <f>VLOOKUP(I187,[1]Echelles_DORA!$D$5:$E$8,2,0)</f>
        <v>Une partie seulement des éléments du contrôle est en place. Par exemple, la politique est définie et le contrôle est appliqué, mais il n’est ni automatisé ni suivi par la direction.</v>
      </c>
      <c r="K187" s="119"/>
      <c r="L187" s="118">
        <f t="shared" si="2"/>
        <v>0.5</v>
      </c>
      <c r="M187" s="118">
        <v>1</v>
      </c>
    </row>
    <row r="188" spans="1:13" s="118" customFormat="1" ht="93.75" customHeight="1">
      <c r="A188" s="129" t="s">
        <v>671</v>
      </c>
      <c r="B188" s="127" t="s">
        <v>709</v>
      </c>
      <c r="C188" s="128">
        <v>222</v>
      </c>
      <c r="D188" s="127" t="s">
        <v>712</v>
      </c>
      <c r="E188" s="126">
        <v>0</v>
      </c>
      <c r="F188" s="126">
        <v>0</v>
      </c>
      <c r="G188" s="126">
        <v>0.5</v>
      </c>
      <c r="H188" s="126">
        <v>0.25</v>
      </c>
      <c r="I188" s="121" t="str" cm="1">
        <f t="array" ref="I188">IF(COUNTIF(E188:H188,"Non applicable")=COLUMN(H188)-COLUMN(E188)+1,"Non applicable",
IF(AVERAGE(IF(ISNUMBER(E188:H188),E188:H188))=1,"Entièrement conforme",
IF(AVERAGE(IF(ISNUMBER(E188:H188),E188:H188))=0,"Non conforme",
"Partiellement conforme")))</f>
        <v>Partiellement conforme</v>
      </c>
      <c r="J188" s="120" t="str">
        <f>VLOOKUP(I188,[1]Echelles_DORA!$D$5:$E$8,2,0)</f>
        <v>Une partie seulement des éléments du contrôle est en place. Par exemple, la politique est définie et le contrôle est appliqué, mais il n’est ni automatisé ni suivi par la direction.</v>
      </c>
      <c r="K188" s="119"/>
      <c r="L188" s="118">
        <f t="shared" si="2"/>
        <v>0.5</v>
      </c>
      <c r="M188" s="118">
        <v>1</v>
      </c>
    </row>
    <row r="189" spans="1:13" s="118" customFormat="1" ht="93.75" customHeight="1">
      <c r="A189" s="129" t="s">
        <v>671</v>
      </c>
      <c r="B189" s="127" t="s">
        <v>709</v>
      </c>
      <c r="C189" s="128">
        <v>223</v>
      </c>
      <c r="D189" s="127" t="s">
        <v>713</v>
      </c>
      <c r="E189" s="126">
        <v>1</v>
      </c>
      <c r="F189" s="126">
        <v>0.75</v>
      </c>
      <c r="G189" s="126">
        <v>0.75</v>
      </c>
      <c r="H189" s="126" t="s">
        <v>430</v>
      </c>
      <c r="I189" s="121" t="str" cm="1">
        <f t="array" ref="I189">IF(COUNTIF(E189:H189,"Non applicable")=COLUMN(H189)-COLUMN(E189)+1,"Non applicable",
IF(AVERAGE(IF(ISNUMBER(E189:H189),E189:H189))=1,"Entièrement conforme",
IF(AVERAGE(IF(ISNUMBER(E189:H189),E189:H189))=0,"Non conforme",
"Partiellement conforme")))</f>
        <v>Partiellement conforme</v>
      </c>
      <c r="J189" s="120" t="str">
        <f>VLOOKUP(I189,[1]Echelles_DORA!$D$5:$E$8,2,0)</f>
        <v>Une partie seulement des éléments du contrôle est en place. Par exemple, la politique est définie et le contrôle est appliqué, mais il n’est ni automatisé ni suivi par la direction.</v>
      </c>
      <c r="K189" s="119"/>
      <c r="L189" s="118">
        <f t="shared" si="2"/>
        <v>0.5</v>
      </c>
      <c r="M189" s="118">
        <v>1</v>
      </c>
    </row>
    <row r="190" spans="1:13" s="118" customFormat="1" ht="93.75" customHeight="1">
      <c r="A190" s="129" t="s">
        <v>671</v>
      </c>
      <c r="B190" s="127" t="s">
        <v>709</v>
      </c>
      <c r="C190" s="128">
        <v>224</v>
      </c>
      <c r="D190" s="127" t="s">
        <v>714</v>
      </c>
      <c r="E190" s="126">
        <v>1</v>
      </c>
      <c r="F190" s="126">
        <v>0</v>
      </c>
      <c r="G190" s="126">
        <v>0.5</v>
      </c>
      <c r="H190" s="126">
        <v>0.5</v>
      </c>
      <c r="I190" s="121" t="str" cm="1">
        <f t="array" ref="I190">IF(COUNTIF(E190:H190,"Non applicable")=COLUMN(H190)-COLUMN(E190)+1,"Non applicable",
IF(AVERAGE(IF(ISNUMBER(E190:H190),E190:H190))=1,"Entièrement conforme",
IF(AVERAGE(IF(ISNUMBER(E190:H190),E190:H190))=0,"Non conforme",
"Partiellement conforme")))</f>
        <v>Partiellement conforme</v>
      </c>
      <c r="J190" s="120" t="str">
        <f>VLOOKUP(I190,[1]Echelles_DORA!$D$5:$E$8,2,0)</f>
        <v>Une partie seulement des éléments du contrôle est en place. Par exemple, la politique est définie et le contrôle est appliqué, mais il n’est ni automatisé ni suivi par la direction.</v>
      </c>
      <c r="K190" s="119"/>
      <c r="L190" s="118">
        <f t="shared" si="2"/>
        <v>0.5</v>
      </c>
      <c r="M190" s="118">
        <v>1</v>
      </c>
    </row>
    <row r="191" spans="1:13" s="118" customFormat="1" ht="93.75" customHeight="1">
      <c r="A191" s="129" t="s">
        <v>671</v>
      </c>
      <c r="B191" s="127" t="s">
        <v>709</v>
      </c>
      <c r="C191" s="128">
        <v>225</v>
      </c>
      <c r="D191" s="127" t="s">
        <v>715</v>
      </c>
      <c r="E191" s="126">
        <v>0</v>
      </c>
      <c r="F191" s="126">
        <v>0</v>
      </c>
      <c r="G191" s="126" t="s">
        <v>611</v>
      </c>
      <c r="H191" s="126" t="s">
        <v>611</v>
      </c>
      <c r="I191" s="121" t="str" cm="1">
        <f t="array" ref="I191">IF(COUNTIF(E191:H191,"Non applicable")=COLUMN(H191)-COLUMN(E191)+1,"Non applicable",
IF(AVERAGE(IF(ISNUMBER(E191:H191),E191:H191))=1,"Entièrement conforme",
IF(AVERAGE(IF(ISNUMBER(E191:H191),E191:H191))=0,"Non conforme",
"Partiellement conforme")))</f>
        <v>Non conforme</v>
      </c>
      <c r="J191" s="120" t="str">
        <f>VLOOKUP(I191,[1]Echelles_DORA!$D$5:$E$8,2,0)</f>
        <v>Aucun élément du contrôle n’est en place : ni politique, ni procédure, ni mise en œuvre technique.</v>
      </c>
      <c r="K191" s="119"/>
      <c r="L191" s="118">
        <f t="shared" si="2"/>
        <v>0</v>
      </c>
      <c r="M191" s="118">
        <v>1</v>
      </c>
    </row>
    <row r="192" spans="1:13" s="118" customFormat="1" ht="93.75" customHeight="1">
      <c r="A192" s="129" t="s">
        <v>671</v>
      </c>
      <c r="B192" s="127" t="s">
        <v>709</v>
      </c>
      <c r="C192" s="128">
        <v>226</v>
      </c>
      <c r="D192" s="127" t="s">
        <v>716</v>
      </c>
      <c r="E192" s="126">
        <v>0</v>
      </c>
      <c r="F192" s="126">
        <v>0</v>
      </c>
      <c r="G192" s="126">
        <v>0.75</v>
      </c>
      <c r="H192" s="126" t="s">
        <v>611</v>
      </c>
      <c r="I192" s="121" t="str" cm="1">
        <f t="array" ref="I192">IF(COUNTIF(E192:H192,"Non applicable")=COLUMN(H192)-COLUMN(E192)+1,"Non applicable",
IF(AVERAGE(IF(ISNUMBER(E192:H192),E192:H192))=1,"Entièrement conforme",
IF(AVERAGE(IF(ISNUMBER(E192:H192),E192:H192))=0,"Non conforme",
"Partiellement conforme")))</f>
        <v>Partiellement conforme</v>
      </c>
      <c r="J192" s="120" t="str">
        <f>VLOOKUP(I192,[1]Echelles_DORA!$D$5:$E$8,2,0)</f>
        <v>Une partie seulement des éléments du contrôle est en place. Par exemple, la politique est définie et le contrôle est appliqué, mais il n’est ni automatisé ni suivi par la direction.</v>
      </c>
      <c r="K192" s="119"/>
      <c r="L192" s="118">
        <f t="shared" si="2"/>
        <v>0.5</v>
      </c>
      <c r="M192" s="118">
        <v>1</v>
      </c>
    </row>
    <row r="193" spans="1:13" s="118" customFormat="1" ht="93.75" customHeight="1">
      <c r="A193" s="129" t="s">
        <v>671</v>
      </c>
      <c r="B193" s="127" t="s">
        <v>709</v>
      </c>
      <c r="C193" s="128">
        <v>227</v>
      </c>
      <c r="D193" s="127" t="s">
        <v>717</v>
      </c>
      <c r="E193" s="126">
        <v>0</v>
      </c>
      <c r="F193" s="126">
        <v>0</v>
      </c>
      <c r="G193" s="126">
        <v>0.25</v>
      </c>
      <c r="H193" s="126">
        <v>0.5</v>
      </c>
      <c r="I193" s="121" t="str" cm="1">
        <f t="array" ref="I193">IF(COUNTIF(E193:H193,"Non applicable")=COLUMN(H193)-COLUMN(E193)+1,"Non applicable",
IF(AVERAGE(IF(ISNUMBER(E193:H193),E193:H193))=1,"Entièrement conforme",
IF(AVERAGE(IF(ISNUMBER(E193:H193),E193:H193))=0,"Non conforme",
"Partiellement conforme")))</f>
        <v>Partiellement conforme</v>
      </c>
      <c r="J193" s="120" t="str">
        <f>VLOOKUP(I193,[1]Echelles_DORA!$D$5:$E$8,2,0)</f>
        <v>Une partie seulement des éléments du contrôle est en place. Par exemple, la politique est définie et le contrôle est appliqué, mais il n’est ni automatisé ni suivi par la direction.</v>
      </c>
      <c r="K193" s="119"/>
      <c r="L193" s="118">
        <f t="shared" si="2"/>
        <v>0.5</v>
      </c>
      <c r="M193" s="118">
        <v>1</v>
      </c>
    </row>
    <row r="194" spans="1:13" s="118" customFormat="1" ht="93.75" customHeight="1">
      <c r="A194" s="129" t="s">
        <v>671</v>
      </c>
      <c r="B194" s="127" t="s">
        <v>709</v>
      </c>
      <c r="C194" s="128">
        <v>228</v>
      </c>
      <c r="D194" s="127" t="s">
        <v>718</v>
      </c>
      <c r="E194" s="126">
        <v>0</v>
      </c>
      <c r="F194" s="126">
        <v>0</v>
      </c>
      <c r="G194" s="126">
        <v>0.75</v>
      </c>
      <c r="H194" s="126">
        <v>0.25</v>
      </c>
      <c r="I194" s="121" t="str" cm="1">
        <f t="array" ref="I194">IF(COUNTIF(E194:H194,"Non applicable")=COLUMN(H194)-COLUMN(E194)+1,"Non applicable",
IF(AVERAGE(IF(ISNUMBER(E194:H194),E194:H194))=1,"Entièrement conforme",
IF(AVERAGE(IF(ISNUMBER(E194:H194),E194:H194))=0,"Non conforme",
"Partiellement conforme")))</f>
        <v>Partiellement conforme</v>
      </c>
      <c r="J194" s="120" t="str">
        <f>VLOOKUP(I194,[1]Echelles_DORA!$D$5:$E$8,2,0)</f>
        <v>Une partie seulement des éléments du contrôle est en place. Par exemple, la politique est définie et le contrôle est appliqué, mais il n’est ni automatisé ni suivi par la direction.</v>
      </c>
      <c r="K194" s="119"/>
      <c r="L194" s="118">
        <f t="shared" ref="L194:L212" si="3">IF(I194="Entièrement conforme",1,IF(I194="Partiellement conforme",0.5,IF(I194="Non conforme",0,"")))</f>
        <v>0.5</v>
      </c>
      <c r="M194" s="118">
        <v>1</v>
      </c>
    </row>
    <row r="195" spans="1:13" s="118" customFormat="1" ht="93.75" customHeight="1">
      <c r="A195" s="129" t="s">
        <v>671</v>
      </c>
      <c r="B195" s="127" t="s">
        <v>709</v>
      </c>
      <c r="C195" s="128">
        <v>229</v>
      </c>
      <c r="D195" s="127" t="s">
        <v>719</v>
      </c>
      <c r="E195" s="126">
        <v>0</v>
      </c>
      <c r="F195" s="126">
        <v>0</v>
      </c>
      <c r="G195" s="126">
        <v>0.75</v>
      </c>
      <c r="H195" s="126">
        <v>0.5</v>
      </c>
      <c r="I195" s="121" t="str" cm="1">
        <f t="array" ref="I195">IF(COUNTIF(E195:H195,"Non applicable")=COLUMN(H195)-COLUMN(E195)+1,"Non applicable",
IF(AVERAGE(IF(ISNUMBER(E195:H195),E195:H195))=1,"Entièrement conforme",
IF(AVERAGE(IF(ISNUMBER(E195:H195),E195:H195))=0,"Non conforme",
"Partiellement conforme")))</f>
        <v>Partiellement conforme</v>
      </c>
      <c r="J195" s="120" t="str">
        <f>VLOOKUP(I195,[1]Echelles_DORA!$D$5:$E$8,2,0)</f>
        <v>Une partie seulement des éléments du contrôle est en place. Par exemple, la politique est définie et le contrôle est appliqué, mais il n’est ni automatisé ni suivi par la direction.</v>
      </c>
      <c r="K195" s="119"/>
      <c r="L195" s="118">
        <f t="shared" si="3"/>
        <v>0.5</v>
      </c>
      <c r="M195" s="118">
        <v>1</v>
      </c>
    </row>
    <row r="196" spans="1:13" s="118" customFormat="1" ht="93.75" customHeight="1">
      <c r="A196" s="129" t="s">
        <v>671</v>
      </c>
      <c r="B196" s="127" t="s">
        <v>709</v>
      </c>
      <c r="C196" s="128">
        <v>230</v>
      </c>
      <c r="D196" s="127" t="s">
        <v>720</v>
      </c>
      <c r="E196" s="126">
        <v>0</v>
      </c>
      <c r="F196" s="126">
        <v>0</v>
      </c>
      <c r="G196" s="126">
        <v>1</v>
      </c>
      <c r="H196" s="126">
        <v>0.5</v>
      </c>
      <c r="I196" s="121" t="str" cm="1">
        <f t="array" ref="I196">IF(COUNTIF(E196:H196,"Non applicable")=COLUMN(H196)-COLUMN(E196)+1,"Non applicable",
IF(AVERAGE(IF(ISNUMBER(E196:H196),E196:H196))=1,"Entièrement conforme",
IF(AVERAGE(IF(ISNUMBER(E196:H196),E196:H196))=0,"Non conforme",
"Partiellement conforme")))</f>
        <v>Partiellement conforme</v>
      </c>
      <c r="J196" s="120" t="str">
        <f>VLOOKUP(I196,[1]Echelles_DORA!$D$5:$E$8,2,0)</f>
        <v>Une partie seulement des éléments du contrôle est en place. Par exemple, la politique est définie et le contrôle est appliqué, mais il n’est ni automatisé ni suivi par la direction.</v>
      </c>
      <c r="K196" s="119"/>
      <c r="L196" s="118">
        <f t="shared" si="3"/>
        <v>0.5</v>
      </c>
      <c r="M196" s="118">
        <v>1</v>
      </c>
    </row>
    <row r="197" spans="1:13" s="118" customFormat="1" ht="93.75" customHeight="1">
      <c r="A197" s="129" t="s">
        <v>671</v>
      </c>
      <c r="B197" s="127" t="s">
        <v>709</v>
      </c>
      <c r="C197" s="128">
        <v>231</v>
      </c>
      <c r="D197" s="127" t="s">
        <v>721</v>
      </c>
      <c r="E197" s="126">
        <v>0</v>
      </c>
      <c r="F197" s="126">
        <v>0</v>
      </c>
      <c r="G197" s="126">
        <v>0.5</v>
      </c>
      <c r="H197" s="126">
        <v>0.25</v>
      </c>
      <c r="I197" s="121" t="str" cm="1">
        <f t="array" ref="I197">IF(COUNTIF(E197:H197,"Non applicable")=COLUMN(H197)-COLUMN(E197)+1,"Non applicable",
IF(AVERAGE(IF(ISNUMBER(E197:H197),E197:H197))=1,"Entièrement conforme",
IF(AVERAGE(IF(ISNUMBER(E197:H197),E197:H197))=0,"Non conforme",
"Partiellement conforme")))</f>
        <v>Partiellement conforme</v>
      </c>
      <c r="J197" s="120" t="str">
        <f>VLOOKUP(I197,[1]Echelles_DORA!$D$5:$E$8,2,0)</f>
        <v>Une partie seulement des éléments du contrôle est en place. Par exemple, la politique est définie et le contrôle est appliqué, mais il n’est ni automatisé ni suivi par la direction.</v>
      </c>
      <c r="K197" s="119"/>
      <c r="L197" s="118">
        <f t="shared" si="3"/>
        <v>0.5</v>
      </c>
      <c r="M197" s="118">
        <v>1</v>
      </c>
    </row>
    <row r="198" spans="1:13" s="118" customFormat="1" ht="93.75" customHeight="1">
      <c r="A198" s="129" t="s">
        <v>671</v>
      </c>
      <c r="B198" s="127" t="s">
        <v>709</v>
      </c>
      <c r="C198" s="128">
        <v>232</v>
      </c>
      <c r="D198" s="127" t="s">
        <v>722</v>
      </c>
      <c r="E198" s="126">
        <v>0</v>
      </c>
      <c r="F198" s="126">
        <v>0</v>
      </c>
      <c r="G198" s="126">
        <v>1</v>
      </c>
      <c r="H198" s="126">
        <v>1</v>
      </c>
      <c r="I198" s="121" t="str" cm="1">
        <f t="array" ref="I198">IF(COUNTIF(E198:H198,"Non applicable")=COLUMN(H198)-COLUMN(E198)+1,"Non applicable",
IF(AVERAGE(IF(ISNUMBER(E198:H198),E198:H198))=1,"Entièrement conforme",
IF(AVERAGE(IF(ISNUMBER(E198:H198),E198:H198))=0,"Non conforme",
"Partiellement conforme")))</f>
        <v>Partiellement conforme</v>
      </c>
      <c r="J198" s="120" t="str">
        <f>VLOOKUP(I198,[1]Echelles_DORA!$D$5:$E$8,2,0)</f>
        <v>Une partie seulement des éléments du contrôle est en place. Par exemple, la politique est définie et le contrôle est appliqué, mais il n’est ni automatisé ni suivi par la direction.</v>
      </c>
      <c r="K198" s="119"/>
      <c r="L198" s="118">
        <f t="shared" si="3"/>
        <v>0.5</v>
      </c>
      <c r="M198" s="118">
        <v>1</v>
      </c>
    </row>
    <row r="199" spans="1:13" s="118" customFormat="1" ht="93.75" customHeight="1">
      <c r="A199" s="129" t="s">
        <v>671</v>
      </c>
      <c r="B199" s="127" t="s">
        <v>709</v>
      </c>
      <c r="C199" s="128">
        <v>233</v>
      </c>
      <c r="D199" s="127" t="s">
        <v>723</v>
      </c>
      <c r="E199" s="126">
        <v>0</v>
      </c>
      <c r="F199" s="126">
        <v>0</v>
      </c>
      <c r="G199" s="126">
        <v>0.25</v>
      </c>
      <c r="H199" s="126">
        <v>0.5</v>
      </c>
      <c r="I199" s="121" t="str" cm="1">
        <f t="array" ref="I199">IF(COUNTIF(E199:H199,"Non applicable")=COLUMN(H199)-COLUMN(E199)+1,"Non applicable",
IF(AVERAGE(IF(ISNUMBER(E199:H199),E199:H199))=1,"Entièrement conforme",
IF(AVERAGE(IF(ISNUMBER(E199:H199),E199:H199))=0,"Non conforme",
"Partiellement conforme")))</f>
        <v>Partiellement conforme</v>
      </c>
      <c r="J199" s="120" t="str">
        <f>VLOOKUP(I199,[1]Echelles_DORA!$D$5:$E$8,2,0)</f>
        <v>Une partie seulement des éléments du contrôle est en place. Par exemple, la politique est définie et le contrôle est appliqué, mais il n’est ni automatisé ni suivi par la direction.</v>
      </c>
      <c r="K199" s="119"/>
      <c r="L199" s="118">
        <f t="shared" si="3"/>
        <v>0.5</v>
      </c>
      <c r="M199" s="118">
        <v>1</v>
      </c>
    </row>
    <row r="200" spans="1:13" s="118" customFormat="1" ht="93.75" customHeight="1">
      <c r="A200" s="129" t="s">
        <v>671</v>
      </c>
      <c r="B200" s="127" t="s">
        <v>709</v>
      </c>
      <c r="C200" s="128">
        <v>234</v>
      </c>
      <c r="D200" s="127" t="s">
        <v>724</v>
      </c>
      <c r="E200" s="126">
        <v>0</v>
      </c>
      <c r="F200" s="126">
        <v>0</v>
      </c>
      <c r="G200" s="126">
        <v>0.25</v>
      </c>
      <c r="H200" s="126">
        <v>0.75</v>
      </c>
      <c r="I200" s="121" t="str" cm="1">
        <f t="array" ref="I200">IF(COUNTIF(E200:H200,"Non applicable")=COLUMN(H200)-COLUMN(E200)+1,"Non applicable",
IF(AVERAGE(IF(ISNUMBER(E200:H200),E200:H200))=1,"Entièrement conforme",
IF(AVERAGE(IF(ISNUMBER(E200:H200),E200:H200))=0,"Non conforme",
"Partiellement conforme")))</f>
        <v>Partiellement conforme</v>
      </c>
      <c r="J200" s="120" t="str">
        <f>VLOOKUP(I200,[1]Echelles_DORA!$D$5:$E$8,2,0)</f>
        <v>Une partie seulement des éléments du contrôle est en place. Par exemple, la politique est définie et le contrôle est appliqué, mais il n’est ni automatisé ni suivi par la direction.</v>
      </c>
      <c r="K200" s="119"/>
      <c r="L200" s="118">
        <f t="shared" si="3"/>
        <v>0.5</v>
      </c>
      <c r="M200" s="118">
        <v>1</v>
      </c>
    </row>
    <row r="201" spans="1:13" s="118" customFormat="1" ht="93.75" customHeight="1">
      <c r="A201" s="129" t="s">
        <v>671</v>
      </c>
      <c r="B201" s="127" t="s">
        <v>709</v>
      </c>
      <c r="C201" s="128">
        <v>235</v>
      </c>
      <c r="D201" s="127" t="s">
        <v>725</v>
      </c>
      <c r="E201" s="126">
        <v>0</v>
      </c>
      <c r="F201" s="126">
        <v>0</v>
      </c>
      <c r="G201" s="126" t="s">
        <v>430</v>
      </c>
      <c r="H201" s="126" t="s">
        <v>430</v>
      </c>
      <c r="I201" s="121" t="str" cm="1">
        <f t="array" ref="I201">IF(COUNTIF(E201:H201,"Non applicable")=COLUMN(H201)-COLUMN(E201)+1,"Non applicable",
IF(AVERAGE(IF(ISNUMBER(E201:H201),E201:H201))=1,"Entièrement conforme",
IF(AVERAGE(IF(ISNUMBER(E201:H201),E201:H201))=0,"Non conforme",
"Partiellement conforme")))</f>
        <v>Non conforme</v>
      </c>
      <c r="J201" s="120" t="str">
        <f>VLOOKUP(I201,[1]Echelles_DORA!$D$5:$E$8,2,0)</f>
        <v>Aucun élément du contrôle n’est en place : ni politique, ni procédure, ni mise en œuvre technique.</v>
      </c>
      <c r="K201" s="119"/>
      <c r="L201" s="118">
        <f t="shared" si="3"/>
        <v>0</v>
      </c>
      <c r="M201" s="118">
        <v>1</v>
      </c>
    </row>
    <row r="202" spans="1:13" s="118" customFormat="1" ht="93.75" customHeight="1">
      <c r="A202" s="129" t="s">
        <v>671</v>
      </c>
      <c r="B202" s="127" t="s">
        <v>709</v>
      </c>
      <c r="C202" s="128">
        <v>236</v>
      </c>
      <c r="D202" s="127" t="s">
        <v>726</v>
      </c>
      <c r="E202" s="126">
        <v>0</v>
      </c>
      <c r="F202" s="126">
        <v>0</v>
      </c>
      <c r="G202" s="126">
        <v>0.5</v>
      </c>
      <c r="H202" s="126" t="s">
        <v>430</v>
      </c>
      <c r="I202" s="121" t="str" cm="1">
        <f t="array" ref="I202">IF(COUNTIF(E202:H202,"Non applicable")=COLUMN(H202)-COLUMN(E202)+1,"Non applicable",
IF(AVERAGE(IF(ISNUMBER(E202:H202),E202:H202))=1,"Entièrement conforme",
IF(AVERAGE(IF(ISNUMBER(E202:H202),E202:H202))=0,"Non conforme",
"Partiellement conforme")))</f>
        <v>Partiellement conforme</v>
      </c>
      <c r="J202" s="120" t="str">
        <f>VLOOKUP(I202,[1]Echelles_DORA!$D$5:$E$8,2,0)</f>
        <v>Une partie seulement des éléments du contrôle est en place. Par exemple, la politique est définie et le contrôle est appliqué, mais il n’est ni automatisé ni suivi par la direction.</v>
      </c>
      <c r="K202" s="119"/>
      <c r="L202" s="118">
        <f t="shared" si="3"/>
        <v>0.5</v>
      </c>
      <c r="M202" s="118">
        <v>1</v>
      </c>
    </row>
    <row r="203" spans="1:13" s="118" customFormat="1" ht="93.75" customHeight="1">
      <c r="A203" s="129" t="s">
        <v>671</v>
      </c>
      <c r="B203" s="127" t="s">
        <v>709</v>
      </c>
      <c r="C203" s="128">
        <v>237</v>
      </c>
      <c r="D203" s="127" t="s">
        <v>727</v>
      </c>
      <c r="E203" s="126">
        <v>0</v>
      </c>
      <c r="F203" s="126">
        <v>0</v>
      </c>
      <c r="G203" s="126">
        <v>0.25</v>
      </c>
      <c r="H203" s="126">
        <v>0.5</v>
      </c>
      <c r="I203" s="121" t="str" cm="1">
        <f t="array" ref="I203">IF(COUNTIF(E203:H203,"Non applicable")=COLUMN(H203)-COLUMN(E203)+1,"Non applicable",
IF(AVERAGE(IF(ISNUMBER(E203:H203),E203:H203))=1,"Entièrement conforme",
IF(AVERAGE(IF(ISNUMBER(E203:H203),E203:H203))=0,"Non conforme",
"Partiellement conforme")))</f>
        <v>Partiellement conforme</v>
      </c>
      <c r="J203" s="120" t="str">
        <f>VLOOKUP(I203,[1]Echelles_DORA!$D$5:$E$8,2,0)</f>
        <v>Une partie seulement des éléments du contrôle est en place. Par exemple, la politique est définie et le contrôle est appliqué, mais il n’est ni automatisé ni suivi par la direction.</v>
      </c>
      <c r="K203" s="119"/>
      <c r="L203" s="118">
        <f t="shared" si="3"/>
        <v>0.5</v>
      </c>
      <c r="M203" s="118">
        <v>1</v>
      </c>
    </row>
    <row r="204" spans="1:13" s="118" customFormat="1" ht="93.75" customHeight="1">
      <c r="A204" s="129" t="s">
        <v>671</v>
      </c>
      <c r="B204" s="127" t="s">
        <v>728</v>
      </c>
      <c r="C204" s="128">
        <v>238</v>
      </c>
      <c r="D204" s="127" t="s">
        <v>729</v>
      </c>
      <c r="E204" s="126">
        <v>0</v>
      </c>
      <c r="F204" s="126">
        <v>0</v>
      </c>
      <c r="G204" s="126">
        <v>0.75</v>
      </c>
      <c r="H204" s="126">
        <v>0.5</v>
      </c>
      <c r="I204" s="121" t="str" cm="1">
        <f t="array" ref="I204">IF(COUNTIF(E204:H204,"Non applicable")=COLUMN(H204)-COLUMN(E204)+1,"Non applicable",
IF(AVERAGE(IF(ISNUMBER(E204:H204),E204:H204))=1,"Entièrement conforme",
IF(AVERAGE(IF(ISNUMBER(E204:H204),E204:H204))=0,"Non conforme",
"Partiellement conforme")))</f>
        <v>Partiellement conforme</v>
      </c>
      <c r="J204" s="120" t="str">
        <f>VLOOKUP(I204,[1]Echelles_DORA!$D$5:$E$8,2,0)</f>
        <v>Une partie seulement des éléments du contrôle est en place. Par exemple, la politique est définie et le contrôle est appliqué, mais il n’est ni automatisé ni suivi par la direction.</v>
      </c>
      <c r="K204" s="119"/>
      <c r="L204" s="118">
        <f t="shared" si="3"/>
        <v>0.5</v>
      </c>
      <c r="M204" s="118">
        <v>1</v>
      </c>
    </row>
    <row r="205" spans="1:13" s="118" customFormat="1" ht="93.75" customHeight="1">
      <c r="A205" s="129" t="s">
        <v>671</v>
      </c>
      <c r="B205" s="127" t="s">
        <v>728</v>
      </c>
      <c r="C205" s="128">
        <v>239</v>
      </c>
      <c r="D205" s="127" t="s">
        <v>730</v>
      </c>
      <c r="E205" s="126">
        <v>0</v>
      </c>
      <c r="F205" s="126">
        <v>0</v>
      </c>
      <c r="G205" s="126">
        <v>0.5</v>
      </c>
      <c r="H205" s="126">
        <v>0.5</v>
      </c>
      <c r="I205" s="121" t="str" cm="1">
        <f t="array" ref="I205">IF(COUNTIF(E205:H205,"Non applicable")=COLUMN(H205)-COLUMN(E205)+1,"Non applicable",
IF(AVERAGE(IF(ISNUMBER(E205:H205),E205:H205))=1,"Entièrement conforme",
IF(AVERAGE(IF(ISNUMBER(E205:H205),E205:H205))=0,"Non conforme",
"Partiellement conforme")))</f>
        <v>Partiellement conforme</v>
      </c>
      <c r="J205" s="120" t="str">
        <f>VLOOKUP(I205,[1]Echelles_DORA!$D$5:$E$8,2,0)</f>
        <v>Une partie seulement des éléments du contrôle est en place. Par exemple, la politique est définie et le contrôle est appliqué, mais il n’est ni automatisé ni suivi par la direction.</v>
      </c>
      <c r="K205" s="119"/>
      <c r="L205" s="118">
        <f t="shared" si="3"/>
        <v>0.5</v>
      </c>
      <c r="M205" s="118">
        <v>1</v>
      </c>
    </row>
    <row r="206" spans="1:13" s="118" customFormat="1" ht="93.75" customHeight="1">
      <c r="A206" s="129" t="s">
        <v>671</v>
      </c>
      <c r="B206" s="127" t="s">
        <v>728</v>
      </c>
      <c r="C206" s="128">
        <v>240</v>
      </c>
      <c r="D206" s="127" t="s">
        <v>731</v>
      </c>
      <c r="E206" s="126">
        <v>0</v>
      </c>
      <c r="F206" s="126">
        <v>0</v>
      </c>
      <c r="G206" s="126">
        <v>0.5</v>
      </c>
      <c r="H206" s="126">
        <v>0.5</v>
      </c>
      <c r="I206" s="121" t="str" cm="1">
        <f t="array" ref="I206">IF(COUNTIF(E206:H206,"Non applicable")=COLUMN(H206)-COLUMN(E206)+1,"Non applicable",
IF(AVERAGE(IF(ISNUMBER(E206:H206),E206:H206))=1,"Entièrement conforme",
IF(AVERAGE(IF(ISNUMBER(E206:H206),E206:H206))=0,"Non conforme",
"Partiellement conforme")))</f>
        <v>Partiellement conforme</v>
      </c>
      <c r="J206" s="120" t="str">
        <f>VLOOKUP(I206,[1]Echelles_DORA!$D$5:$E$8,2,0)</f>
        <v>Une partie seulement des éléments du contrôle est en place. Par exemple, la politique est définie et le contrôle est appliqué, mais il n’est ni automatisé ni suivi par la direction.</v>
      </c>
      <c r="K206" s="119"/>
      <c r="L206" s="118">
        <f t="shared" si="3"/>
        <v>0.5</v>
      </c>
      <c r="M206" s="118">
        <v>1</v>
      </c>
    </row>
    <row r="207" spans="1:13" s="118" customFormat="1" ht="93.75" customHeight="1">
      <c r="A207" s="129" t="s">
        <v>671</v>
      </c>
      <c r="B207" s="127" t="s">
        <v>728</v>
      </c>
      <c r="C207" s="128">
        <v>241</v>
      </c>
      <c r="D207" s="127" t="s">
        <v>732</v>
      </c>
      <c r="E207" s="126">
        <v>0</v>
      </c>
      <c r="F207" s="126">
        <v>0</v>
      </c>
      <c r="G207" s="126" t="s">
        <v>430</v>
      </c>
      <c r="H207" s="126" t="s">
        <v>430</v>
      </c>
      <c r="I207" s="121" t="str" cm="1">
        <f t="array" ref="I207">IF(COUNTIF(E207:H207,"Non applicable")=COLUMN(H207)-COLUMN(E207)+1,"Non applicable",
IF(AVERAGE(IF(ISNUMBER(E207:H207),E207:H207))=1,"Entièrement conforme",
IF(AVERAGE(IF(ISNUMBER(E207:H207),E207:H207))=0,"Non conforme",
"Partiellement conforme")))</f>
        <v>Non conforme</v>
      </c>
      <c r="J207" s="120" t="str">
        <f>VLOOKUP(I207,[1]Echelles_DORA!$D$5:$E$8,2,0)</f>
        <v>Aucun élément du contrôle n’est en place : ni politique, ni procédure, ni mise en œuvre technique.</v>
      </c>
      <c r="K207" s="119"/>
      <c r="L207" s="118">
        <f t="shared" si="3"/>
        <v>0</v>
      </c>
      <c r="M207" s="118">
        <v>1</v>
      </c>
    </row>
    <row r="208" spans="1:13" s="118" customFormat="1" ht="93.75" customHeight="1">
      <c r="A208" s="129" t="s">
        <v>671</v>
      </c>
      <c r="B208" s="127" t="s">
        <v>728</v>
      </c>
      <c r="C208" s="128">
        <v>242</v>
      </c>
      <c r="D208" s="127" t="s">
        <v>733</v>
      </c>
      <c r="E208" s="126">
        <v>0</v>
      </c>
      <c r="F208" s="126">
        <v>0</v>
      </c>
      <c r="G208" s="126">
        <v>0.75</v>
      </c>
      <c r="H208" s="126">
        <v>0.5</v>
      </c>
      <c r="I208" s="121" t="str" cm="1">
        <f t="array" ref="I208">IF(COUNTIF(E208:H208,"Non applicable")=COLUMN(H208)-COLUMN(E208)+1,"Non applicable",
IF(AVERAGE(IF(ISNUMBER(E208:H208),E208:H208))=1,"Entièrement conforme",
IF(AVERAGE(IF(ISNUMBER(E208:H208),E208:H208))=0,"Non conforme",
"Partiellement conforme")))</f>
        <v>Partiellement conforme</v>
      </c>
      <c r="J208" s="120" t="str">
        <f>VLOOKUP(I208,[1]Echelles_DORA!$D$5:$E$8,2,0)</f>
        <v>Une partie seulement des éléments du contrôle est en place. Par exemple, la politique est définie et le contrôle est appliqué, mais il n’est ni automatisé ni suivi par la direction.</v>
      </c>
      <c r="K208" s="119"/>
      <c r="L208" s="118">
        <f t="shared" si="3"/>
        <v>0.5</v>
      </c>
      <c r="M208" s="118">
        <v>1</v>
      </c>
    </row>
    <row r="209" spans="1:13" s="118" customFormat="1" ht="93.75" customHeight="1">
      <c r="A209" s="129" t="s">
        <v>671</v>
      </c>
      <c r="B209" s="127" t="s">
        <v>734</v>
      </c>
      <c r="C209" s="128">
        <v>243</v>
      </c>
      <c r="D209" s="127" t="s">
        <v>735</v>
      </c>
      <c r="E209" s="126">
        <v>1</v>
      </c>
      <c r="F209" s="126">
        <v>1</v>
      </c>
      <c r="G209" s="126">
        <v>1</v>
      </c>
      <c r="H209" s="126">
        <v>1</v>
      </c>
      <c r="I209" s="121" t="str" cm="1">
        <f t="array" ref="I209">IF(COUNTIF(E209:H209,"Non applicable")=COLUMN(H209)-COLUMN(E209)+1,"Non applicable",
IF(AVERAGE(IF(ISNUMBER(E209:H209),E209:H209))=1,"Entièrement conforme",
IF(AVERAGE(IF(ISNUMBER(E209:H209),E209:H209))=0,"Non conforme",
"Partiellement conforme")))</f>
        <v>Entièrement conforme</v>
      </c>
      <c r="J209" s="120" t="str">
        <f>VLOOKUP(I209,[1]Echelles_DORA!$D$5:$E$8,2,0)</f>
        <v>Toutes les dimensions du contrôle sont pleinement satisfaites. La politique est formalisée, le contrôle est mis en œuvre, automatisé (ou techniquement imposé), et suivi au niveau de la direction.</v>
      </c>
      <c r="K209" s="119"/>
      <c r="L209" s="118">
        <f t="shared" si="3"/>
        <v>1</v>
      </c>
      <c r="M209" s="118">
        <v>1</v>
      </c>
    </row>
    <row r="210" spans="1:13" s="118" customFormat="1" ht="93.75" customHeight="1">
      <c r="A210" s="129" t="s">
        <v>736</v>
      </c>
      <c r="B210" s="127" t="s">
        <v>737</v>
      </c>
      <c r="C210" s="128">
        <v>244</v>
      </c>
      <c r="D210" s="127" t="s">
        <v>738</v>
      </c>
      <c r="E210" s="126">
        <v>0</v>
      </c>
      <c r="F210" s="126">
        <v>0</v>
      </c>
      <c r="G210" s="126">
        <v>1</v>
      </c>
      <c r="H210" s="126">
        <v>0.75</v>
      </c>
      <c r="I210" s="121" t="str" cm="1">
        <f t="array" ref="I210">IF(COUNTIF(E210:H210,"Non applicable")=COLUMN(H210)-COLUMN(E210)+1,"Non applicable",
IF(AVERAGE(IF(ISNUMBER(E210:H210),E210:H210))=1,"Entièrement conforme",
IF(AVERAGE(IF(ISNUMBER(E210:H210),E210:H210))=0,"Non conforme",
"Partiellement conforme")))</f>
        <v>Partiellement conforme</v>
      </c>
      <c r="J210" s="120" t="str">
        <f>VLOOKUP(I210,[1]Echelles_DORA!$D$5:$E$8,2,0)</f>
        <v>Une partie seulement des éléments du contrôle est en place. Par exemple, la politique est définie et le contrôle est appliqué, mais il n’est ni automatisé ni suivi par la direction.</v>
      </c>
      <c r="K210" s="119"/>
      <c r="L210" s="118">
        <f t="shared" si="3"/>
        <v>0.5</v>
      </c>
      <c r="M210" s="118">
        <v>1</v>
      </c>
    </row>
    <row r="211" spans="1:13" s="118" customFormat="1" ht="93.75" customHeight="1">
      <c r="A211" s="129" t="s">
        <v>736</v>
      </c>
      <c r="B211" s="127" t="s">
        <v>737</v>
      </c>
      <c r="C211" s="128">
        <v>245</v>
      </c>
      <c r="D211" s="127" t="s">
        <v>739</v>
      </c>
      <c r="E211" s="126">
        <v>0</v>
      </c>
      <c r="F211" s="126">
        <v>0</v>
      </c>
      <c r="G211" s="126">
        <v>0.5</v>
      </c>
      <c r="H211" s="126">
        <v>0.5</v>
      </c>
      <c r="I211" s="121" t="str" cm="1">
        <f t="array" ref="I211">IF(COUNTIF(E211:H211,"Non applicable")=COLUMN(H211)-COLUMN(E211)+1,"Non applicable",
IF(AVERAGE(IF(ISNUMBER(E211:H211),E211:H211))=1,"Entièrement conforme",
IF(AVERAGE(IF(ISNUMBER(E211:H211),E211:H211))=0,"Non conforme",
"Partiellement conforme")))</f>
        <v>Partiellement conforme</v>
      </c>
      <c r="J211" s="120" t="str">
        <f>VLOOKUP(I211,[1]Echelles_DORA!$D$5:$E$8,2,0)</f>
        <v>Une partie seulement des éléments du contrôle est en place. Par exemple, la politique est définie et le contrôle est appliqué, mais il n’est ni automatisé ni suivi par la direction.</v>
      </c>
      <c r="K211" s="119"/>
      <c r="L211" s="118">
        <f t="shared" si="3"/>
        <v>0.5</v>
      </c>
      <c r="M211" s="118">
        <v>1</v>
      </c>
    </row>
    <row r="212" spans="1:13" s="118" customFormat="1" ht="93.75" customHeight="1">
      <c r="A212" s="125" t="s">
        <v>736</v>
      </c>
      <c r="B212" s="123" t="s">
        <v>737</v>
      </c>
      <c r="C212" s="124">
        <v>246</v>
      </c>
      <c r="D212" s="123" t="s">
        <v>740</v>
      </c>
      <c r="E212" s="122">
        <v>1</v>
      </c>
      <c r="F212" s="122">
        <v>0</v>
      </c>
      <c r="G212" s="122">
        <v>0.25</v>
      </c>
      <c r="H212" s="122">
        <v>0.5</v>
      </c>
      <c r="I212" s="121" t="str" cm="1">
        <f t="array" ref="I212">IF(COUNTIF(E212:H212,"Non applicable")=COLUMN(H212)-COLUMN(E212)+1,"Non applicable",
IF(AVERAGE(IF(ISNUMBER(E212:H212),E212:H212))=1,"Entièrement conforme",
IF(AVERAGE(IF(ISNUMBER(E212:H212),E212:H212))=0,"Non conforme",
"Partiellement conforme")))</f>
        <v>Partiellement conforme</v>
      </c>
      <c r="J212" s="120" t="str">
        <f>VLOOKUP(I212,[1]Echelles_DORA!$D$5:$E$8,2,0)</f>
        <v>Une partie seulement des éléments du contrôle est en place. Par exemple, la politique est définie et le contrôle est appliqué, mais il n’est ni automatisé ni suivi par la direction.</v>
      </c>
      <c r="K212" s="119"/>
      <c r="L212" s="118">
        <f t="shared" si="3"/>
        <v>0.5</v>
      </c>
      <c r="M212" s="118">
        <v>1</v>
      </c>
    </row>
    <row r="213" spans="1:13" s="118" customFormat="1" ht="93.75" customHeight="1">
      <c r="A213" s="116"/>
      <c r="B213" s="116"/>
      <c r="C213" s="117"/>
      <c r="D213" s="116"/>
      <c r="E213" s="115"/>
      <c r="F213" s="115"/>
      <c r="G213" s="115"/>
      <c r="H213" s="115"/>
      <c r="I213" s="114"/>
      <c r="J213" s="113"/>
      <c r="K213" s="112"/>
    </row>
    <row r="214" spans="1:13" s="118" customFormat="1" ht="93.75" customHeight="1">
      <c r="A214" s="116"/>
      <c r="B214" s="116"/>
      <c r="C214" s="117"/>
      <c r="D214" s="116"/>
      <c r="E214" s="115"/>
      <c r="F214" s="115"/>
      <c r="G214" s="115"/>
      <c r="H214" s="115"/>
      <c r="I214" s="114"/>
      <c r="J214" s="113"/>
      <c r="K214" s="112"/>
    </row>
    <row r="215" spans="1:13" s="118" customFormat="1" ht="93.75" customHeight="1">
      <c r="A215" s="116"/>
      <c r="B215" s="116"/>
      <c r="C215" s="117"/>
      <c r="D215" s="116"/>
      <c r="E215" s="115"/>
      <c r="F215" s="115"/>
      <c r="G215" s="115"/>
      <c r="H215" s="115"/>
      <c r="I215" s="114"/>
      <c r="J215" s="113"/>
      <c r="K215" s="112"/>
    </row>
    <row r="216" spans="1:13" s="118" customFormat="1" ht="93.75" customHeight="1">
      <c r="A216" s="116"/>
      <c r="B216" s="116"/>
      <c r="C216" s="117"/>
      <c r="D216" s="116"/>
      <c r="E216" s="115"/>
      <c r="F216" s="115"/>
      <c r="G216" s="115"/>
      <c r="H216" s="115"/>
      <c r="I216" s="114"/>
      <c r="J216" s="113"/>
      <c r="K216" s="112"/>
    </row>
    <row r="217" spans="1:13" s="118" customFormat="1" ht="93.75" customHeight="1">
      <c r="A217" s="116"/>
      <c r="B217" s="116"/>
      <c r="C217" s="117"/>
      <c r="D217" s="116"/>
      <c r="E217" s="115"/>
      <c r="F217" s="115"/>
      <c r="G217" s="115"/>
      <c r="H217" s="115"/>
      <c r="I217" s="114"/>
      <c r="J217" s="113"/>
      <c r="K217" s="112"/>
    </row>
    <row r="218" spans="1:13" s="118" customFormat="1" ht="93.75" customHeight="1">
      <c r="A218" s="116"/>
      <c r="B218" s="116"/>
      <c r="C218" s="117"/>
      <c r="D218" s="116"/>
      <c r="E218" s="115"/>
      <c r="F218" s="115"/>
      <c r="G218" s="115"/>
      <c r="H218" s="115"/>
      <c r="I218" s="114"/>
      <c r="J218" s="113"/>
      <c r="K218" s="112"/>
    </row>
    <row r="219" spans="1:13" s="118" customFormat="1" ht="93.75" customHeight="1">
      <c r="A219" s="116"/>
      <c r="B219" s="116"/>
      <c r="C219" s="117"/>
      <c r="D219" s="116"/>
      <c r="E219" s="115"/>
      <c r="F219" s="115"/>
      <c r="G219" s="115"/>
      <c r="H219" s="115"/>
      <c r="I219" s="114"/>
      <c r="J219" s="113"/>
      <c r="K219" s="112"/>
    </row>
    <row r="220" spans="1:13" s="118" customFormat="1" ht="93.75" customHeight="1">
      <c r="A220" s="116"/>
      <c r="B220" s="116"/>
      <c r="C220" s="117"/>
      <c r="D220" s="116"/>
      <c r="E220" s="115"/>
      <c r="F220" s="115"/>
      <c r="G220" s="115"/>
      <c r="H220" s="115"/>
      <c r="I220" s="114"/>
      <c r="J220" s="113"/>
      <c r="K220" s="112"/>
    </row>
    <row r="221" spans="1:13" s="118" customFormat="1" ht="93.75" customHeight="1">
      <c r="A221" s="116"/>
      <c r="B221" s="116"/>
      <c r="C221" s="117"/>
      <c r="D221" s="116"/>
      <c r="E221" s="115"/>
      <c r="F221" s="115"/>
      <c r="G221" s="115"/>
      <c r="H221" s="115"/>
      <c r="I221" s="114"/>
      <c r="J221" s="113"/>
      <c r="K221" s="112"/>
    </row>
    <row r="222" spans="1:13" s="118" customFormat="1" ht="93.75" customHeight="1">
      <c r="A222" s="116"/>
      <c r="B222" s="116"/>
      <c r="C222" s="117"/>
      <c r="D222" s="116"/>
      <c r="E222" s="115"/>
      <c r="F222" s="115"/>
      <c r="G222" s="115"/>
      <c r="H222" s="115"/>
      <c r="I222" s="114"/>
      <c r="J222" s="113"/>
      <c r="K222" s="112"/>
    </row>
    <row r="223" spans="1:13" s="118" customFormat="1" ht="93.75" customHeight="1">
      <c r="A223" s="116"/>
      <c r="B223" s="116"/>
      <c r="C223" s="117"/>
      <c r="D223" s="116"/>
      <c r="E223" s="115"/>
      <c r="F223" s="115"/>
      <c r="G223" s="115"/>
      <c r="H223" s="115"/>
      <c r="I223" s="114"/>
      <c r="J223" s="113"/>
      <c r="K223" s="112"/>
    </row>
    <row r="224" spans="1:13" s="118" customFormat="1" ht="93.75" customHeight="1">
      <c r="A224" s="116"/>
      <c r="B224" s="116"/>
      <c r="C224" s="117"/>
      <c r="D224" s="116"/>
      <c r="E224" s="115"/>
      <c r="F224" s="115"/>
      <c r="G224" s="115"/>
      <c r="H224" s="115"/>
      <c r="I224" s="114"/>
      <c r="J224" s="113"/>
      <c r="K224" s="112"/>
    </row>
    <row r="225" spans="1:11" s="118" customFormat="1" ht="93.75" customHeight="1">
      <c r="A225" s="116"/>
      <c r="B225" s="116"/>
      <c r="C225" s="117"/>
      <c r="D225" s="116"/>
      <c r="E225" s="115"/>
      <c r="F225" s="115"/>
      <c r="G225" s="115"/>
      <c r="H225" s="115"/>
      <c r="I225" s="114"/>
      <c r="J225" s="113"/>
      <c r="K225" s="112"/>
    </row>
    <row r="226" spans="1:11" s="118" customFormat="1" ht="93.75" customHeight="1">
      <c r="A226" s="116"/>
      <c r="B226" s="116"/>
      <c r="C226" s="117"/>
      <c r="D226" s="116"/>
      <c r="E226" s="115"/>
      <c r="F226" s="115"/>
      <c r="G226" s="115"/>
      <c r="H226" s="115"/>
      <c r="I226" s="114"/>
      <c r="J226" s="113"/>
      <c r="K226" s="112"/>
    </row>
    <row r="227" spans="1:11" s="118" customFormat="1" ht="93.75" customHeight="1">
      <c r="A227" s="116"/>
      <c r="B227" s="116"/>
      <c r="C227" s="117"/>
      <c r="D227" s="116"/>
      <c r="E227" s="115"/>
      <c r="F227" s="115"/>
      <c r="G227" s="115"/>
      <c r="H227" s="115"/>
      <c r="I227" s="114"/>
      <c r="J227" s="113"/>
      <c r="K227" s="112"/>
    </row>
    <row r="228" spans="1:11" s="118" customFormat="1" ht="93.75" customHeight="1">
      <c r="A228" s="116"/>
      <c r="B228" s="116"/>
      <c r="C228" s="117"/>
      <c r="D228" s="116"/>
      <c r="E228" s="115"/>
      <c r="F228" s="115"/>
      <c r="G228" s="115"/>
      <c r="H228" s="115"/>
      <c r="I228" s="114"/>
      <c r="J228" s="113"/>
      <c r="K228" s="112"/>
    </row>
    <row r="229" spans="1:11" s="118" customFormat="1" ht="93.75" customHeight="1">
      <c r="A229" s="116"/>
      <c r="B229" s="116"/>
      <c r="C229" s="117"/>
      <c r="D229" s="116"/>
      <c r="E229" s="115"/>
      <c r="F229" s="115"/>
      <c r="G229" s="115"/>
      <c r="H229" s="115"/>
      <c r="I229" s="114"/>
      <c r="J229" s="113"/>
      <c r="K229" s="112"/>
    </row>
    <row r="230" spans="1:11" s="118" customFormat="1" ht="93.75" customHeight="1">
      <c r="A230" s="116"/>
      <c r="B230" s="116"/>
      <c r="C230" s="117"/>
      <c r="D230" s="116"/>
      <c r="E230" s="115"/>
      <c r="F230" s="115"/>
      <c r="G230" s="115"/>
      <c r="H230" s="115"/>
      <c r="I230" s="114"/>
      <c r="J230" s="113"/>
      <c r="K230" s="112"/>
    </row>
    <row r="231" spans="1:11" s="118" customFormat="1" ht="93.75" customHeight="1">
      <c r="A231" s="116"/>
      <c r="B231" s="116"/>
      <c r="C231" s="117"/>
      <c r="D231" s="116"/>
      <c r="E231" s="115"/>
      <c r="F231" s="115"/>
      <c r="G231" s="115"/>
      <c r="H231" s="115"/>
      <c r="I231" s="114"/>
      <c r="J231" s="113"/>
      <c r="K231" s="112"/>
    </row>
    <row r="232" spans="1:11" s="118" customFormat="1" ht="93.75" customHeight="1">
      <c r="A232" s="116"/>
      <c r="B232" s="116"/>
      <c r="C232" s="117"/>
      <c r="D232" s="116"/>
      <c r="E232" s="115"/>
      <c r="F232" s="115"/>
      <c r="G232" s="115"/>
      <c r="H232" s="115"/>
      <c r="I232" s="114"/>
      <c r="J232" s="113"/>
      <c r="K232" s="112"/>
    </row>
    <row r="233" spans="1:11" s="118" customFormat="1" ht="93.75" customHeight="1">
      <c r="A233" s="116"/>
      <c r="B233" s="116"/>
      <c r="C233" s="117"/>
      <c r="D233" s="116"/>
      <c r="E233" s="115"/>
      <c r="F233" s="115"/>
      <c r="G233" s="115"/>
      <c r="H233" s="115"/>
      <c r="I233" s="114"/>
      <c r="J233" s="113"/>
      <c r="K233" s="112"/>
    </row>
    <row r="234" spans="1:11" s="118" customFormat="1" ht="93.75" customHeight="1">
      <c r="A234" s="116"/>
      <c r="B234" s="116"/>
      <c r="C234" s="117"/>
      <c r="D234" s="116"/>
      <c r="E234" s="115"/>
      <c r="F234" s="115"/>
      <c r="G234" s="115"/>
      <c r="H234" s="115"/>
      <c r="I234" s="114"/>
      <c r="J234" s="113"/>
      <c r="K234" s="112"/>
    </row>
    <row r="235" spans="1:11" s="118" customFormat="1" ht="93.75" customHeight="1">
      <c r="A235" s="116"/>
      <c r="B235" s="116"/>
      <c r="C235" s="117"/>
      <c r="D235" s="116"/>
      <c r="E235" s="115"/>
      <c r="F235" s="115"/>
      <c r="G235" s="115"/>
      <c r="H235" s="115"/>
      <c r="I235" s="114"/>
      <c r="J235" s="113"/>
      <c r="K235" s="112"/>
    </row>
    <row r="236" spans="1:11" s="118" customFormat="1" ht="93.75" customHeight="1">
      <c r="A236" s="116"/>
      <c r="B236" s="116"/>
      <c r="C236" s="117"/>
      <c r="D236" s="116"/>
      <c r="E236" s="115"/>
      <c r="F236" s="115"/>
      <c r="G236" s="115"/>
      <c r="H236" s="115"/>
      <c r="I236" s="114"/>
      <c r="J236" s="113"/>
      <c r="K236" s="112"/>
    </row>
    <row r="237" spans="1:11" s="118" customFormat="1" ht="93.75" customHeight="1">
      <c r="A237" s="116"/>
      <c r="B237" s="116"/>
      <c r="C237" s="117"/>
      <c r="D237" s="116"/>
      <c r="E237" s="115"/>
      <c r="F237" s="115"/>
      <c r="G237" s="115"/>
      <c r="H237" s="115"/>
      <c r="I237" s="114"/>
      <c r="J237" s="113"/>
      <c r="K237" s="112"/>
    </row>
    <row r="238" spans="1:11" s="118" customFormat="1" ht="93.75" customHeight="1">
      <c r="A238" s="116"/>
      <c r="B238" s="116"/>
      <c r="C238" s="117"/>
      <c r="D238" s="116"/>
      <c r="E238" s="115"/>
      <c r="F238" s="115"/>
      <c r="G238" s="115"/>
      <c r="H238" s="115"/>
      <c r="I238" s="114"/>
      <c r="J238" s="113"/>
      <c r="K238" s="112"/>
    </row>
    <row r="239" spans="1:11" s="118" customFormat="1" ht="93.75" customHeight="1">
      <c r="A239" s="116"/>
      <c r="B239" s="116"/>
      <c r="C239" s="117"/>
      <c r="D239" s="116"/>
      <c r="E239" s="115"/>
      <c r="F239" s="115"/>
      <c r="G239" s="115"/>
      <c r="H239" s="115"/>
      <c r="I239" s="114"/>
      <c r="J239" s="113"/>
      <c r="K239" s="112"/>
    </row>
    <row r="240" spans="1:11" s="118" customFormat="1" ht="93.75" customHeight="1">
      <c r="A240" s="116"/>
      <c r="B240" s="116"/>
      <c r="C240" s="117"/>
      <c r="D240" s="116"/>
      <c r="E240" s="115"/>
      <c r="F240" s="115"/>
      <c r="G240" s="115"/>
      <c r="H240" s="115"/>
      <c r="I240" s="114"/>
      <c r="J240" s="113"/>
      <c r="K240" s="112"/>
    </row>
    <row r="241" spans="1:11" s="118" customFormat="1" ht="93.75" customHeight="1">
      <c r="A241" s="116"/>
      <c r="B241" s="116"/>
      <c r="C241" s="117"/>
      <c r="D241" s="116"/>
      <c r="E241" s="115"/>
      <c r="F241" s="115"/>
      <c r="G241" s="115"/>
      <c r="H241" s="115"/>
      <c r="I241" s="114"/>
      <c r="J241" s="113"/>
      <c r="K241" s="112"/>
    </row>
    <row r="242" spans="1:11" s="118" customFormat="1" ht="93.75" customHeight="1">
      <c r="A242" s="116"/>
      <c r="B242" s="116"/>
      <c r="C242" s="117"/>
      <c r="D242" s="116"/>
      <c r="E242" s="115"/>
      <c r="F242" s="115"/>
      <c r="G242" s="115"/>
      <c r="H242" s="115"/>
      <c r="I242" s="114"/>
      <c r="J242" s="113"/>
      <c r="K242" s="112"/>
    </row>
    <row r="243" spans="1:11" s="118" customFormat="1" ht="93.75" customHeight="1">
      <c r="A243" s="116"/>
      <c r="B243" s="116"/>
      <c r="C243" s="117"/>
      <c r="D243" s="116"/>
      <c r="E243" s="115"/>
      <c r="F243" s="115"/>
      <c r="G243" s="115"/>
      <c r="H243" s="115"/>
      <c r="I243" s="114"/>
      <c r="J243" s="113"/>
      <c r="K243" s="112"/>
    </row>
    <row r="244" spans="1:11" s="118" customFormat="1" ht="93.75" customHeight="1">
      <c r="A244" s="116"/>
      <c r="B244" s="116"/>
      <c r="C244" s="117"/>
      <c r="D244" s="116"/>
      <c r="E244" s="115"/>
      <c r="F244" s="115"/>
      <c r="G244" s="115"/>
      <c r="H244" s="115"/>
      <c r="I244" s="114"/>
      <c r="J244" s="113"/>
      <c r="K244" s="112"/>
    </row>
    <row r="245" spans="1:11" s="118" customFormat="1" ht="93.75" customHeight="1">
      <c r="A245" s="116"/>
      <c r="B245" s="116"/>
      <c r="C245" s="117"/>
      <c r="D245" s="116"/>
      <c r="E245" s="115"/>
      <c r="F245" s="115"/>
      <c r="G245" s="115"/>
      <c r="H245" s="115"/>
      <c r="I245" s="114"/>
      <c r="J245" s="113"/>
      <c r="K245" s="112"/>
    </row>
    <row r="246" spans="1:11" s="118" customFormat="1" ht="93.75" customHeight="1">
      <c r="A246" s="116"/>
      <c r="B246" s="116"/>
      <c r="C246" s="117"/>
      <c r="D246" s="116"/>
      <c r="E246" s="115"/>
      <c r="F246" s="115"/>
      <c r="G246" s="115"/>
      <c r="H246" s="115"/>
      <c r="I246" s="114"/>
      <c r="J246" s="113"/>
      <c r="K246" s="112"/>
    </row>
    <row r="247" spans="1:11" s="118" customFormat="1" ht="93.75" customHeight="1">
      <c r="A247" s="116"/>
      <c r="B247" s="116"/>
      <c r="C247" s="117"/>
      <c r="D247" s="116"/>
      <c r="E247" s="115"/>
      <c r="F247" s="115"/>
      <c r="G247" s="115"/>
      <c r="H247" s="115"/>
      <c r="I247" s="114"/>
      <c r="J247" s="113"/>
      <c r="K247" s="112"/>
    </row>
  </sheetData>
  <autoFilter ref="E1:M212" xr:uid="{00000000-0001-0000-0600-000000000000}"/>
  <conditionalFormatting sqref="I1:J1">
    <cfRule type="containsBlanks" priority="12" stopIfTrue="1">
      <formula>LEN(TRIM(I1))=0</formula>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6" operator="containsText" id="{F9E01CCD-E056-42D2-80BD-290DB36E9490}">
            <xm:f>NOT(ISERROR(SEARCH(Echelles_DORA!$G$9,E1)))</xm:f>
            <xm:f>Echelles_DORA!$G$9</xm:f>
            <x14:dxf>
              <fill>
                <patternFill>
                  <bgColor theme="0" tint="-0.34998626667073579"/>
                </patternFill>
              </fill>
            </x14:dxf>
          </x14:cfRule>
          <x14:cfRule type="containsText" priority="8" operator="containsText" id="{36FCA3E6-37CC-43D2-ACBA-A798F7532004}">
            <xm:f>NOT(ISERROR(SEARCH(Echelles_DORA!$G$5,E1)))</xm:f>
            <xm:f>Echelles_DORA!$G$5</xm:f>
            <x14:dxf>
              <fill>
                <patternFill>
                  <bgColor theme="5" tint="0.59996337778862885"/>
                </patternFill>
              </fill>
            </x14:dxf>
          </x14:cfRule>
          <x14:cfRule type="containsText" priority="9" operator="containsText" id="{E34D346C-B89E-4A7A-9E64-186124BF9E2F}">
            <xm:f>NOT(ISERROR(SEARCH(Echelles_DORA!$G$6,E1)))</xm:f>
            <xm:f>Echelles_DORA!$G$6</xm:f>
            <x14:dxf>
              <fill>
                <patternFill>
                  <bgColor theme="5" tint="-0.24994659260841701"/>
                </patternFill>
              </fill>
            </x14:dxf>
          </x14:cfRule>
          <x14:cfRule type="containsText" priority="10" operator="containsText" id="{96E10685-9A3B-47B7-B9AD-7E420FE795D0}">
            <xm:f>NOT(ISERROR(SEARCH(Echelles_DORA!$G$7,E1)))</xm:f>
            <xm:f>Echelles_DORA!$G$7</xm:f>
            <x14:dxf>
              <fill>
                <patternFill>
                  <bgColor theme="5" tint="-0.499984740745262"/>
                </patternFill>
              </fill>
            </x14:dxf>
          </x14:cfRule>
          <x14:cfRule type="containsText" priority="11" operator="containsText" id="{49160749-4B72-43BC-A8B3-DFF051BBD276}">
            <xm:f>NOT(ISERROR(SEARCH(Echelles_DORA!$G$8,E1)))</xm:f>
            <xm:f>Echelles_DORA!$G$8</xm:f>
            <x14:dxf>
              <fill>
                <patternFill>
                  <bgColor theme="9" tint="-0.24994659260841701"/>
                </patternFill>
              </fill>
            </x14:dxf>
          </x14:cfRule>
          <xm:sqref>E1:H1048576</xm:sqref>
        </x14:conditionalFormatting>
        <x14:conditionalFormatting xmlns:xm="http://schemas.microsoft.com/office/excel/2006/main">
          <x14:cfRule type="containsText" priority="1" operator="containsText" id="{8C9F7144-82D5-439A-B0C7-A52E5B54979D}">
            <xm:f>NOT(ISERROR(SEARCH(Echelles_DORA!$D$7,I1)))</xm:f>
            <xm:f>Echelles_DORA!$D$7</xm:f>
            <x14:dxf>
              <fill>
                <patternFill>
                  <bgColor theme="5" tint="-0.499984740745262"/>
                </patternFill>
              </fill>
            </x14:dxf>
          </x14:cfRule>
          <x14:cfRule type="containsText" priority="3" operator="containsText" id="{99CAD6A6-98B7-4C18-B528-9430EA6ECE90}">
            <xm:f>NOT(ISERROR(SEARCH(Echelles_DORA!$D$8,I1)))</xm:f>
            <xm:f>Echelles_DORA!$D$8</xm:f>
            <x14:dxf>
              <fill>
                <patternFill>
                  <bgColor theme="0" tint="-0.34998626667073579"/>
                </patternFill>
              </fill>
            </x14:dxf>
          </x14:cfRule>
          <x14:cfRule type="containsText" priority="4" operator="containsText" id="{77FA66B5-F1B9-4100-91A8-06C6FECB2F44}">
            <xm:f>NOT(ISERROR(SEARCH(Echelles_DORA!$D$6,I1)))</xm:f>
            <xm:f>Echelles_DORA!$D$6</xm:f>
            <x14:dxf>
              <fill>
                <patternFill>
                  <bgColor theme="5" tint="0.39994506668294322"/>
                </patternFill>
              </fill>
            </x14:dxf>
          </x14:cfRule>
          <x14:cfRule type="containsText" priority="5" operator="containsText" id="{528D1246-DA1A-4F8C-AA0C-1B9E27B46FDC}">
            <xm:f>NOT(ISERROR(SEARCH(Echelles_DORA!$D$5,I1)))</xm:f>
            <xm:f>Echelles_DORA!$D$5</xm:f>
            <x14:dxf>
              <fill>
                <patternFill>
                  <bgColor theme="9" tint="-0.24994659260841701"/>
                </patternFill>
              </fill>
            </x14:dxf>
          </x14:cfRule>
          <xm:sqref>I1:I1048576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4CC2B3D-583C-4D7B-9FFB-97E1AE626025}">
          <x14:formula1>
            <xm:f>Echelles_DORA!$G$4:$G$9</xm:f>
          </x14:formula1>
          <xm:sqref>E1:H1048576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8D85B-FA60-47F0-939D-E74975DBABCD}">
  <sheetPr codeName="Feuil8">
    <tabColor theme="4" tint="0.39997558519241921"/>
  </sheetPr>
  <dimension ref="A1:M25"/>
  <sheetViews>
    <sheetView showGridLines="0" topLeftCell="A9" zoomScale="67" zoomScaleNormal="70" workbookViewId="0">
      <selection activeCell="X38" sqref="X38"/>
    </sheetView>
  </sheetViews>
  <sheetFormatPr baseColWidth="10" defaultColWidth="11.42578125" defaultRowHeight="15"/>
  <cols>
    <col min="1" max="1" width="39.28515625" bestFit="1" customWidth="1"/>
    <col min="2" max="2" width="20.5703125" bestFit="1" customWidth="1"/>
  </cols>
  <sheetData>
    <row r="1" spans="1:8" ht="14.45" hidden="1" customHeight="1">
      <c r="A1" t="s">
        <v>409</v>
      </c>
      <c r="B1" t="s">
        <v>741</v>
      </c>
    </row>
    <row r="2" spans="1:8" ht="14.45" hidden="1" customHeight="1">
      <c r="A2" s="70" t="s">
        <v>504</v>
      </c>
      <c r="B2">
        <v>118</v>
      </c>
    </row>
    <row r="3" spans="1:8" ht="14.45" hidden="1" customHeight="1">
      <c r="A3" s="150" t="s">
        <v>742</v>
      </c>
      <c r="B3">
        <v>7</v>
      </c>
    </row>
    <row r="4" spans="1:8" ht="14.45" hidden="1" customHeight="1">
      <c r="A4" s="150" t="s">
        <v>430</v>
      </c>
      <c r="B4">
        <v>2</v>
      </c>
    </row>
    <row r="5" spans="1:8" ht="14.45" hidden="1" customHeight="1">
      <c r="A5" s="150" t="s">
        <v>743</v>
      </c>
      <c r="B5">
        <v>93</v>
      </c>
    </row>
    <row r="6" spans="1:8" ht="14.45" hidden="1" customHeight="1">
      <c r="A6" s="150" t="s">
        <v>744</v>
      </c>
      <c r="B6">
        <v>16</v>
      </c>
    </row>
    <row r="7" spans="1:8" ht="14.45" hidden="1" customHeight="1">
      <c r="A7" s="70" t="s">
        <v>411</v>
      </c>
      <c r="B7">
        <v>118</v>
      </c>
    </row>
    <row r="8" spans="1:8" ht="14.45" hidden="1" customHeight="1"/>
    <row r="12" spans="1:8">
      <c r="A12" s="305" t="s">
        <v>745</v>
      </c>
      <c r="B12" s="305"/>
      <c r="G12" s="306" t="s">
        <v>746</v>
      </c>
      <c r="H12" s="306"/>
    </row>
    <row r="25" spans="13:13">
      <c r="M25" s="149"/>
    </row>
  </sheetData>
  <mergeCells count="2">
    <mergeCell ref="A12:B12"/>
    <mergeCell ref="G12:H1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6576F-124E-4EA0-8C69-B8489F14DAF1}">
  <sheetPr codeName="Feuil3"/>
  <dimension ref="A1:H39"/>
  <sheetViews>
    <sheetView topLeftCell="A12" zoomScale="81" workbookViewId="0">
      <selection activeCell="H12" sqref="H12"/>
    </sheetView>
  </sheetViews>
  <sheetFormatPr baseColWidth="10" defaultColWidth="11.42578125" defaultRowHeight="15"/>
  <cols>
    <col min="2" max="2" width="13.85546875" customWidth="1"/>
    <col min="3" max="3" width="16.42578125" bestFit="1" customWidth="1"/>
    <col min="5" max="5" width="9.85546875" customWidth="1"/>
    <col min="6" max="6" width="11.42578125" customWidth="1"/>
    <col min="7" max="7" width="15" customWidth="1"/>
    <col min="8" max="8" width="15.5703125" customWidth="1"/>
  </cols>
  <sheetData>
    <row r="1" spans="1:8" ht="21" customHeight="1">
      <c r="A1" s="308" t="s">
        <v>747</v>
      </c>
      <c r="B1" s="308"/>
      <c r="C1" s="308"/>
      <c r="D1" s="308"/>
      <c r="E1" s="308"/>
      <c r="F1" s="308"/>
      <c r="G1" s="308"/>
      <c r="H1" s="309"/>
    </row>
    <row r="2" spans="1:8" ht="21" customHeight="1">
      <c r="A2" s="310"/>
      <c r="B2" s="310"/>
      <c r="C2" s="310"/>
      <c r="D2" s="310"/>
      <c r="E2" s="310"/>
      <c r="F2" s="310"/>
      <c r="G2" s="310"/>
      <c r="H2" s="311"/>
    </row>
    <row r="4" spans="1:8" ht="15.75">
      <c r="A4" s="329" t="s">
        <v>748</v>
      </c>
      <c r="B4" s="329"/>
      <c r="C4" s="329"/>
      <c r="D4" s="329"/>
      <c r="E4" s="329"/>
      <c r="F4" s="329"/>
      <c r="G4" s="329"/>
      <c r="H4" s="329"/>
    </row>
    <row r="5" spans="1:8" ht="15.75">
      <c r="A5" s="330" t="s">
        <v>749</v>
      </c>
      <c r="B5" s="331"/>
      <c r="C5" s="331"/>
      <c r="D5" s="331"/>
      <c r="E5" s="331"/>
      <c r="F5" s="331"/>
      <c r="G5" s="331"/>
      <c r="H5" s="331"/>
    </row>
    <row r="6" spans="1:8" ht="15.75">
      <c r="A6" s="92" t="s">
        <v>750</v>
      </c>
      <c r="B6" s="93"/>
      <c r="C6" s="93"/>
      <c r="D6" s="93"/>
      <c r="E6" s="93"/>
      <c r="F6" s="93"/>
      <c r="G6" s="93"/>
      <c r="H6" s="93"/>
    </row>
    <row r="7" spans="1:8" ht="15.75">
      <c r="A7" s="92" t="s">
        <v>751</v>
      </c>
      <c r="B7" s="94"/>
      <c r="C7" s="94"/>
      <c r="D7" s="94"/>
      <c r="E7" s="94"/>
      <c r="F7" s="94"/>
      <c r="G7" s="94"/>
      <c r="H7" s="94"/>
    </row>
    <row r="8" spans="1:8" ht="15.75">
      <c r="A8" s="332" t="s">
        <v>752</v>
      </c>
      <c r="B8" s="329"/>
      <c r="C8" s="329"/>
      <c r="D8" s="329"/>
      <c r="E8" s="329"/>
      <c r="F8" s="329"/>
      <c r="G8" s="329"/>
      <c r="H8" s="329"/>
    </row>
    <row r="9" spans="1:8" ht="15.75">
      <c r="A9" s="93"/>
      <c r="B9" s="94"/>
      <c r="C9" s="94"/>
      <c r="D9" s="94"/>
      <c r="E9" s="94"/>
      <c r="F9" s="94"/>
      <c r="G9" s="94"/>
      <c r="H9" s="94"/>
    </row>
    <row r="10" spans="1:8" ht="15.75">
      <c r="A10" s="95" t="s">
        <v>753</v>
      </c>
      <c r="B10" s="94"/>
      <c r="C10" s="94"/>
      <c r="D10" s="94"/>
      <c r="E10" s="94"/>
      <c r="F10" s="94"/>
      <c r="G10" s="94"/>
      <c r="H10" s="94"/>
    </row>
    <row r="11" spans="1:8" ht="28.9" customHeight="1">
      <c r="A11" s="329" t="s">
        <v>754</v>
      </c>
      <c r="B11" s="329"/>
      <c r="C11" s="329"/>
      <c r="D11" s="329"/>
      <c r="E11" s="329"/>
      <c r="F11" s="329"/>
      <c r="G11" s="329"/>
      <c r="H11" s="329"/>
    </row>
    <row r="12" spans="1:8">
      <c r="B12" s="96"/>
      <c r="C12" s="96"/>
      <c r="D12" s="96"/>
      <c r="E12" s="96"/>
      <c r="F12" s="96"/>
      <c r="G12" s="96"/>
      <c r="H12" s="96"/>
    </row>
    <row r="13" spans="1:8" ht="18.75">
      <c r="A13" s="94"/>
      <c r="B13" s="97"/>
      <c r="C13" s="97"/>
      <c r="D13" s="97"/>
      <c r="E13" s="97"/>
      <c r="F13" s="97"/>
      <c r="G13" s="97"/>
      <c r="H13" s="97"/>
    </row>
    <row r="14" spans="1:8" ht="21">
      <c r="A14" s="98" t="s">
        <v>755</v>
      </c>
      <c r="B14" s="99"/>
      <c r="C14" s="111">
        <v>45802</v>
      </c>
      <c r="D14" s="105"/>
      <c r="E14" s="105"/>
      <c r="F14" s="106"/>
      <c r="G14" s="100"/>
      <c r="H14" s="100"/>
    </row>
    <row r="15" spans="1:8">
      <c r="A15" s="98" t="s">
        <v>756</v>
      </c>
      <c r="B15" s="101"/>
      <c r="C15" s="107" t="s">
        <v>757</v>
      </c>
      <c r="D15" s="108"/>
      <c r="E15" s="108"/>
      <c r="F15" s="109"/>
    </row>
    <row r="16" spans="1:8">
      <c r="A16" s="98" t="s">
        <v>758</v>
      </c>
      <c r="B16" s="101"/>
      <c r="C16" s="107" t="s">
        <v>759</v>
      </c>
      <c r="D16" s="108"/>
      <c r="E16" s="108"/>
      <c r="F16" s="109"/>
    </row>
    <row r="17" spans="1:6">
      <c r="A17" s="98" t="s">
        <v>760</v>
      </c>
      <c r="B17" s="101"/>
      <c r="C17" s="170">
        <v>13009</v>
      </c>
      <c r="D17" s="108"/>
      <c r="E17" s="108"/>
      <c r="F17" s="109"/>
    </row>
    <row r="18" spans="1:6">
      <c r="A18" s="98" t="s">
        <v>761</v>
      </c>
      <c r="B18" s="101"/>
      <c r="C18" s="107" t="s">
        <v>762</v>
      </c>
      <c r="D18" s="108"/>
      <c r="E18" s="108"/>
      <c r="F18" s="109"/>
    </row>
    <row r="19" spans="1:6">
      <c r="A19" s="102" t="s">
        <v>763</v>
      </c>
      <c r="B19" s="102"/>
      <c r="C19" s="107" t="s">
        <v>764</v>
      </c>
      <c r="D19" s="108"/>
      <c r="E19" s="108"/>
      <c r="F19" s="108"/>
    </row>
    <row r="21" spans="1:6" hidden="1"/>
    <row r="22" spans="1:6" hidden="1"/>
    <row r="24" spans="1:6">
      <c r="A24" s="98" t="s">
        <v>765</v>
      </c>
      <c r="B24" s="102"/>
      <c r="C24" s="101"/>
      <c r="D24" s="315"/>
      <c r="E24" s="316"/>
      <c r="F24" s="317"/>
    </row>
    <row r="25" spans="1:6">
      <c r="A25" s="98" t="s">
        <v>766</v>
      </c>
      <c r="B25" s="102"/>
      <c r="C25" s="101"/>
      <c r="D25" s="315"/>
      <c r="E25" s="316"/>
      <c r="F25" s="317"/>
    </row>
    <row r="26" spans="1:6">
      <c r="A26" s="98" t="s">
        <v>767</v>
      </c>
      <c r="B26" s="102"/>
      <c r="C26" s="103"/>
      <c r="D26" s="312"/>
      <c r="E26" s="313"/>
      <c r="F26" s="314"/>
    </row>
    <row r="27" spans="1:6">
      <c r="A27" s="98" t="s">
        <v>768</v>
      </c>
      <c r="B27" s="102"/>
      <c r="C27" s="101"/>
      <c r="D27" s="312"/>
      <c r="E27" s="313"/>
      <c r="F27" s="314"/>
    </row>
    <row r="28" spans="1:6">
      <c r="A28" s="319" t="s">
        <v>769</v>
      </c>
      <c r="B28" s="320"/>
      <c r="C28" s="321"/>
      <c r="D28" s="110" t="s">
        <v>770</v>
      </c>
      <c r="E28" s="110" t="s">
        <v>771</v>
      </c>
      <c r="F28" s="110" t="s">
        <v>772</v>
      </c>
    </row>
    <row r="29" spans="1:6">
      <c r="A29" s="322"/>
      <c r="B29" s="323"/>
      <c r="C29" s="324"/>
      <c r="D29" s="110"/>
      <c r="E29" s="110"/>
      <c r="F29" s="110"/>
    </row>
    <row r="30" spans="1:6">
      <c r="A30" s="325" t="s">
        <v>773</v>
      </c>
      <c r="B30" s="325"/>
      <c r="C30" s="326"/>
      <c r="D30" s="110" t="s">
        <v>774</v>
      </c>
      <c r="E30" s="110" t="s">
        <v>775</v>
      </c>
      <c r="F30" s="110" t="s">
        <v>776</v>
      </c>
    </row>
    <row r="31" spans="1:6">
      <c r="A31" s="327"/>
      <c r="B31" s="327"/>
      <c r="C31" s="328"/>
      <c r="D31" s="110"/>
      <c r="E31" s="110"/>
      <c r="F31" s="110"/>
    </row>
    <row r="33" spans="1:6">
      <c r="A33" s="104" t="s">
        <v>777</v>
      </c>
    </row>
    <row r="34" spans="1:6">
      <c r="A34" s="318" t="s">
        <v>778</v>
      </c>
      <c r="B34" s="318"/>
      <c r="C34" s="318"/>
      <c r="D34" s="318" t="s">
        <v>779</v>
      </c>
      <c r="E34" s="318"/>
      <c r="F34" s="318"/>
    </row>
    <row r="35" spans="1:6">
      <c r="A35" s="307"/>
      <c r="B35" s="307"/>
      <c r="C35" s="307"/>
      <c r="D35" s="307"/>
      <c r="E35" s="307"/>
      <c r="F35" s="307"/>
    </row>
    <row r="36" spans="1:6">
      <c r="A36" s="307"/>
      <c r="B36" s="307"/>
      <c r="C36" s="307"/>
      <c r="D36" s="307"/>
      <c r="E36" s="307"/>
      <c r="F36" s="307"/>
    </row>
    <row r="37" spans="1:6">
      <c r="A37" s="307"/>
      <c r="B37" s="307"/>
      <c r="C37" s="307"/>
      <c r="D37" s="307"/>
      <c r="E37" s="307"/>
      <c r="F37" s="307"/>
    </row>
    <row r="38" spans="1:6">
      <c r="A38" s="307"/>
      <c r="B38" s="307"/>
      <c r="C38" s="307"/>
      <c r="D38" s="307"/>
      <c r="E38" s="307"/>
      <c r="F38" s="307"/>
    </row>
    <row r="39" spans="1:6">
      <c r="A39" s="307"/>
      <c r="B39" s="307"/>
      <c r="C39" s="307"/>
      <c r="D39" s="307"/>
      <c r="E39" s="307"/>
      <c r="F39" s="307"/>
    </row>
  </sheetData>
  <mergeCells count="23">
    <mergeCell ref="D34:F34"/>
    <mergeCell ref="A28:C29"/>
    <mergeCell ref="A30:C31"/>
    <mergeCell ref="A4:H4"/>
    <mergeCell ref="A5:H5"/>
    <mergeCell ref="A8:H8"/>
    <mergeCell ref="A11:H11"/>
    <mergeCell ref="A38:C38"/>
    <mergeCell ref="D38:F38"/>
    <mergeCell ref="A39:C39"/>
    <mergeCell ref="D39:F39"/>
    <mergeCell ref="A1:H2"/>
    <mergeCell ref="D27:F27"/>
    <mergeCell ref="A35:C35"/>
    <mergeCell ref="D35:F35"/>
    <mergeCell ref="A36:C36"/>
    <mergeCell ref="D36:F36"/>
    <mergeCell ref="A37:C37"/>
    <mergeCell ref="D37:F37"/>
    <mergeCell ref="D24:F24"/>
    <mergeCell ref="D25:F25"/>
    <mergeCell ref="D26:F26"/>
    <mergeCell ref="A34:C3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3D9CB-EFA8-49F2-8DD4-33BBD7980202}">
  <sheetPr codeName="Feuil7">
    <tabColor rgb="FF0066FF"/>
  </sheetPr>
  <dimension ref="A1:L17"/>
  <sheetViews>
    <sheetView tabSelected="1" topLeftCell="B1" zoomScale="60" zoomScaleNormal="80" workbookViewId="0">
      <selection activeCell="H9" sqref="H9"/>
    </sheetView>
  </sheetViews>
  <sheetFormatPr baseColWidth="10" defaultColWidth="11.42578125" defaultRowHeight="15"/>
  <cols>
    <col min="1" max="1" width="25.7109375" hidden="1" customWidth="1"/>
    <col min="3" max="3" width="34.28515625" hidden="1" customWidth="1"/>
    <col min="4" max="4" width="43.7109375" customWidth="1"/>
    <col min="5" max="5" width="55.42578125" customWidth="1"/>
    <col min="6" max="6" width="21.28515625" customWidth="1"/>
    <col min="7" max="7" width="18.85546875" customWidth="1"/>
    <col min="8" max="8" width="29.28515625" customWidth="1"/>
    <col min="9" max="9" width="18.42578125" customWidth="1"/>
    <col min="10" max="10" width="11.5703125" hidden="1" customWidth="1"/>
    <col min="11" max="11" width="19.28515625" customWidth="1"/>
    <col min="12" max="12" width="18" customWidth="1"/>
  </cols>
  <sheetData>
    <row r="1" spans="1:12">
      <c r="A1" t="s">
        <v>742</v>
      </c>
    </row>
    <row r="2" spans="1:12">
      <c r="A2" t="s">
        <v>430</v>
      </c>
    </row>
    <row r="3" spans="1:12" ht="34.15" customHeight="1">
      <c r="A3" t="s">
        <v>743</v>
      </c>
      <c r="D3" s="333" t="s">
        <v>14</v>
      </c>
      <c r="E3" s="334"/>
      <c r="G3" s="148" t="s">
        <v>780</v>
      </c>
      <c r="H3" s="148" t="s">
        <v>781</v>
      </c>
      <c r="I3" s="335" t="s">
        <v>782</v>
      </c>
      <c r="J3" s="334" t="s">
        <v>783</v>
      </c>
      <c r="K3" s="148" t="s">
        <v>783</v>
      </c>
      <c r="L3" s="148" t="s">
        <v>784</v>
      </c>
    </row>
    <row r="4" spans="1:12" ht="50.45" customHeight="1">
      <c r="A4" t="s">
        <v>744</v>
      </c>
      <c r="D4" s="334"/>
      <c r="E4" s="334"/>
      <c r="G4" s="139">
        <v>0</v>
      </c>
      <c r="H4" s="152" t="s">
        <v>785</v>
      </c>
      <c r="I4" s="152" t="s">
        <v>786</v>
      </c>
      <c r="J4" s="152" t="s">
        <v>787</v>
      </c>
      <c r="K4" s="152" t="s">
        <v>788</v>
      </c>
      <c r="L4" s="152" t="s">
        <v>789</v>
      </c>
    </row>
    <row r="5" spans="1:12" ht="76.5" customHeight="1">
      <c r="A5" t="s">
        <v>430</v>
      </c>
      <c r="D5" s="147" t="s">
        <v>742</v>
      </c>
      <c r="E5" s="146" t="s">
        <v>790</v>
      </c>
      <c r="G5" s="143">
        <v>0.25</v>
      </c>
      <c r="H5" s="153" t="s">
        <v>791</v>
      </c>
      <c r="I5" s="154" t="s">
        <v>792</v>
      </c>
      <c r="J5" s="154" t="s">
        <v>793</v>
      </c>
      <c r="K5" s="154" t="s">
        <v>793</v>
      </c>
      <c r="L5" s="154" t="s">
        <v>794</v>
      </c>
    </row>
    <row r="6" spans="1:12" ht="77.25" customHeight="1">
      <c r="D6" s="145" t="s">
        <v>744</v>
      </c>
      <c r="E6" s="140" t="s">
        <v>795</v>
      </c>
      <c r="G6" s="139">
        <v>0.5</v>
      </c>
      <c r="H6" s="152" t="s">
        <v>796</v>
      </c>
      <c r="I6" s="152" t="s">
        <v>797</v>
      </c>
      <c r="J6" s="152" t="s">
        <v>798</v>
      </c>
      <c r="K6" s="152" t="s">
        <v>798</v>
      </c>
      <c r="L6" s="152" t="s">
        <v>799</v>
      </c>
    </row>
    <row r="7" spans="1:12" ht="62.25" customHeight="1">
      <c r="D7" s="144" t="s">
        <v>743</v>
      </c>
      <c r="E7" s="140" t="s">
        <v>800</v>
      </c>
      <c r="G7" s="143">
        <v>0.75</v>
      </c>
      <c r="H7" s="154" t="s">
        <v>801</v>
      </c>
      <c r="I7" s="154" t="s">
        <v>802</v>
      </c>
      <c r="J7" s="154" t="s">
        <v>803</v>
      </c>
      <c r="K7" s="154" t="s">
        <v>803</v>
      </c>
      <c r="L7" s="154" t="s">
        <v>804</v>
      </c>
    </row>
    <row r="8" spans="1:12" ht="73.5" customHeight="1">
      <c r="D8" s="141" t="s">
        <v>430</v>
      </c>
      <c r="E8" s="140" t="s">
        <v>805</v>
      </c>
      <c r="G8" s="139">
        <v>1</v>
      </c>
      <c r="H8" s="152" t="s">
        <v>806</v>
      </c>
      <c r="I8" s="152" t="s">
        <v>807</v>
      </c>
      <c r="J8" s="152" t="s">
        <v>808</v>
      </c>
      <c r="K8" s="152" t="s">
        <v>808</v>
      </c>
      <c r="L8" s="152" t="s">
        <v>809</v>
      </c>
    </row>
    <row r="9" spans="1:12" ht="18.75" customHeight="1">
      <c r="G9" s="86"/>
      <c r="J9" t="s">
        <v>430</v>
      </c>
    </row>
    <row r="10" spans="1:12" ht="15" customHeight="1">
      <c r="D10" s="138" t="s">
        <v>440</v>
      </c>
      <c r="E10" s="138"/>
    </row>
    <row r="11" spans="1:12" ht="26.25" customHeight="1">
      <c r="D11" s="138"/>
      <c r="E11" s="138"/>
    </row>
    <row r="12" spans="1:12" ht="109.15" customHeight="1">
      <c r="E12" s="86"/>
      <c r="F12" s="86"/>
      <c r="G12" s="86"/>
      <c r="H12" s="86"/>
      <c r="I12" s="86"/>
    </row>
    <row r="13" spans="1:12" ht="164.45" customHeight="1">
      <c r="E13" s="137"/>
      <c r="F13" s="137"/>
      <c r="G13" s="137"/>
      <c r="H13" s="137"/>
      <c r="I13" s="137"/>
    </row>
    <row r="14" spans="1:12" ht="108" customHeight="1">
      <c r="E14" s="137"/>
      <c r="F14" s="137"/>
      <c r="G14" s="137"/>
      <c r="H14" s="137"/>
      <c r="I14" s="137"/>
    </row>
    <row r="15" spans="1:12" ht="176.45" customHeight="1">
      <c r="E15" s="137"/>
      <c r="F15" s="137"/>
      <c r="G15" s="137"/>
      <c r="H15" s="137"/>
      <c r="I15" s="137"/>
    </row>
    <row r="16" spans="1:12">
      <c r="E16" s="137"/>
      <c r="F16" s="137"/>
      <c r="G16" s="137"/>
      <c r="H16" s="137"/>
      <c r="I16" s="137"/>
    </row>
    <row r="17" spans="5:9">
      <c r="E17" s="137"/>
      <c r="F17" s="137"/>
      <c r="G17" s="137"/>
      <c r="H17" s="137"/>
      <c r="I17" s="137"/>
    </row>
  </sheetData>
  <mergeCells count="2">
    <mergeCell ref="D3:E4"/>
    <mergeCell ref="I3:J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AD31A-AEF4-4EC5-ADC1-36B0337E9206}">
  <sheetPr codeName="Feuil9">
    <tabColor rgb="FFA7A6D0"/>
  </sheetPr>
  <dimension ref="A1:C7"/>
  <sheetViews>
    <sheetView zoomScale="68" workbookViewId="0">
      <selection activeCell="C1" sqref="C1"/>
    </sheetView>
  </sheetViews>
  <sheetFormatPr baseColWidth="10" defaultColWidth="11.42578125" defaultRowHeight="15"/>
  <cols>
    <col min="1" max="1" width="29.28515625" customWidth="1"/>
    <col min="2" max="2" width="137.85546875" customWidth="1"/>
    <col min="3" max="3" width="33.7109375" customWidth="1"/>
  </cols>
  <sheetData>
    <row r="1" spans="1:3" ht="44.25" customHeight="1">
      <c r="A1" s="157" t="s">
        <v>14</v>
      </c>
      <c r="B1" s="156" t="s">
        <v>810</v>
      </c>
      <c r="C1" s="155" t="s">
        <v>15</v>
      </c>
    </row>
    <row r="2" spans="1:3" ht="60.75" customHeight="1">
      <c r="A2" s="182">
        <v>1</v>
      </c>
      <c r="B2" s="176" t="s">
        <v>418</v>
      </c>
      <c r="C2" s="337" t="s">
        <v>417</v>
      </c>
    </row>
    <row r="3" spans="1:3" ht="65.25" customHeight="1">
      <c r="A3" s="183">
        <v>2</v>
      </c>
      <c r="B3" s="177" t="s">
        <v>421</v>
      </c>
      <c r="C3" s="338" t="s">
        <v>420</v>
      </c>
    </row>
    <row r="4" spans="1:3" ht="57.75" customHeight="1">
      <c r="A4" s="184">
        <v>3</v>
      </c>
      <c r="B4" s="178" t="s">
        <v>424</v>
      </c>
      <c r="C4" s="339" t="s">
        <v>423</v>
      </c>
    </row>
    <row r="5" spans="1:3" ht="63" customHeight="1">
      <c r="A5" s="185">
        <v>4</v>
      </c>
      <c r="B5" s="179" t="s">
        <v>427</v>
      </c>
      <c r="C5" s="340" t="s">
        <v>426</v>
      </c>
    </row>
    <row r="6" spans="1:3" ht="61.5" customHeight="1">
      <c r="A6" s="186">
        <v>5</v>
      </c>
      <c r="B6" s="180" t="s">
        <v>429</v>
      </c>
      <c r="C6" s="341" t="s">
        <v>428</v>
      </c>
    </row>
    <row r="7" spans="1:3" ht="48.75" customHeight="1">
      <c r="A7" s="187" t="s">
        <v>55</v>
      </c>
      <c r="B7" s="181" t="s">
        <v>431</v>
      </c>
      <c r="C7" s="342" t="s">
        <v>430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EA89-1C02-41D7-82AB-5F16459E99BF}">
  <sheetPr codeName="Feuil12"/>
  <dimension ref="A3:H9"/>
  <sheetViews>
    <sheetView workbookViewId="0">
      <selection activeCell="H13" sqref="H13"/>
    </sheetView>
  </sheetViews>
  <sheetFormatPr baseColWidth="10" defaultColWidth="11.42578125" defaultRowHeight="15"/>
  <cols>
    <col min="1" max="1" width="62.7109375" bestFit="1" customWidth="1"/>
    <col min="2" max="2" width="15.140625" bestFit="1" customWidth="1"/>
    <col min="3" max="3" width="19" bestFit="1" customWidth="1"/>
    <col min="4" max="4" width="22.7109375" style="151" bestFit="1" customWidth="1"/>
    <col min="7" max="7" width="11.5703125" customWidth="1"/>
  </cols>
  <sheetData>
    <row r="3" spans="1:8">
      <c r="A3" s="69" t="s">
        <v>409</v>
      </c>
      <c r="B3" t="s">
        <v>811</v>
      </c>
      <c r="C3" t="s">
        <v>812</v>
      </c>
      <c r="D3" s="151" t="s">
        <v>813</v>
      </c>
      <c r="G3" t="str">
        <f>A4</f>
        <v>Chapitre II : Gestion des risques liés aux TIC</v>
      </c>
      <c r="H3" s="151">
        <f>D4</f>
        <v>0.1652542372881356</v>
      </c>
    </row>
    <row r="4" spans="1:8">
      <c r="A4" s="70" t="s">
        <v>504</v>
      </c>
      <c r="B4">
        <v>19.5</v>
      </c>
      <c r="C4">
        <v>118</v>
      </c>
      <c r="D4" s="151">
        <v>0.1652542372881356</v>
      </c>
      <c r="G4" t="str">
        <f>A5</f>
        <v>Chapitre III : Gestion, classification et notification des incidents liés aux TIC</v>
      </c>
      <c r="H4" s="151">
        <f>D5</f>
        <v>4.8387096774193547E-2</v>
      </c>
    </row>
    <row r="5" spans="1:8">
      <c r="A5" s="70" t="s">
        <v>635</v>
      </c>
      <c r="B5">
        <v>1.5</v>
      </c>
      <c r="C5">
        <v>31</v>
      </c>
      <c r="D5" s="151">
        <v>4.8387096774193547E-2</v>
      </c>
      <c r="G5" t="str">
        <f>A6</f>
        <v>Chapitre V : Gestion des risques liés aux prestataires tiers TIC</v>
      </c>
      <c r="H5" s="151">
        <f>D6</f>
        <v>0.34745762711864409</v>
      </c>
    </row>
    <row r="6" spans="1:8">
      <c r="A6" s="70" t="s">
        <v>671</v>
      </c>
      <c r="B6">
        <v>20.5</v>
      </c>
      <c r="C6">
        <v>59</v>
      </c>
      <c r="D6" s="151">
        <v>0.34745762711864409</v>
      </c>
      <c r="G6" t="str">
        <f>A7</f>
        <v>Chapitre VI : Dispositifs de partage d’informations</v>
      </c>
      <c r="H6" s="151">
        <f>D7</f>
        <v>0.5</v>
      </c>
    </row>
    <row r="7" spans="1:8">
      <c r="A7" s="70" t="s">
        <v>736</v>
      </c>
      <c r="B7">
        <v>1.5</v>
      </c>
      <c r="C7">
        <v>3</v>
      </c>
      <c r="D7" s="151">
        <v>0.5</v>
      </c>
      <c r="G7" t="str">
        <f>A8</f>
        <v>(vide)</v>
      </c>
    </row>
    <row r="8" spans="1:8">
      <c r="A8" s="70" t="s">
        <v>814</v>
      </c>
      <c r="D8" s="151" t="e">
        <v>#DIV/0!</v>
      </c>
    </row>
    <row r="9" spans="1:8">
      <c r="A9" s="70" t="s">
        <v>411</v>
      </c>
      <c r="B9">
        <v>43</v>
      </c>
      <c r="C9">
        <v>211</v>
      </c>
      <c r="D9" s="151">
        <v>0.20379146919431279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15022-DAE3-4847-B5EC-59D5A3FE51C2}">
  <sheetPr codeName="Feuil4"/>
  <dimension ref="A1:P51"/>
  <sheetViews>
    <sheetView zoomScale="74" zoomScaleNormal="67" workbookViewId="0">
      <selection activeCell="I49" sqref="I49"/>
    </sheetView>
  </sheetViews>
  <sheetFormatPr baseColWidth="10" defaultColWidth="8.85546875" defaultRowHeight="15"/>
  <cols>
    <col min="1" max="1" width="9" style="3" customWidth="1"/>
    <col min="2" max="2" width="20.7109375" customWidth="1"/>
    <col min="3" max="3" width="19.140625" customWidth="1"/>
    <col min="4" max="4" width="31" customWidth="1"/>
    <col min="5" max="5" width="38" customWidth="1"/>
    <col min="6" max="6" width="16" bestFit="1" customWidth="1"/>
    <col min="7" max="7" width="26.42578125" customWidth="1"/>
    <col min="8" max="8" width="41.7109375" customWidth="1"/>
    <col min="9" max="9" width="36.85546875" customWidth="1"/>
    <col min="10" max="10" width="28.42578125" customWidth="1"/>
  </cols>
  <sheetData>
    <row r="1" spans="1:9" ht="45">
      <c r="A1" s="4" t="s">
        <v>4</v>
      </c>
      <c r="B1" s="5" t="s">
        <v>815</v>
      </c>
      <c r="C1" s="5" t="s">
        <v>816</v>
      </c>
      <c r="D1" s="5" t="s">
        <v>817</v>
      </c>
      <c r="E1" s="5" t="s">
        <v>818</v>
      </c>
      <c r="F1" s="5" t="s">
        <v>819</v>
      </c>
      <c r="G1" s="5" t="s">
        <v>820</v>
      </c>
      <c r="H1" s="5" t="s">
        <v>821</v>
      </c>
      <c r="I1" s="5" t="s">
        <v>822</v>
      </c>
    </row>
    <row r="2" spans="1:9">
      <c r="A2" s="3">
        <v>1</v>
      </c>
      <c r="B2" s="6" t="e">
        <f>AVERAGEIFS('CIS Critical Security Controls'!#REF!,'CIS Critical Security Controls'!$A$3:$A$155,Calculations!$A2)</f>
        <v>#REF!</v>
      </c>
      <c r="C2" s="6" t="e">
        <f>AVERAGEIFS('CIS Critical Security Controls'!#REF!,'CIS Critical Security Controls'!$A$3:$A$155,Calculations!$A2)</f>
        <v>#REF!</v>
      </c>
      <c r="D2" s="6" t="e">
        <f>AVERAGEIFS('CIS Critical Security Controls'!#REF!,'CIS Critical Security Controls'!$A$3:$A$155,Calculations!$A2)</f>
        <v>#REF!</v>
      </c>
      <c r="E2" s="6" t="e">
        <f>AVERAGEIFS('CIS Critical Security Controls'!#REF!,'CIS Critical Security Controls'!$A$3:$A$155,Calculations!$A2)</f>
        <v>#REF!</v>
      </c>
      <c r="F2" s="6" t="e">
        <f>AVERAGE(B2:E2)</f>
        <v>#REF!</v>
      </c>
      <c r="G2" s="6" t="e">
        <f>AVERAGEIFS('CIS Critical Security Controls'!#REF!,'CIS Critical Security Controls'!$A$3:$A$155,Calculations!$A2,'CIS Critical Security Controls'!$H$3:$H$155,"IG1")</f>
        <v>#REF!</v>
      </c>
      <c r="H2" s="6" t="e">
        <f>AVERAGEIFS('CIS Critical Security Controls'!#REF!,'CIS Critical Security Controls'!$A$3:$A$155,Calculations!$A2,'CIS Critical Security Controls'!$H$3:$H$155,"IG2")</f>
        <v>#REF!</v>
      </c>
      <c r="I2" s="6" t="e">
        <f>AVERAGEIFS('CIS Critical Security Controls'!#REF!,'CIS Critical Security Controls'!$A$3:$A$155,Calculations!$A2,'CIS Critical Security Controls'!$H$3:$H$155,"IG3")</f>
        <v>#REF!</v>
      </c>
    </row>
    <row r="3" spans="1:9">
      <c r="A3" s="3">
        <v>2</v>
      </c>
      <c r="B3" s="6" t="e">
        <f>AVERAGEIFS('CIS Critical Security Controls'!#REF!,'CIS Critical Security Controls'!$A$3:$A$155,Calculations!$A3)</f>
        <v>#REF!</v>
      </c>
      <c r="C3" s="6" t="e">
        <f>AVERAGEIFS('CIS Critical Security Controls'!#REF!,'CIS Critical Security Controls'!$A$3:$A$155,Calculations!$A3)</f>
        <v>#REF!</v>
      </c>
      <c r="D3" s="6" t="e">
        <f>AVERAGEIFS('CIS Critical Security Controls'!#REF!,'CIS Critical Security Controls'!$A$3:$A$155,Calculations!$A3)</f>
        <v>#REF!</v>
      </c>
      <c r="E3" s="6" t="e">
        <f>AVERAGEIFS('CIS Critical Security Controls'!#REF!,'CIS Critical Security Controls'!$A$3:$A$155,Calculations!$A3)</f>
        <v>#REF!</v>
      </c>
      <c r="F3" s="6" t="e">
        <f t="shared" ref="F3:F19" si="0">AVERAGE(B3:E3)</f>
        <v>#REF!</v>
      </c>
      <c r="G3" s="6" t="e">
        <f>AVERAGEIFS('CIS Critical Security Controls'!#REF!,'CIS Critical Security Controls'!$A$3:$A$155,Calculations!$A3,'CIS Critical Security Controls'!$H$3:$H$155,"IG1")</f>
        <v>#REF!</v>
      </c>
      <c r="H3" s="6" t="e">
        <f>AVERAGEIFS('CIS Critical Security Controls'!#REF!,'CIS Critical Security Controls'!$A$3:$A$155,Calculations!$A3,'CIS Critical Security Controls'!$H$3:$H$155,"IG2")</f>
        <v>#REF!</v>
      </c>
      <c r="I3" s="6" t="e">
        <f>AVERAGEIFS('CIS Critical Security Controls'!#REF!,'CIS Critical Security Controls'!$A$3:$A$155,Calculations!$A3,'CIS Critical Security Controls'!$H$3:$H$155,"IG3")</f>
        <v>#REF!</v>
      </c>
    </row>
    <row r="4" spans="1:9">
      <c r="A4" s="3">
        <v>3</v>
      </c>
      <c r="B4" s="6" t="e">
        <f>AVERAGEIFS('CIS Critical Security Controls'!#REF!,'CIS Critical Security Controls'!$A$3:$A$155,Calculations!$A4)</f>
        <v>#REF!</v>
      </c>
      <c r="C4" s="6" t="e">
        <f>AVERAGEIFS('CIS Critical Security Controls'!#REF!,'CIS Critical Security Controls'!$A$3:$A$155,Calculations!$A4)</f>
        <v>#REF!</v>
      </c>
      <c r="D4" s="6" t="e">
        <f>AVERAGEIFS('CIS Critical Security Controls'!#REF!,'CIS Critical Security Controls'!$A$3:$A$155,Calculations!$A4)</f>
        <v>#REF!</v>
      </c>
      <c r="E4" s="6" t="e">
        <f>AVERAGEIFS('CIS Critical Security Controls'!#REF!,'CIS Critical Security Controls'!$A$3:$A$155,Calculations!$A4)</f>
        <v>#REF!</v>
      </c>
      <c r="F4" s="6" t="e">
        <f t="shared" si="0"/>
        <v>#REF!</v>
      </c>
      <c r="G4" s="6" t="e">
        <f>AVERAGEIFS('CIS Critical Security Controls'!#REF!,'CIS Critical Security Controls'!$A$3:$A$155,Calculations!$A4,'CIS Critical Security Controls'!$H$3:$H$155,"IG1")</f>
        <v>#REF!</v>
      </c>
      <c r="H4" s="6" t="e">
        <f>AVERAGEIFS('CIS Critical Security Controls'!#REF!,'CIS Critical Security Controls'!$A$3:$A$155,Calculations!$A4,'CIS Critical Security Controls'!$H$3:$H$155,"IG2")</f>
        <v>#REF!</v>
      </c>
      <c r="I4" s="6" t="e">
        <f>AVERAGEIFS('CIS Critical Security Controls'!#REF!,'CIS Critical Security Controls'!$A$3:$A$155,Calculations!$A4,'CIS Critical Security Controls'!$H$3:$H$155,"IG3")</f>
        <v>#REF!</v>
      </c>
    </row>
    <row r="5" spans="1:9">
      <c r="A5" s="3">
        <v>4</v>
      </c>
      <c r="B5" s="6" t="e">
        <f>AVERAGEIFS('CIS Critical Security Controls'!#REF!,'CIS Critical Security Controls'!$A$3:$A$155,Calculations!$A5)</f>
        <v>#REF!</v>
      </c>
      <c r="C5" s="6" t="e">
        <f>AVERAGEIFS('CIS Critical Security Controls'!#REF!,'CIS Critical Security Controls'!$A$3:$A$155,Calculations!$A5)</f>
        <v>#REF!</v>
      </c>
      <c r="D5" s="6" t="e">
        <f>AVERAGEIFS('CIS Critical Security Controls'!#REF!,'CIS Critical Security Controls'!$A$3:$A$155,Calculations!$A5)</f>
        <v>#REF!</v>
      </c>
      <c r="E5" s="6" t="e">
        <f>AVERAGEIFS('CIS Critical Security Controls'!#REF!,'CIS Critical Security Controls'!$A$3:$A$155,Calculations!$A5)</f>
        <v>#REF!</v>
      </c>
      <c r="F5" s="6" t="e">
        <f t="shared" si="0"/>
        <v>#REF!</v>
      </c>
      <c r="G5" s="6" t="e">
        <f>AVERAGEIFS('CIS Critical Security Controls'!#REF!,'CIS Critical Security Controls'!$A$3:$A$155,Calculations!$A5,'CIS Critical Security Controls'!$H$3:$H$155,"IG1")</f>
        <v>#REF!</v>
      </c>
      <c r="H5" s="6" t="e">
        <f>AVERAGEIFS('CIS Critical Security Controls'!#REF!,'CIS Critical Security Controls'!$A$3:$A$155,Calculations!$A5,'CIS Critical Security Controls'!$H$3:$H$155,"IG2")</f>
        <v>#REF!</v>
      </c>
      <c r="I5" s="6" t="e">
        <f>AVERAGEIFS('CIS Critical Security Controls'!#REF!,'CIS Critical Security Controls'!$A$3:$A$155,Calculations!$A5,'CIS Critical Security Controls'!$H$3:$H$155,"IG3")</f>
        <v>#REF!</v>
      </c>
    </row>
    <row r="6" spans="1:9">
      <c r="A6" s="3">
        <v>5</v>
      </c>
      <c r="B6" s="6" t="e">
        <f>AVERAGEIFS('CIS Critical Security Controls'!#REF!,'CIS Critical Security Controls'!$A$3:$A$155,Calculations!$A6)</f>
        <v>#REF!</v>
      </c>
      <c r="C6" s="6" t="e">
        <f>AVERAGEIFS('CIS Critical Security Controls'!#REF!,'CIS Critical Security Controls'!$A$3:$A$155,Calculations!$A6)</f>
        <v>#REF!</v>
      </c>
      <c r="D6" s="6" t="e">
        <f>AVERAGEIFS('CIS Critical Security Controls'!#REF!,'CIS Critical Security Controls'!$A$3:$A$155,Calculations!$A6)</f>
        <v>#REF!</v>
      </c>
      <c r="E6" s="6" t="e">
        <f>AVERAGEIFS('CIS Critical Security Controls'!#REF!,'CIS Critical Security Controls'!$A$3:$A$155,Calculations!$A6)</f>
        <v>#REF!</v>
      </c>
      <c r="F6" s="6" t="e">
        <f t="shared" si="0"/>
        <v>#REF!</v>
      </c>
      <c r="G6" s="6" t="e">
        <f>AVERAGEIFS('CIS Critical Security Controls'!#REF!,'CIS Critical Security Controls'!$A$3:$A$155,Calculations!$A6,'CIS Critical Security Controls'!$H$3:$H$155,"IG1")</f>
        <v>#REF!</v>
      </c>
      <c r="H6" s="6" t="e">
        <f>AVERAGEIFS('CIS Critical Security Controls'!#REF!,'CIS Critical Security Controls'!$A$3:$A$155,Calculations!$A6,'CIS Critical Security Controls'!$H$3:$H$155,"IG2")</f>
        <v>#REF!</v>
      </c>
      <c r="I6" s="6"/>
    </row>
    <row r="7" spans="1:9">
      <c r="A7" s="3">
        <v>6</v>
      </c>
      <c r="B7" s="6" t="e">
        <f>AVERAGEIFS('CIS Critical Security Controls'!#REF!,'CIS Critical Security Controls'!$A$3:$A$155,Calculations!$A7)</f>
        <v>#REF!</v>
      </c>
      <c r="C7" s="6" t="e">
        <f>AVERAGEIFS('CIS Critical Security Controls'!#REF!,'CIS Critical Security Controls'!$A$3:$A$155,Calculations!$A7)</f>
        <v>#REF!</v>
      </c>
      <c r="D7" s="6" t="e">
        <f>AVERAGEIFS('CIS Critical Security Controls'!#REF!,'CIS Critical Security Controls'!$A$3:$A$155,Calculations!$A7)</f>
        <v>#REF!</v>
      </c>
      <c r="E7" s="6" t="e">
        <f>AVERAGEIFS('CIS Critical Security Controls'!#REF!,'CIS Critical Security Controls'!$A$3:$A$155,Calculations!$A7)</f>
        <v>#REF!</v>
      </c>
      <c r="F7" s="6" t="e">
        <f t="shared" si="0"/>
        <v>#REF!</v>
      </c>
      <c r="G7" s="6" t="e">
        <f>AVERAGEIFS('CIS Critical Security Controls'!#REF!,'CIS Critical Security Controls'!$A$3:$A$155,Calculations!$A7,'CIS Critical Security Controls'!$H$3:$H$155,"IG1")</f>
        <v>#REF!</v>
      </c>
      <c r="H7" s="6" t="e">
        <f>AVERAGEIFS('CIS Critical Security Controls'!#REF!,'CIS Critical Security Controls'!$A$3:$A$155,Calculations!$A7,'CIS Critical Security Controls'!$H$3:$H$155,"IG2")</f>
        <v>#REF!</v>
      </c>
      <c r="I7" s="6" t="e">
        <f>AVERAGEIFS('CIS Critical Security Controls'!#REF!,'CIS Critical Security Controls'!$A$3:$A$155,Calculations!$A7,'CIS Critical Security Controls'!$H$3:$H$155,"IG3")</f>
        <v>#REF!</v>
      </c>
    </row>
    <row r="8" spans="1:9">
      <c r="A8" s="3">
        <v>7</v>
      </c>
      <c r="B8" s="6" t="e">
        <f>AVERAGEIFS('CIS Critical Security Controls'!#REF!,'CIS Critical Security Controls'!$A$3:$A$155,Calculations!$A8)</f>
        <v>#REF!</v>
      </c>
      <c r="C8" s="6" t="e">
        <f>AVERAGEIFS('CIS Critical Security Controls'!#REF!,'CIS Critical Security Controls'!$A$3:$A$155,Calculations!$A8)</f>
        <v>#REF!</v>
      </c>
      <c r="D8" s="6" t="e">
        <f>AVERAGEIFS('CIS Critical Security Controls'!#REF!,'CIS Critical Security Controls'!$A$3:$A$155,Calculations!$A8)</f>
        <v>#REF!</v>
      </c>
      <c r="E8" s="6" t="e">
        <f>AVERAGEIFS('CIS Critical Security Controls'!#REF!,'CIS Critical Security Controls'!$A$3:$A$155,Calculations!$A8)</f>
        <v>#REF!</v>
      </c>
      <c r="F8" s="6" t="e">
        <f t="shared" si="0"/>
        <v>#REF!</v>
      </c>
      <c r="G8" s="6" t="e">
        <f>AVERAGEIFS('CIS Critical Security Controls'!#REF!,'CIS Critical Security Controls'!$A$3:$A$155,Calculations!$A8,'CIS Critical Security Controls'!$H$3:$H$155,"IG1")</f>
        <v>#REF!</v>
      </c>
      <c r="H8" s="6" t="e">
        <f>AVERAGEIFS('CIS Critical Security Controls'!#REF!,'CIS Critical Security Controls'!$A$3:$A$155,Calculations!$A8,'CIS Critical Security Controls'!$H$3:$H$155,"IG2")</f>
        <v>#REF!</v>
      </c>
      <c r="I8" s="6"/>
    </row>
    <row r="9" spans="1:9">
      <c r="A9" s="3">
        <v>8</v>
      </c>
      <c r="B9" s="6" t="e">
        <f>AVERAGEIFS('CIS Critical Security Controls'!#REF!,'CIS Critical Security Controls'!$A$3:$A$155,Calculations!$A9)</f>
        <v>#REF!</v>
      </c>
      <c r="C9" s="6" t="e">
        <f>AVERAGEIFS('CIS Critical Security Controls'!#REF!,'CIS Critical Security Controls'!$A$3:$A$155,Calculations!$A9)</f>
        <v>#REF!</v>
      </c>
      <c r="D9" s="6" t="e">
        <f>AVERAGEIFS('CIS Critical Security Controls'!#REF!,'CIS Critical Security Controls'!$A$3:$A$155,Calculations!$A9)</f>
        <v>#REF!</v>
      </c>
      <c r="E9" s="6" t="e">
        <f>AVERAGEIFS('CIS Critical Security Controls'!#REF!,'CIS Critical Security Controls'!$A$3:$A$155,Calculations!$A9)</f>
        <v>#REF!</v>
      </c>
      <c r="F9" s="6" t="e">
        <f t="shared" si="0"/>
        <v>#REF!</v>
      </c>
      <c r="G9" s="6" t="e">
        <f>AVERAGEIFS('CIS Critical Security Controls'!#REF!,'CIS Critical Security Controls'!$A$3:$A$155,Calculations!$A9,'CIS Critical Security Controls'!$H$3:$H$155,"IG1")</f>
        <v>#REF!</v>
      </c>
      <c r="H9" s="6" t="e">
        <f>AVERAGEIFS('CIS Critical Security Controls'!#REF!,'CIS Critical Security Controls'!$A$3:$A$155,Calculations!$A9,'CIS Critical Security Controls'!$H$3:$H$155,"IG2")</f>
        <v>#REF!</v>
      </c>
      <c r="I9" s="6" t="e">
        <f>AVERAGEIFS('CIS Critical Security Controls'!#REF!,'CIS Critical Security Controls'!$A$3:$A$155,Calculations!$A9,'CIS Critical Security Controls'!$H$3:$H$155,"IG3")</f>
        <v>#REF!</v>
      </c>
    </row>
    <row r="10" spans="1:9">
      <c r="A10" s="3">
        <v>9</v>
      </c>
      <c r="B10" s="6" t="e">
        <f>AVERAGEIFS('CIS Critical Security Controls'!#REF!,'CIS Critical Security Controls'!$A$3:$A$155,Calculations!$A10)</f>
        <v>#REF!</v>
      </c>
      <c r="C10" s="6" t="e">
        <f>AVERAGEIFS('CIS Critical Security Controls'!#REF!,'CIS Critical Security Controls'!$A$3:$A$155,Calculations!$A10)</f>
        <v>#REF!</v>
      </c>
      <c r="D10" s="6" t="e">
        <f>AVERAGEIFS('CIS Critical Security Controls'!#REF!,'CIS Critical Security Controls'!$A$3:$A$155,Calculations!$A10)</f>
        <v>#REF!</v>
      </c>
      <c r="E10" s="6" t="e">
        <f>AVERAGEIFS('CIS Critical Security Controls'!#REF!,'CIS Critical Security Controls'!$A$3:$A$155,Calculations!$A10)</f>
        <v>#REF!</v>
      </c>
      <c r="F10" s="6" t="e">
        <f t="shared" si="0"/>
        <v>#REF!</v>
      </c>
      <c r="G10" s="6" t="e">
        <f>AVERAGEIFS('CIS Critical Security Controls'!#REF!,'CIS Critical Security Controls'!$A$3:$A$155,Calculations!$A10,'CIS Critical Security Controls'!$H$3:$H$155,"IG1")</f>
        <v>#REF!</v>
      </c>
      <c r="H10" s="6" t="e">
        <f>AVERAGEIFS('CIS Critical Security Controls'!#REF!,'CIS Critical Security Controls'!$A$3:$A$155,Calculations!$A10,'CIS Critical Security Controls'!$H$3:$H$155,"IG2")</f>
        <v>#REF!</v>
      </c>
      <c r="I10" s="6" t="e">
        <f>AVERAGEIFS('CIS Critical Security Controls'!#REF!,'CIS Critical Security Controls'!$A$3:$A$155,Calculations!$A10,'CIS Critical Security Controls'!$H$3:$H$155,"IG3")</f>
        <v>#REF!</v>
      </c>
    </row>
    <row r="11" spans="1:9">
      <c r="A11" s="3">
        <v>10</v>
      </c>
      <c r="B11" s="6" t="e">
        <f>AVERAGEIFS('CIS Critical Security Controls'!#REF!,'CIS Critical Security Controls'!$A$3:$A$155,Calculations!$A11)</f>
        <v>#REF!</v>
      </c>
      <c r="C11" s="6" t="e">
        <f>AVERAGEIFS('CIS Critical Security Controls'!#REF!,'CIS Critical Security Controls'!$A$3:$A$155,Calculations!$A11)</f>
        <v>#REF!</v>
      </c>
      <c r="D11" s="6" t="e">
        <f>AVERAGEIFS('CIS Critical Security Controls'!#REF!,'CIS Critical Security Controls'!$A$3:$A$155,Calculations!$A11)</f>
        <v>#REF!</v>
      </c>
      <c r="E11" s="6" t="e">
        <f>AVERAGEIFS('CIS Critical Security Controls'!#REF!,'CIS Critical Security Controls'!$A$3:$A$155,Calculations!$A11)</f>
        <v>#REF!</v>
      </c>
      <c r="F11" s="6" t="e">
        <f t="shared" si="0"/>
        <v>#REF!</v>
      </c>
      <c r="G11" s="6" t="e">
        <f>AVERAGEIFS('CIS Critical Security Controls'!#REF!,'CIS Critical Security Controls'!$A$3:$A$155,Calculations!$A11,'CIS Critical Security Controls'!$H$3:$H$155,"IG1")</f>
        <v>#REF!</v>
      </c>
      <c r="H11" s="6" t="e">
        <f>AVERAGEIFS('CIS Critical Security Controls'!#REF!,'CIS Critical Security Controls'!$A$3:$A$155,Calculations!$A11,'CIS Critical Security Controls'!$H$3:$H$155,"IG2")</f>
        <v>#REF!</v>
      </c>
      <c r="I11" s="6"/>
    </row>
    <row r="12" spans="1:9">
      <c r="A12" s="3">
        <v>11</v>
      </c>
      <c r="B12" s="6" t="e">
        <f>AVERAGEIFS('CIS Critical Security Controls'!#REF!,'CIS Critical Security Controls'!$A$3:$A$155,Calculations!$A12)</f>
        <v>#REF!</v>
      </c>
      <c r="C12" s="6" t="e">
        <f>AVERAGEIFS('CIS Critical Security Controls'!#REF!,'CIS Critical Security Controls'!$A$3:$A$155,Calculations!$A12)</f>
        <v>#REF!</v>
      </c>
      <c r="D12" s="6" t="e">
        <f>AVERAGEIFS('CIS Critical Security Controls'!#REF!,'CIS Critical Security Controls'!$A$3:$A$155,Calculations!$A12)</f>
        <v>#REF!</v>
      </c>
      <c r="E12" s="6" t="e">
        <f>AVERAGEIFS('CIS Critical Security Controls'!#REF!,'CIS Critical Security Controls'!$A$3:$A$155,Calculations!$A12)</f>
        <v>#REF!</v>
      </c>
      <c r="F12" s="6" t="e">
        <f t="shared" si="0"/>
        <v>#REF!</v>
      </c>
      <c r="G12" s="6" t="e">
        <f>AVERAGEIFS('CIS Critical Security Controls'!#REF!,'CIS Critical Security Controls'!$A$3:$A$155,Calculations!$A12,'CIS Critical Security Controls'!$H$3:$H$155,"IG1")</f>
        <v>#REF!</v>
      </c>
      <c r="H12" s="6" t="e">
        <f>AVERAGEIFS('CIS Critical Security Controls'!#REF!,'CIS Critical Security Controls'!$A$3:$A$155,Calculations!$A12,'CIS Critical Security Controls'!$H$3:$H$155,"IG2")</f>
        <v>#REF!</v>
      </c>
      <c r="I12" s="6"/>
    </row>
    <row r="13" spans="1:9">
      <c r="A13" s="3">
        <v>12</v>
      </c>
      <c r="B13" s="6" t="e">
        <f>AVERAGEIFS('CIS Critical Security Controls'!#REF!,'CIS Critical Security Controls'!$A$3:$A$155,Calculations!$A13)</f>
        <v>#REF!</v>
      </c>
      <c r="C13" s="6" t="e">
        <f>AVERAGEIFS('CIS Critical Security Controls'!#REF!,'CIS Critical Security Controls'!$A$3:$A$155,Calculations!$A13)</f>
        <v>#REF!</v>
      </c>
      <c r="D13" s="6" t="e">
        <f>AVERAGEIFS('CIS Critical Security Controls'!#REF!,'CIS Critical Security Controls'!$A$3:$A$155,Calculations!$A13)</f>
        <v>#REF!</v>
      </c>
      <c r="E13" s="6" t="e">
        <f>AVERAGEIFS('CIS Critical Security Controls'!#REF!,'CIS Critical Security Controls'!$A$3:$A$155,Calculations!$A13)</f>
        <v>#REF!</v>
      </c>
      <c r="F13" s="6" t="e">
        <f t="shared" si="0"/>
        <v>#REF!</v>
      </c>
      <c r="G13" s="6" t="e">
        <f>AVERAGEIFS('CIS Critical Security Controls'!#REF!,'CIS Critical Security Controls'!$A$3:$A$155,Calculations!$A13,'CIS Critical Security Controls'!$H$3:$H$155,"IG1")</f>
        <v>#REF!</v>
      </c>
      <c r="H13" s="6" t="e">
        <f>AVERAGEIFS('CIS Critical Security Controls'!#REF!,'CIS Critical Security Controls'!$A$3:$A$155,Calculations!$A13,'CIS Critical Security Controls'!$H$3:$H$155,"IG2")</f>
        <v>#REF!</v>
      </c>
      <c r="I13" s="6" t="e">
        <f>AVERAGEIFS('CIS Critical Security Controls'!#REF!,'CIS Critical Security Controls'!$A$3:$A$155,Calculations!$A13,'CIS Critical Security Controls'!$H$3:$H$155,"IG3")</f>
        <v>#REF!</v>
      </c>
    </row>
    <row r="14" spans="1:9">
      <c r="A14" s="3">
        <v>13</v>
      </c>
      <c r="B14" s="6" t="e">
        <f>AVERAGEIFS('CIS Critical Security Controls'!#REF!,'CIS Critical Security Controls'!$A$3:$A$155,Calculations!$A14)</f>
        <v>#REF!</v>
      </c>
      <c r="C14" s="6" t="e">
        <f>AVERAGEIFS('CIS Critical Security Controls'!#REF!,'CIS Critical Security Controls'!$A$3:$A$155,Calculations!$A14)</f>
        <v>#REF!</v>
      </c>
      <c r="D14" s="6" t="e">
        <f>AVERAGEIFS('CIS Critical Security Controls'!#REF!,'CIS Critical Security Controls'!$A$3:$A$155,Calculations!$A14)</f>
        <v>#REF!</v>
      </c>
      <c r="E14" s="6" t="e">
        <f>AVERAGEIFS('CIS Critical Security Controls'!#REF!,'CIS Critical Security Controls'!$A$3:$A$155,Calculations!$A14)</f>
        <v>#REF!</v>
      </c>
      <c r="F14" s="6" t="e">
        <f t="shared" si="0"/>
        <v>#REF!</v>
      </c>
      <c r="G14" s="6"/>
      <c r="H14" s="6" t="e">
        <f>AVERAGEIFS('CIS Critical Security Controls'!#REF!,'CIS Critical Security Controls'!$A$3:$A$155,Calculations!$A14,'CIS Critical Security Controls'!$H$3:$H$155,"IG2")</f>
        <v>#REF!</v>
      </c>
      <c r="I14" s="6" t="e">
        <f>AVERAGEIFS('CIS Critical Security Controls'!#REF!,'CIS Critical Security Controls'!$A$3:$A$155,Calculations!$A14,'CIS Critical Security Controls'!$H$3:$H$155,"IG3")</f>
        <v>#REF!</v>
      </c>
    </row>
    <row r="15" spans="1:9">
      <c r="A15" s="3">
        <v>14</v>
      </c>
      <c r="B15" s="6" t="e">
        <f>AVERAGEIFS('CIS Critical Security Controls'!#REF!,'CIS Critical Security Controls'!$A$3:$A$155,Calculations!$A15)</f>
        <v>#REF!</v>
      </c>
      <c r="C15" s="6" t="e">
        <f>AVERAGEIFS('CIS Critical Security Controls'!#REF!,'CIS Critical Security Controls'!$A$3:$A$155,Calculations!$A15)</f>
        <v>#REF!</v>
      </c>
      <c r="D15" s="6"/>
      <c r="E15" s="6"/>
      <c r="F15" s="6" t="e">
        <f t="shared" si="0"/>
        <v>#REF!</v>
      </c>
      <c r="G15" s="6" t="e">
        <f>AVERAGEIFS('CIS Critical Security Controls'!#REF!,'CIS Critical Security Controls'!$A$3:$A$155,Calculations!$A15,'CIS Critical Security Controls'!$H$3:$H$155,"IG1")</f>
        <v>#REF!</v>
      </c>
      <c r="H15" s="6" t="e">
        <f>AVERAGEIFS('CIS Critical Security Controls'!#REF!,'CIS Critical Security Controls'!$A$3:$A$155,Calculations!$A15,'CIS Critical Security Controls'!$H$3:$H$155,"IG2")</f>
        <v>#REF!</v>
      </c>
      <c r="I15" s="6"/>
    </row>
    <row r="16" spans="1:9">
      <c r="A16" s="3">
        <v>15</v>
      </c>
      <c r="B16" s="6" t="e">
        <f>AVERAGEIFS('CIS Critical Security Controls'!#REF!,'CIS Critical Security Controls'!$A$3:$A$155,Calculations!$A16)</f>
        <v>#REF!</v>
      </c>
      <c r="C16" s="6" t="e">
        <f>AVERAGEIFS('CIS Critical Security Controls'!#REF!,'CIS Critical Security Controls'!$A$3:$A$155,Calculations!$A16)</f>
        <v>#REF!</v>
      </c>
      <c r="D16" s="6"/>
      <c r="E16" s="6"/>
      <c r="F16" s="6" t="e">
        <f t="shared" si="0"/>
        <v>#REF!</v>
      </c>
      <c r="G16" s="6" t="e">
        <f>AVERAGEIFS('CIS Critical Security Controls'!#REF!,'CIS Critical Security Controls'!$A$3:$A$155,Calculations!$A16,'CIS Critical Security Controls'!$H$3:$H$155,"IG1")</f>
        <v>#REF!</v>
      </c>
      <c r="H16" s="6" t="e">
        <f>AVERAGEIFS('CIS Critical Security Controls'!#REF!,'CIS Critical Security Controls'!$A$3:$A$155,Calculations!$A16,'CIS Critical Security Controls'!$H$3:$H$155,"IG2")</f>
        <v>#REF!</v>
      </c>
      <c r="I16" s="6" t="e">
        <f>AVERAGEIFS('CIS Critical Security Controls'!#REF!,'CIS Critical Security Controls'!$A$3:$A$155,Calculations!$A16,'CIS Critical Security Controls'!$H$3:$H$155,"IG3")</f>
        <v>#REF!</v>
      </c>
    </row>
    <row r="17" spans="1:16">
      <c r="A17" s="3">
        <v>16</v>
      </c>
      <c r="B17" s="6" t="e">
        <f>AVERAGEIFS('CIS Critical Security Controls'!#REF!,'CIS Critical Security Controls'!$A$3:$A$155,Calculations!$A17)</f>
        <v>#REF!</v>
      </c>
      <c r="C17" s="6" t="e">
        <f>AVERAGEIFS('CIS Critical Security Controls'!#REF!,'CIS Critical Security Controls'!$A$3:$A$155,Calculations!$A17)</f>
        <v>#REF!</v>
      </c>
      <c r="D17" s="6" t="e">
        <f>AVERAGEIFS('CIS Critical Security Controls'!#REF!,'CIS Critical Security Controls'!$A$3:$A$155,Calculations!$A17)</f>
        <v>#REF!</v>
      </c>
      <c r="E17" s="6" t="e">
        <f>AVERAGEIFS('CIS Critical Security Controls'!#REF!,'CIS Critical Security Controls'!$A$3:$A$155,Calculations!$A17)</f>
        <v>#REF!</v>
      </c>
      <c r="F17" s="6" t="e">
        <f t="shared" si="0"/>
        <v>#REF!</v>
      </c>
      <c r="G17" s="6"/>
      <c r="H17" s="6" t="e">
        <f>AVERAGEIFS('CIS Critical Security Controls'!#REF!,'CIS Critical Security Controls'!$A$3:$A$155,Calculations!$A17,'CIS Critical Security Controls'!$H$3:$H$155,"IG2")</f>
        <v>#REF!</v>
      </c>
      <c r="I17" s="6" t="e">
        <f>AVERAGEIFS('CIS Critical Security Controls'!#REF!,'CIS Critical Security Controls'!$A$3:$A$155,Calculations!$A17,'CIS Critical Security Controls'!$H$3:$H$155,"IG3")</f>
        <v>#REF!</v>
      </c>
    </row>
    <row r="18" spans="1:16">
      <c r="A18" s="3">
        <v>17</v>
      </c>
      <c r="B18" s="6" t="e">
        <f>AVERAGEIFS('CIS Critical Security Controls'!#REF!,'CIS Critical Security Controls'!$A$3:$A$155,Calculations!$A18)</f>
        <v>#REF!</v>
      </c>
      <c r="C18" s="6" t="e">
        <f>AVERAGEIFS('CIS Critical Security Controls'!#REF!,'CIS Critical Security Controls'!$A$3:$A$155,Calculations!$A18)</f>
        <v>#REF!</v>
      </c>
      <c r="D18" s="6"/>
      <c r="E18" s="6"/>
      <c r="F18" s="6" t="e">
        <f t="shared" si="0"/>
        <v>#REF!</v>
      </c>
      <c r="G18" s="6" t="e">
        <f>AVERAGEIFS('CIS Critical Security Controls'!#REF!,'CIS Critical Security Controls'!$A$3:$A$155,Calculations!$A18,'CIS Critical Security Controls'!$H$3:$H$155,"IG1")</f>
        <v>#REF!</v>
      </c>
      <c r="H18" s="6" t="e">
        <f>AVERAGEIFS('CIS Critical Security Controls'!#REF!,'CIS Critical Security Controls'!$A$3:$A$155,Calculations!$A18,'CIS Critical Security Controls'!$H$3:$H$155,"IG2")</f>
        <v>#REF!</v>
      </c>
      <c r="I18" s="6" t="e">
        <f>AVERAGEIFS('CIS Critical Security Controls'!#REF!,'CIS Critical Security Controls'!$A$3:$A$155,Calculations!$A18,'CIS Critical Security Controls'!$H$3:$H$155,"IG3")</f>
        <v>#REF!</v>
      </c>
    </row>
    <row r="19" spans="1:16">
      <c r="A19" s="3">
        <v>18</v>
      </c>
      <c r="B19" s="6" t="e">
        <f>AVERAGEIFS('CIS Critical Security Controls'!#REF!,'CIS Critical Security Controls'!$A$3:$A$155,Calculations!$A19)</f>
        <v>#REF!</v>
      </c>
      <c r="C19" s="6" t="e">
        <f>AVERAGEIFS('CIS Critical Security Controls'!#REF!,'CIS Critical Security Controls'!$A$3:$A$155,Calculations!$A19)</f>
        <v>#REF!</v>
      </c>
      <c r="D19" s="6"/>
      <c r="E19" s="6"/>
      <c r="F19" s="6" t="e">
        <f t="shared" si="0"/>
        <v>#REF!</v>
      </c>
      <c r="G19" s="6"/>
      <c r="H19" s="6" t="e">
        <f>AVERAGEIFS('CIS Critical Security Controls'!#REF!,'CIS Critical Security Controls'!$A$3:$A$155,Calculations!$A19,'CIS Critical Security Controls'!$H$3:$H$155,"IG2")</f>
        <v>#REF!</v>
      </c>
      <c r="I19" s="6" t="e">
        <f>AVERAGEIFS('CIS Critical Security Controls'!#REF!,'CIS Critical Security Controls'!$A$3:$A$155,Calculations!$A19,'CIS Critical Security Controls'!$H$3:$H$155,"IG3")</f>
        <v>#REF!</v>
      </c>
    </row>
    <row r="21" spans="1:16" ht="31.5" customHeight="1">
      <c r="A21" s="336"/>
      <c r="B21" s="336"/>
      <c r="C21" s="336"/>
      <c r="D21" s="336"/>
      <c r="E21" s="336"/>
      <c r="F21" s="336"/>
      <c r="G21" s="336"/>
      <c r="H21" s="336"/>
      <c r="I21" s="336"/>
      <c r="J21" s="336"/>
      <c r="K21" s="336"/>
      <c r="L21" s="336"/>
      <c r="M21" s="336"/>
      <c r="N21" s="336"/>
      <c r="O21" s="336"/>
      <c r="P21" s="336"/>
    </row>
    <row r="27" spans="1:16" ht="30">
      <c r="D27" s="86" t="s">
        <v>823</v>
      </c>
      <c r="E27" s="86" t="s">
        <v>824</v>
      </c>
      <c r="F27" s="86" t="s">
        <v>825</v>
      </c>
      <c r="G27" s="86" t="s">
        <v>826</v>
      </c>
    </row>
    <row r="28" spans="1:16" ht="45">
      <c r="D28" s="87" t="s">
        <v>893</v>
      </c>
      <c r="E28" s="87" t="s">
        <v>827</v>
      </c>
      <c r="F28" s="87" t="s">
        <v>828</v>
      </c>
      <c r="G28" s="87" t="s">
        <v>829</v>
      </c>
    </row>
    <row r="29" spans="1:16" ht="30">
      <c r="D29" s="87" t="s">
        <v>893</v>
      </c>
      <c r="E29" s="87" t="s">
        <v>830</v>
      </c>
      <c r="F29" s="87" t="s">
        <v>831</v>
      </c>
      <c r="G29" s="87" t="s">
        <v>40</v>
      </c>
    </row>
    <row r="30" spans="1:16" ht="30">
      <c r="D30" s="87" t="s">
        <v>893</v>
      </c>
      <c r="E30" s="87" t="s">
        <v>29</v>
      </c>
      <c r="F30" s="87" t="s">
        <v>832</v>
      </c>
      <c r="G30" s="87" t="s">
        <v>56</v>
      </c>
    </row>
    <row r="31" spans="1:16" ht="30">
      <c r="D31" s="87" t="s">
        <v>893</v>
      </c>
      <c r="E31" s="87" t="s">
        <v>833</v>
      </c>
      <c r="F31" s="87" t="s">
        <v>834</v>
      </c>
      <c r="G31" s="87" t="s">
        <v>835</v>
      </c>
    </row>
    <row r="32" spans="1:16" ht="30">
      <c r="D32" s="87" t="s">
        <v>894</v>
      </c>
      <c r="E32" s="87" t="s">
        <v>836</v>
      </c>
      <c r="F32" s="87" t="s">
        <v>837</v>
      </c>
      <c r="G32" s="87" t="s">
        <v>30</v>
      </c>
    </row>
    <row r="33" spans="4:9" ht="30">
      <c r="D33" s="87" t="s">
        <v>894</v>
      </c>
      <c r="E33" s="87" t="s">
        <v>838</v>
      </c>
      <c r="F33" s="87" t="s">
        <v>839</v>
      </c>
      <c r="G33" s="87" t="s">
        <v>45</v>
      </c>
      <c r="I33" s="87" t="s">
        <v>36</v>
      </c>
    </row>
    <row r="34" spans="4:9" ht="30">
      <c r="D34" s="87" t="s">
        <v>895</v>
      </c>
      <c r="E34" s="87" t="s">
        <v>840</v>
      </c>
      <c r="F34" s="87" t="s">
        <v>841</v>
      </c>
      <c r="G34" s="87" t="s">
        <v>842</v>
      </c>
      <c r="I34" s="87" t="s">
        <v>31</v>
      </c>
    </row>
    <row r="35" spans="4:9" ht="30">
      <c r="D35" s="87" t="s">
        <v>895</v>
      </c>
      <c r="E35" s="87" t="s">
        <v>843</v>
      </c>
      <c r="F35" s="87" t="s">
        <v>844</v>
      </c>
      <c r="G35" s="87" t="s">
        <v>845</v>
      </c>
      <c r="I35" s="87" t="s">
        <v>41</v>
      </c>
    </row>
    <row r="36" spans="4:9" ht="30">
      <c r="D36" s="87" t="s">
        <v>35</v>
      </c>
      <c r="E36" s="87" t="s">
        <v>846</v>
      </c>
      <c r="F36" s="87" t="s">
        <v>847</v>
      </c>
      <c r="G36" s="87" t="s">
        <v>848</v>
      </c>
    </row>
    <row r="37" spans="4:9" ht="30">
      <c r="D37" s="87" t="s">
        <v>35</v>
      </c>
      <c r="E37" s="87" t="s">
        <v>849</v>
      </c>
      <c r="F37" s="87" t="s">
        <v>850</v>
      </c>
      <c r="G37" s="87" t="s">
        <v>851</v>
      </c>
    </row>
    <row r="38" spans="4:9" ht="30">
      <c r="D38" s="87" t="s">
        <v>896</v>
      </c>
      <c r="E38" s="87" t="s">
        <v>852</v>
      </c>
      <c r="F38" s="87" t="s">
        <v>853</v>
      </c>
      <c r="G38" s="87" t="s">
        <v>49</v>
      </c>
    </row>
    <row r="39" spans="4:9" ht="30">
      <c r="D39" s="87" t="s">
        <v>896</v>
      </c>
      <c r="E39" s="87" t="s">
        <v>854</v>
      </c>
      <c r="F39" s="87" t="s">
        <v>855</v>
      </c>
      <c r="G39" s="87" t="s">
        <v>856</v>
      </c>
    </row>
    <row r="40" spans="4:9" ht="30">
      <c r="D40" s="87" t="s">
        <v>897</v>
      </c>
      <c r="E40" s="87" t="s">
        <v>857</v>
      </c>
      <c r="F40" s="87" t="s">
        <v>858</v>
      </c>
      <c r="G40" s="87" t="s">
        <v>859</v>
      </c>
    </row>
    <row r="41" spans="4:9" ht="30">
      <c r="D41" s="87" t="s">
        <v>897</v>
      </c>
      <c r="E41" s="87" t="s">
        <v>860</v>
      </c>
      <c r="F41" s="87" t="s">
        <v>861</v>
      </c>
      <c r="G41" s="87" t="s">
        <v>862</v>
      </c>
    </row>
    <row r="42" spans="4:9" ht="30">
      <c r="D42" s="87" t="s">
        <v>898</v>
      </c>
      <c r="E42" s="87" t="s">
        <v>863</v>
      </c>
      <c r="F42" s="87" t="s">
        <v>864</v>
      </c>
      <c r="G42" s="87" t="s">
        <v>865</v>
      </c>
    </row>
    <row r="43" spans="4:9">
      <c r="D43" s="87" t="s">
        <v>898</v>
      </c>
      <c r="E43" s="87" t="s">
        <v>866</v>
      </c>
      <c r="F43" s="87" t="s">
        <v>867</v>
      </c>
      <c r="G43" s="87" t="s">
        <v>868</v>
      </c>
    </row>
    <row r="44" spans="4:9" ht="30">
      <c r="D44" s="87" t="s">
        <v>59</v>
      </c>
      <c r="E44" s="87" t="s">
        <v>869</v>
      </c>
      <c r="F44" s="87" t="s">
        <v>870</v>
      </c>
      <c r="G44" s="87" t="s">
        <v>871</v>
      </c>
    </row>
    <row r="45" spans="4:9" ht="30">
      <c r="D45" s="87" t="s">
        <v>59</v>
      </c>
      <c r="E45" s="87" t="s">
        <v>872</v>
      </c>
      <c r="F45" s="87" t="s">
        <v>873</v>
      </c>
      <c r="G45" s="87" t="s">
        <v>874</v>
      </c>
    </row>
    <row r="46" spans="4:9" ht="30">
      <c r="D46" s="87" t="s">
        <v>899</v>
      </c>
      <c r="E46" s="87" t="s">
        <v>875</v>
      </c>
      <c r="F46" s="87" t="s">
        <v>876</v>
      </c>
      <c r="G46" s="87" t="s">
        <v>877</v>
      </c>
    </row>
    <row r="47" spans="4:9" ht="30">
      <c r="D47" s="87" t="s">
        <v>899</v>
      </c>
      <c r="E47" s="87" t="s">
        <v>878</v>
      </c>
      <c r="F47" s="87" t="s">
        <v>879</v>
      </c>
      <c r="G47" s="87" t="s">
        <v>880</v>
      </c>
    </row>
    <row r="48" spans="4:9" ht="30">
      <c r="D48" s="87" t="s">
        <v>48</v>
      </c>
      <c r="E48" s="87" t="s">
        <v>881</v>
      </c>
      <c r="F48" s="87" t="s">
        <v>882</v>
      </c>
      <c r="G48" s="87" t="s">
        <v>883</v>
      </c>
    </row>
    <row r="49" spans="4:7" ht="30">
      <c r="D49" s="87" t="s">
        <v>48</v>
      </c>
      <c r="E49" s="87" t="s">
        <v>884</v>
      </c>
      <c r="F49" s="87" t="s">
        <v>885</v>
      </c>
      <c r="G49" s="87" t="s">
        <v>886</v>
      </c>
    </row>
    <row r="50" spans="4:7" ht="45">
      <c r="D50" s="87" t="s">
        <v>900</v>
      </c>
      <c r="E50" s="87" t="s">
        <v>887</v>
      </c>
      <c r="F50" s="87" t="s">
        <v>888</v>
      </c>
      <c r="G50" s="87" t="s">
        <v>889</v>
      </c>
    </row>
    <row r="51" spans="4:7" ht="30">
      <c r="D51" s="87" t="s">
        <v>900</v>
      </c>
      <c r="E51" s="87" t="s">
        <v>890</v>
      </c>
      <c r="F51" s="87" t="s">
        <v>891</v>
      </c>
      <c r="G51" s="87" t="s">
        <v>892</v>
      </c>
    </row>
  </sheetData>
  <mergeCells count="1">
    <mergeCell ref="A21:P21"/>
  </mergeCells>
  <conditionalFormatting sqref="L21:O21">
    <cfRule type="containsBlanks" priority="1" stopIfTrue="1">
      <formula>LEN(TRIM(L21))=0</formula>
    </cfRule>
    <cfRule type="cellIs" dxfId="5" priority="2" operator="equal">
      <formula>"Not Applicable"</formula>
    </cfRule>
    <cfRule type="cellIs" dxfId="4" priority="3" operator="equal">
      <formula>1</formula>
    </cfRule>
    <cfRule type="cellIs" dxfId="3" priority="4" operator="equal">
      <formula>0.75</formula>
    </cfRule>
    <cfRule type="cellIs" dxfId="2" priority="5" operator="equal">
      <formula>0.5</formula>
    </cfRule>
    <cfRule type="cellIs" dxfId="1" priority="6" operator="equal">
      <formula>0.25</formula>
    </cfRule>
    <cfRule type="cellIs" dxfId="0" priority="7" operator="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16</vt:i4>
      </vt:variant>
    </vt:vector>
  </HeadingPairs>
  <TitlesOfParts>
    <vt:vector size="28" baseType="lpstr">
      <vt:lpstr>Guide d'hygiène de l'ANSSI</vt:lpstr>
      <vt:lpstr>Dashboard_ANSSI</vt:lpstr>
      <vt:lpstr>CIS Critical Security Controls</vt:lpstr>
      <vt:lpstr>Dashboard_CIS</vt:lpstr>
      <vt:lpstr>Echelles</vt:lpstr>
      <vt:lpstr>DORA</vt:lpstr>
      <vt:lpstr>Dashboard_DORA</vt:lpstr>
      <vt:lpstr>En-tete</vt:lpstr>
      <vt:lpstr>Echelles_DORA</vt:lpstr>
      <vt:lpstr>Echelles_ANSSI</vt:lpstr>
      <vt:lpstr>Feuil6</vt:lpstr>
      <vt:lpstr>Calculations</vt:lpstr>
      <vt:lpstr>Dashboard_CIS!Gestion_des_accès</vt:lpstr>
      <vt:lpstr>Gestion_des_accès</vt:lpstr>
      <vt:lpstr>Gestion_des_actifs</vt:lpstr>
      <vt:lpstr>Gestion_des_droits</vt:lpstr>
      <vt:lpstr>Gestion_des_vulnérabilités</vt:lpstr>
      <vt:lpstr>GUIDE</vt:lpstr>
      <vt:lpstr>Calculations!Journalisation</vt:lpstr>
      <vt:lpstr>Journalisation_et_surveillance</vt:lpstr>
      <vt:lpstr>Calculations!Journalisation_Surveillance</vt:lpstr>
      <vt:lpstr>niveau</vt:lpstr>
      <vt:lpstr>Protection_des_données</vt:lpstr>
      <vt:lpstr>Réponse_aux_incidents</vt:lpstr>
      <vt:lpstr>Réseau</vt:lpstr>
      <vt:lpstr>Sauvegarde</vt:lpstr>
      <vt:lpstr>Sécurité_applicative</vt:lpstr>
      <vt:lpstr>Sensibilisation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2022-11-23T10:20:54Z</dcterms:created>
  <dcterms:modified xsi:type="dcterms:W3CDTF">2025-07-14T11:01:27Z</dcterms:modified>
  <cp:category/>
  <cp:contentStatus/>
</cp:coreProperties>
</file>