
<file path=[Content_Types].xml><?xml version="1.0" encoding="utf-8"?>
<Types xmlns="http://schemas.openxmlformats.org/package/2006/content-types">
  <Default Extension="jfif" ContentType="image/jpeg"/>
  <Default Extension="jp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DELL\OneDrive\Desktop\Data Analystic Class\Porfolio Projects\"/>
    </mc:Choice>
  </mc:AlternateContent>
  <xr:revisionPtr revIDLastSave="0" documentId="13_ncr:1_{F65AE3FB-878A-488D-96F9-48403DA88D55}" xr6:coauthVersionLast="47" xr6:coauthVersionMax="47" xr10:uidLastSave="{00000000-0000-0000-0000-000000000000}"/>
  <bookViews>
    <workbookView xWindow="-98" yWindow="-98" windowWidth="19396" windowHeight="11475" firstSheet="1" activeTab="4" xr2:uid="{00000000-000D-0000-FFFF-FFFF00000000}"/>
  </bookViews>
  <sheets>
    <sheet name="fruit_price" sheetId="1" r:id="rId1"/>
    <sheet name="vegetables_price" sheetId="2" r:id="rId2"/>
    <sheet name="pivot_table1" sheetId="3" r:id="rId3"/>
    <sheet name="pivot_table2" sheetId="6" r:id="rId4"/>
    <sheet name="Dashboard" sheetId="5" r:id="rId5"/>
  </sheets>
  <definedNames>
    <definedName name="_xlnm._FilterDatabase" localSheetId="0" hidden="1">fruit_price!$A$1:$H$1</definedName>
    <definedName name="_xlnm._FilterDatabase" localSheetId="1" hidden="1">vegetables_price!$A$1:$H$1</definedName>
    <definedName name="_xlchart.v2.0" hidden="1">pivot_table2!$K$7:$K$10</definedName>
    <definedName name="_xlchart.v2.1" hidden="1">pivot_table2!$L$6</definedName>
    <definedName name="_xlchart.v2.2" hidden="1">pivot_table2!$L$7:$L$10</definedName>
    <definedName name="_xlchart.v2.3" hidden="1">pivot_table1!$K$7:$K$10</definedName>
    <definedName name="_xlchart.v2.4" hidden="1">pivot_table1!$L$6</definedName>
    <definedName name="_xlchart.v2.5" hidden="1">pivot_table1!$L$7:$L$10</definedName>
    <definedName name="_xlchart.v2.6" hidden="1">pivot_table1!$K$7:$K$10</definedName>
    <definedName name="_xlchart.v2.7" hidden="1">pivot_table1!$L$6</definedName>
    <definedName name="_xlchart.v2.8" hidden="1">pivot_table1!$L$7:$L$10</definedName>
    <definedName name="Slicer_Fruit">#N/A</definedName>
    <definedName name="Slicer_Vegetable">#N/A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6" l="1" a="1"/>
  <c r="K6" i="6" s="1"/>
  <c r="K6" i="3" a="1"/>
  <c r="K6" i="3" s="1"/>
  <c r="K3" i="6"/>
  <c r="J3" i="6"/>
  <c r="I3" i="6"/>
  <c r="H3" i="6"/>
  <c r="G3" i="6"/>
  <c r="K3" i="3"/>
  <c r="J3" i="3"/>
  <c r="I3" i="3"/>
  <c r="H3" i="3"/>
  <c r="L3" i="6"/>
  <c r="L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<sst xmlns="http://schemas.openxmlformats.org/spreadsheetml/2006/main" count="822" uniqueCount="148">
  <si>
    <t>Fruit</t>
  </si>
  <si>
    <t>Form</t>
  </si>
  <si>
    <t>RetailPrice</t>
  </si>
  <si>
    <t>RetailPriceUnit</t>
  </si>
  <si>
    <t>Yield</t>
  </si>
  <si>
    <t>CupEquivalentSize</t>
  </si>
  <si>
    <t>CupEquivalentUnit</t>
  </si>
  <si>
    <t>CupEquivalentPrice</t>
  </si>
  <si>
    <t>Apples</t>
  </si>
  <si>
    <t>Fresh</t>
  </si>
  <si>
    <t>per pound</t>
  </si>
  <si>
    <t>pounds</t>
  </si>
  <si>
    <t>Apples, applesauce</t>
  </si>
  <si>
    <t>Canned</t>
  </si>
  <si>
    <t>Apples, ready-to-drink</t>
  </si>
  <si>
    <t>Juice</t>
  </si>
  <si>
    <t>per pint</t>
  </si>
  <si>
    <t>fluid ounces</t>
  </si>
  <si>
    <t>Apples, frozen concentrate</t>
  </si>
  <si>
    <t>Apricots</t>
  </si>
  <si>
    <t>Apricots, packed in juice</t>
  </si>
  <si>
    <t>Apricots, packed in syrup or water</t>
  </si>
  <si>
    <t>Dried</t>
  </si>
  <si>
    <t>Bananas</t>
  </si>
  <si>
    <t>Berries, mixed</t>
  </si>
  <si>
    <t>Frozen</t>
  </si>
  <si>
    <t>Blackberries</t>
  </si>
  <si>
    <t>Blueberries</t>
  </si>
  <si>
    <t>Cantaloupe</t>
  </si>
  <si>
    <t>Cherries</t>
  </si>
  <si>
    <t>Cherries, packed in syrup or water</t>
  </si>
  <si>
    <t>Clementines</t>
  </si>
  <si>
    <t>Cranberries</t>
  </si>
  <si>
    <t>Dates</t>
  </si>
  <si>
    <t>Figs</t>
  </si>
  <si>
    <t>Fruit cocktail, packed in juice</t>
  </si>
  <si>
    <t>Fruit cocktail, packed in syrup or water</t>
  </si>
  <si>
    <t>Grapefruit</t>
  </si>
  <si>
    <t>Grapefruit, ready-to-drink</t>
  </si>
  <si>
    <t>Grapes</t>
  </si>
  <si>
    <t>Grapes (raisins)</t>
  </si>
  <si>
    <t>Grapes, ready-to-drink</t>
  </si>
  <si>
    <t>Grapes, frozen concentrate</t>
  </si>
  <si>
    <t>Honeydew</t>
  </si>
  <si>
    <t>Kiwi</t>
  </si>
  <si>
    <t>Mangoes</t>
  </si>
  <si>
    <t>Nectarines</t>
  </si>
  <si>
    <t>Oranges</t>
  </si>
  <si>
    <t>Oranges, ready-to-drink</t>
  </si>
  <si>
    <t>Oranges, frozen concentrate</t>
  </si>
  <si>
    <t>Papaya</t>
  </si>
  <si>
    <t>Peaches</t>
  </si>
  <si>
    <t>Peaches, packed in juice</t>
  </si>
  <si>
    <t>Peaches, packed in syrup or water</t>
  </si>
  <si>
    <t>Pears</t>
  </si>
  <si>
    <t>Pears, packed in juice</t>
  </si>
  <si>
    <t>Pears, packed in syrup or water</t>
  </si>
  <si>
    <t>Pineapple</t>
  </si>
  <si>
    <t>Pineapple, packed in juice</t>
  </si>
  <si>
    <t>Pineapple, packed in syrup or water</t>
  </si>
  <si>
    <t>Pineapple, ready-to-drink</t>
  </si>
  <si>
    <t>Pineapple, frozen concentrate</t>
  </si>
  <si>
    <t>Plum</t>
  </si>
  <si>
    <t>Plum (prunes)</t>
  </si>
  <si>
    <t>Plum (prune), ready-to-drink</t>
  </si>
  <si>
    <t>Pomegranate</t>
  </si>
  <si>
    <t>Pomegranate, ready-to-drink</t>
  </si>
  <si>
    <t>Raspberries</t>
  </si>
  <si>
    <t>Strawberries</t>
  </si>
  <si>
    <t>Watermelon</t>
  </si>
  <si>
    <t>Vegetable</t>
  </si>
  <si>
    <t>Acorn squash</t>
  </si>
  <si>
    <t>Artichoke</t>
  </si>
  <si>
    <t>Asparagus</t>
  </si>
  <si>
    <t>Avocados</t>
  </si>
  <si>
    <t>Beets</t>
  </si>
  <si>
    <t>Black beans</t>
  </si>
  <si>
    <t>Blackeye peas</t>
  </si>
  <si>
    <t>Broccoli florets</t>
  </si>
  <si>
    <t>Broccoli heads</t>
  </si>
  <si>
    <t>Broccoli</t>
  </si>
  <si>
    <t>Brussels sprouts</t>
  </si>
  <si>
    <t>Butternut squash</t>
  </si>
  <si>
    <t>Cabbage, green</t>
  </si>
  <si>
    <t>Cabbage, red</t>
  </si>
  <si>
    <t>Cabbage, sauerkraut</t>
  </si>
  <si>
    <t>Carrots, cooked whole</t>
  </si>
  <si>
    <t>Carrots, raw whole</t>
  </si>
  <si>
    <t>Carrots, baby</t>
  </si>
  <si>
    <t>Carrots</t>
  </si>
  <si>
    <t>Cauliflower florets</t>
  </si>
  <si>
    <t>Cauliflower heads</t>
  </si>
  <si>
    <t>Cauliflower</t>
  </si>
  <si>
    <t>Celery, trimmed bunches</t>
  </si>
  <si>
    <t>Celery sticks</t>
  </si>
  <si>
    <t>Collard greens</t>
  </si>
  <si>
    <t>Corn</t>
  </si>
  <si>
    <t>Cucumbers with peel</t>
  </si>
  <si>
    <t>Cucumbers without peel</t>
  </si>
  <si>
    <t>Great northern beans</t>
  </si>
  <si>
    <t>Green beans</t>
  </si>
  <si>
    <t>Green peas</t>
  </si>
  <si>
    <t>Green peppers</t>
  </si>
  <si>
    <t>Kale</t>
  </si>
  <si>
    <t>Kidney beans</t>
  </si>
  <si>
    <t>Lentils</t>
  </si>
  <si>
    <t>Lettuce, iceberg</t>
  </si>
  <si>
    <t>Lettuce, romaine, heads</t>
  </si>
  <si>
    <t>Lettuce, romaine, hearts</t>
  </si>
  <si>
    <t>Lima beans</t>
  </si>
  <si>
    <t>Mixed vegetables, peas &amp; carrots</t>
  </si>
  <si>
    <t>Mixed vegetables, carrots, peas, corn, green beans</t>
  </si>
  <si>
    <t>Mixed vegetables, broccoli, cauliflower, carrots</t>
  </si>
  <si>
    <t>Mushrooms, whole</t>
  </si>
  <si>
    <t>Mushrooms, sliced</t>
  </si>
  <si>
    <t>Mustard greens</t>
  </si>
  <si>
    <t>Navy beans</t>
  </si>
  <si>
    <t>Okra</t>
  </si>
  <si>
    <t>Olives</t>
  </si>
  <si>
    <t>Onions</t>
  </si>
  <si>
    <t>Pinto beans</t>
  </si>
  <si>
    <t>Potatoes</t>
  </si>
  <si>
    <t>Potatoes, french fries</t>
  </si>
  <si>
    <t>Pumpkin</t>
  </si>
  <si>
    <t>Radish</t>
  </si>
  <si>
    <t>Red peppers</t>
  </si>
  <si>
    <t>Spinach, boiled</t>
  </si>
  <si>
    <t>Spinach, eaten raw</t>
  </si>
  <si>
    <t>Spinach</t>
  </si>
  <si>
    <t>Sweet potatoes</t>
  </si>
  <si>
    <t>Tomatoes, grape &amp; cherry</t>
  </si>
  <si>
    <t>Tomatoes, roma &amp; plum</t>
  </si>
  <si>
    <t>Tomatoes, large round</t>
  </si>
  <si>
    <t>Tomatoes</t>
  </si>
  <si>
    <t>Turnip greens</t>
  </si>
  <si>
    <t>Zucchini</t>
  </si>
  <si>
    <t>Row Labels</t>
  </si>
  <si>
    <t>Grand Total</t>
  </si>
  <si>
    <t>Sum of RetailPrice</t>
  </si>
  <si>
    <t>Canned Form Price</t>
  </si>
  <si>
    <t>Fresh Form Price</t>
  </si>
  <si>
    <t>Dried Form Price</t>
  </si>
  <si>
    <t>Frozen Form Price</t>
  </si>
  <si>
    <t>Total Price</t>
  </si>
  <si>
    <t>Juice Form Price</t>
  </si>
  <si>
    <t>Average of RetailPrice</t>
  </si>
  <si>
    <t>Sum of CupEquivalentSize</t>
  </si>
  <si>
    <t>Sum of CupEquivalentPrice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</si>
</sst>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1" fillId="0" borderId="1" xfId="0" applyFont="1" applyBorder="1"/>
    <xf numFmtId="0" fontId="1" fillId="0" borderId="0" xfId="0" applyFont="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0" fontId="0" fillId="2" borderId="1" xfId="0" applyFill="1" applyBorder="1"/>
    <xf numFmtId="0" fontId="2" fillId="2" borderId="0" xfId="0" applyFont="1" applyFill="1"/>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5">
    <dxf>
      <font>
        <b/>
        <color theme="1"/>
      </font>
      <border>
        <bottom style="thin">
          <color theme="4"/>
        </bottom>
        <vertical/>
        <horizontal/>
      </border>
    </dxf>
    <dxf>
      <font>
        <sz val="18"/>
        <color theme="1"/>
      </font>
      <border>
        <left style="thin">
          <color theme="4"/>
        </left>
        <right style="thin">
          <color theme="4"/>
        </right>
        <top style="thin">
          <color theme="4"/>
        </top>
        <bottom style="thin">
          <color theme="4"/>
        </bottom>
        <vertical/>
        <horizontal/>
      </border>
    </dxf>
    <dxf>
      <font>
        <sz val="14"/>
      </font>
    </dxf>
    <dxf>
      <font>
        <sz val="11"/>
      </font>
    </dxf>
    <dxf>
      <font>
        <sz val="20"/>
      </font>
    </dxf>
  </dxfs>
  <tableStyles count="4" defaultTableStyle="TableStyleMedium2" defaultPivotStyle="PivotStyleLight16">
    <tableStyle name="Slicer Style" pivot="0" table="0" count="1" xr9:uid="{4368D511-9767-43FC-98AE-567841C0DE52}">
      <tableStyleElement type="wholeTable" dxfId="4"/>
    </tableStyle>
    <tableStyle name="Slicer Style 1" pivot="0" table="0" count="1" xr9:uid="{598C66C2-C798-4222-869C-DF67A08D9268}">
      <tableStyleElement type="wholeTable" dxfId="3"/>
    </tableStyle>
    <tableStyle name="Slicer Style 2" pivot="0" table="0" count="1" xr9:uid="{D8DE12BB-4A30-40F4-BE6B-F2519E7C4366}">
      <tableStyleElement type="wholeTable" dxfId="2"/>
    </tableStyle>
    <tableStyle name="SlicerStyleLight1 2" pivot="0" table="0" count="10" xr9:uid="{0D60881F-F729-4EE6-8355-21AC12A3B8D6}">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x14:slicerStyle name="Slicer Style 1"/>
        <x14:slicerStyle name="Slicer Style 2"/>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v>Canned Value Lable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01B4-475F-9B50-A6D79AE28C08}"/>
              </c:ext>
            </c:extLst>
          </c:dPt>
          <c:dLbls>
            <c:dLbl>
              <c:idx val="0"/>
              <c:layout>
                <c:manualLayout>
                  <c:x val="-4.1992591448787387E-3"/>
                  <c:y val="-0.2802270993450330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4873005-BD8A-4AF1-8A01-5F0AEA1628A9}" type="VALUE">
                      <a:rPr lang="en-US" sz="2000"/>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showLegendKey val="0"/>
              <c:showVal val="1"/>
              <c:showCatName val="0"/>
              <c:showSerName val="0"/>
              <c:showPercent val="0"/>
              <c:showBubbleSize val="0"/>
              <c:extLst>
                <c:ext xmlns:c15="http://schemas.microsoft.com/office/drawing/2012/chart" uri="{CE6537A1-D6FC-4f65-9D91-7224C49458BB}">
                  <c15:layout>
                    <c:manualLayout>
                      <c:w val="0.43701689920753034"/>
                      <c:h val="0.14522540972721354"/>
                    </c:manualLayout>
                  </c15:layout>
                  <c15:dlblFieldTable/>
                  <c15:showDataLabelsRange val="0"/>
                </c:ext>
                <c:ext xmlns:c16="http://schemas.microsoft.com/office/drawing/2014/chart" uri="{C3380CC4-5D6E-409C-BE32-E72D297353CC}">
                  <c16:uniqueId val="{00000006-01B4-475F-9B50-A6D79AE28C0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pivot_table1!$H$3</c:f>
              <c:numCache>
                <c:formatCode>General</c:formatCode>
                <c:ptCount val="1"/>
                <c:pt idx="0">
                  <c:v>3.4327999999999999</c:v>
                </c:pt>
              </c:numCache>
            </c:numRef>
          </c:val>
          <c:extLst>
            <c:ext xmlns:c16="http://schemas.microsoft.com/office/drawing/2014/chart" uri="{C3380CC4-5D6E-409C-BE32-E72D297353CC}">
              <c16:uniqueId val="{00000005-01B4-475F-9B50-A6D79AE28C08}"/>
            </c:ext>
          </c:extLst>
        </c:ser>
        <c:dLbls>
          <c:showLegendKey val="0"/>
          <c:showVal val="0"/>
          <c:showCatName val="0"/>
          <c:showSerName val="0"/>
          <c:showPercent val="0"/>
          <c:showBubbleSize val="0"/>
          <c:showLeaderLines val="1"/>
        </c:dLbls>
        <c:firstSliceAng val="0"/>
        <c:holeSize val="50"/>
      </c:doughnutChart>
      <c:doughnutChart>
        <c:varyColors val="1"/>
        <c:ser>
          <c:idx val="0"/>
          <c:order val="0"/>
          <c:tx>
            <c:v>Canned Price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B4-475F-9B50-A6D79AE28C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B4-475F-9B50-A6D79AE28C08}"/>
              </c:ext>
            </c:extLst>
          </c:dPt>
          <c:val>
            <c:numRef>
              <c:f>(pivot_table1!$H$3,pivot_table1!$L$3)</c:f>
              <c:numCache>
                <c:formatCode>General</c:formatCode>
                <c:ptCount val="2"/>
                <c:pt idx="0">
                  <c:v>3.4327999999999999</c:v>
                </c:pt>
                <c:pt idx="1">
                  <c:v>13.207100000000001</c:v>
                </c:pt>
              </c:numCache>
            </c:numRef>
          </c:val>
          <c:extLst>
            <c:ext xmlns:c16="http://schemas.microsoft.com/office/drawing/2014/chart" uri="{C3380CC4-5D6E-409C-BE32-E72D297353CC}">
              <c16:uniqueId val="{00000004-01B4-475F-9B50-A6D79AE28C08}"/>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47543602057349"/>
          <c:y val="4.3942885281065838E-2"/>
          <c:w val="0.46732076378471687"/>
          <c:h val="0.77293655397536742"/>
        </c:manualLayout>
      </c:layout>
      <c:doughnutChart>
        <c:varyColors val="1"/>
        <c:ser>
          <c:idx val="1"/>
          <c:order val="1"/>
          <c:tx>
            <c:v>Fresh Form Lable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4734-4EC0-984F-FA6B98DAFBCF}"/>
              </c:ext>
            </c:extLst>
          </c:dPt>
          <c:dLbls>
            <c:dLbl>
              <c:idx val="0"/>
              <c:layout>
                <c:manualLayout>
                  <c:x val="-2.9955854654131887E-3"/>
                  <c:y val="-0.28332338406434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2E8C9C70-ECCA-47AE-B96C-99D40AEE8E20}" type="VALUE">
                      <a:rPr lang="en-US" sz="1800"/>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294760703447768"/>
                      <c:h val="0.12693395326510393"/>
                    </c:manualLayout>
                  </c15:layout>
                  <c15:dlblFieldTable/>
                  <c15:showDataLabelsRange val="0"/>
                </c:ext>
                <c:ext xmlns:c16="http://schemas.microsoft.com/office/drawing/2014/chart" uri="{C3380CC4-5D6E-409C-BE32-E72D297353CC}">
                  <c16:uniqueId val="{00000006-4734-4EC0-984F-FA6B98DAFB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pivot_table1!$I$3</c:f>
              <c:numCache>
                <c:formatCode>General</c:formatCode>
                <c:ptCount val="1"/>
                <c:pt idx="0">
                  <c:v>2.9531000000000001</c:v>
                </c:pt>
              </c:numCache>
            </c:numRef>
          </c:val>
          <c:extLst>
            <c:ext xmlns:c16="http://schemas.microsoft.com/office/drawing/2014/chart" uri="{C3380CC4-5D6E-409C-BE32-E72D297353CC}">
              <c16:uniqueId val="{00000005-4734-4EC0-984F-FA6B98DAFBCF}"/>
            </c:ext>
          </c:extLst>
        </c:ser>
        <c:dLbls>
          <c:showLegendKey val="0"/>
          <c:showVal val="0"/>
          <c:showCatName val="0"/>
          <c:showSerName val="0"/>
          <c:showPercent val="0"/>
          <c:showBubbleSize val="0"/>
          <c:showLeaderLines val="0"/>
        </c:dLbls>
        <c:firstSliceAng val="0"/>
        <c:holeSize val="50"/>
      </c:doughnutChart>
      <c:doughnutChart>
        <c:varyColors val="1"/>
        <c:ser>
          <c:idx val="0"/>
          <c:order val="0"/>
          <c:tx>
            <c:v>Fresh Form Price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34-4EC0-984F-FA6B98DAFB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34-4EC0-984F-FA6B98DAFBCF}"/>
              </c:ext>
            </c:extLst>
          </c:dPt>
          <c:val>
            <c:numRef>
              <c:f>(pivot_table1!$I$3,pivot_table1!$L$3)</c:f>
              <c:numCache>
                <c:formatCode>General</c:formatCode>
                <c:ptCount val="2"/>
                <c:pt idx="0">
                  <c:v>2.9531000000000001</c:v>
                </c:pt>
                <c:pt idx="1">
                  <c:v>13.207100000000001</c:v>
                </c:pt>
              </c:numCache>
            </c:numRef>
          </c:val>
          <c:extLst>
            <c:ext xmlns:c16="http://schemas.microsoft.com/office/drawing/2014/chart" uri="{C3380CC4-5D6E-409C-BE32-E72D297353CC}">
              <c16:uniqueId val="{00000004-4734-4EC0-984F-FA6B98DAFBCF}"/>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935527720210568"/>
          <c:y val="2.0170744288008626E-3"/>
          <c:w val="0.45783037853835712"/>
          <c:h val="0.7726442798025861"/>
        </c:manualLayout>
      </c:layout>
      <c:doughnutChart>
        <c:varyColors val="1"/>
        <c:ser>
          <c:idx val="1"/>
          <c:order val="1"/>
          <c:tx>
            <c:v>Dried Form Lable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B268-403A-8F83-11919962AEDC}"/>
              </c:ext>
            </c:extLst>
          </c:dPt>
          <c:dLbls>
            <c:dLbl>
              <c:idx val="0"/>
              <c:layout>
                <c:manualLayout>
                  <c:x val="1.1395372475981973E-7"/>
                  <c:y val="-0.287905504968451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F8844EF-2574-4B92-A0EE-D4F1F647044C}" type="VALUE">
                      <a:rPr lang="en-US" sz="2000"/>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255136008328648"/>
                      <c:h val="0.14388105943250082"/>
                    </c:manualLayout>
                  </c15:layout>
                  <c15:dlblFieldTable/>
                  <c15:showDataLabelsRange val="0"/>
                </c:ext>
                <c:ext xmlns:c16="http://schemas.microsoft.com/office/drawing/2014/chart" uri="{C3380CC4-5D6E-409C-BE32-E72D297353CC}">
                  <c16:uniqueId val="{00000006-B268-403A-8F83-11919962AE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pivot_table1!$J$3</c:f>
              <c:numCache>
                <c:formatCode>General</c:formatCode>
                <c:ptCount val="1"/>
                <c:pt idx="0">
                  <c:v>#N/A</c:v>
                </c:pt>
              </c:numCache>
            </c:numRef>
          </c:val>
          <c:extLst>
            <c:ext xmlns:c16="http://schemas.microsoft.com/office/drawing/2014/chart" uri="{C3380CC4-5D6E-409C-BE32-E72D297353CC}">
              <c16:uniqueId val="{00000005-B268-403A-8F83-11919962AEDC}"/>
            </c:ext>
          </c:extLst>
        </c:ser>
        <c:dLbls>
          <c:showLegendKey val="0"/>
          <c:showVal val="0"/>
          <c:showCatName val="0"/>
          <c:showSerName val="0"/>
          <c:showPercent val="0"/>
          <c:showBubbleSize val="0"/>
          <c:showLeaderLines val="0"/>
        </c:dLbls>
        <c:firstSliceAng val="0"/>
        <c:holeSize val="50"/>
      </c:doughnutChart>
      <c:doughnutChart>
        <c:varyColors val="1"/>
        <c:ser>
          <c:idx val="0"/>
          <c:order val="0"/>
          <c:tx>
            <c:v>Dried Form Price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68-403A-8F83-11919962AE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68-403A-8F83-11919962AEDC}"/>
              </c:ext>
            </c:extLst>
          </c:dPt>
          <c:val>
            <c:numRef>
              <c:f>(pivot_table1!$J$3,pivot_table1!$L$3)</c:f>
              <c:numCache>
                <c:formatCode>General</c:formatCode>
                <c:ptCount val="2"/>
                <c:pt idx="0">
                  <c:v>#N/A</c:v>
                </c:pt>
                <c:pt idx="1">
                  <c:v>13.207100000000001</c:v>
                </c:pt>
              </c:numCache>
            </c:numRef>
          </c:val>
          <c:extLst>
            <c:ext xmlns:c16="http://schemas.microsoft.com/office/drawing/2014/chart" uri="{C3380CC4-5D6E-409C-BE32-E72D297353CC}">
              <c16:uniqueId val="{00000004-B268-403A-8F83-11919962AED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v>Frozen Form Lable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5FB9-4BDE-824C-4247B9B71D9B}"/>
              </c:ext>
            </c:extLst>
          </c:dPt>
          <c:dLbls>
            <c:dLbl>
              <c:idx val="0"/>
              <c:layout>
                <c:manualLayout>
                  <c:x val="-2.9202926478393656E-3"/>
                  <c:y val="-0.2970857430580561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EC9C14F-DF85-4B31-BA19-124ABE167FC6}" type="VALUE">
                      <a:rPr lang="en-US" sz="2000"/>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295133175186743"/>
                      <c:h val="0.18012680319504473"/>
                    </c:manualLayout>
                  </c15:layout>
                  <c15:dlblFieldTable/>
                  <c15:showDataLabelsRange val="0"/>
                </c:ext>
                <c:ext xmlns:c16="http://schemas.microsoft.com/office/drawing/2014/chart" uri="{C3380CC4-5D6E-409C-BE32-E72D297353CC}">
                  <c16:uniqueId val="{00000006-5FB9-4BDE-824C-4247B9B71D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pivot_table1!$K$3</c:f>
              <c:numCache>
                <c:formatCode>General</c:formatCode>
                <c:ptCount val="1"/>
                <c:pt idx="0">
                  <c:v>6.8212000000000002</c:v>
                </c:pt>
              </c:numCache>
            </c:numRef>
          </c:val>
          <c:extLst>
            <c:ext xmlns:c16="http://schemas.microsoft.com/office/drawing/2014/chart" uri="{C3380CC4-5D6E-409C-BE32-E72D297353CC}">
              <c16:uniqueId val="{00000005-5FB9-4BDE-824C-4247B9B71D9B}"/>
            </c:ext>
          </c:extLst>
        </c:ser>
        <c:dLbls>
          <c:showLegendKey val="0"/>
          <c:showVal val="0"/>
          <c:showCatName val="0"/>
          <c:showSerName val="0"/>
          <c:showPercent val="0"/>
          <c:showBubbleSize val="0"/>
          <c:showLeaderLines val="1"/>
        </c:dLbls>
        <c:firstSliceAng val="0"/>
        <c:holeSize val="50"/>
      </c:doughnutChart>
      <c:doughnutChart>
        <c:varyColors val="1"/>
        <c:ser>
          <c:idx val="0"/>
          <c:order val="0"/>
          <c:tx>
            <c:v>Frozen Form Price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B9-4BDE-824C-4247B9B71D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B9-4BDE-824C-4247B9B71D9B}"/>
              </c:ext>
            </c:extLst>
          </c:dPt>
          <c:val>
            <c:numRef>
              <c:f>(pivot_table1!$K$3,pivot_table1!$L$3)</c:f>
              <c:numCache>
                <c:formatCode>General</c:formatCode>
                <c:ptCount val="2"/>
                <c:pt idx="0">
                  <c:v>6.8212000000000002</c:v>
                </c:pt>
                <c:pt idx="1">
                  <c:v>13.207100000000001</c:v>
                </c:pt>
              </c:numCache>
            </c:numRef>
          </c:val>
          <c:extLst>
            <c:ext xmlns:c16="http://schemas.microsoft.com/office/drawing/2014/chart" uri="{C3380CC4-5D6E-409C-BE32-E72D297353CC}">
              <c16:uniqueId val="{00000004-5FB9-4BDE-824C-4247B9B71D9B}"/>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v>Canned Value Lable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24-4716-B48B-0947A74FD76A}"/>
              </c:ext>
            </c:extLst>
          </c:dPt>
          <c:dLbls>
            <c:dLbl>
              <c:idx val="0"/>
              <c:layout>
                <c:manualLayout>
                  <c:x val="-1.1329894273748741E-2"/>
                  <c:y val="-0.2902186707098772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4873005-BD8A-4AF1-8A01-5F0AEA1628A9}" type="VALUE">
                      <a:rPr lang="en-US" sz="2000"/>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showLegendKey val="0"/>
              <c:showVal val="0"/>
              <c:showCatName val="0"/>
              <c:showSerName val="0"/>
              <c:showPercent val="0"/>
              <c:showBubbleSize val="0"/>
              <c:extLst>
                <c:ext xmlns:c15="http://schemas.microsoft.com/office/drawing/2012/chart" uri="{CE6537A1-D6FC-4f65-9D91-7224C49458BB}">
                  <c15:layout>
                    <c:manualLayout>
                      <c:w val="0.43701689920753034"/>
                      <c:h val="0.14522540972721354"/>
                    </c:manualLayout>
                  </c15:layout>
                  <c15:dlblFieldTable/>
                  <c15:showDataLabelsRange val="0"/>
                </c:ext>
                <c:ext xmlns:c16="http://schemas.microsoft.com/office/drawing/2014/chart" uri="{C3380CC4-5D6E-409C-BE32-E72D297353CC}">
                  <c16:uniqueId val="{00000001-3A24-4716-B48B-0947A74FD76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pivot_table2!$H$3</c:f>
              <c:numCache>
                <c:formatCode>General</c:formatCode>
                <c:ptCount val="1"/>
                <c:pt idx="0">
                  <c:v>4.2605000000000004</c:v>
                </c:pt>
              </c:numCache>
            </c:numRef>
          </c:val>
          <c:extLst>
            <c:ext xmlns:c16="http://schemas.microsoft.com/office/drawing/2014/chart" uri="{C3380CC4-5D6E-409C-BE32-E72D297353CC}">
              <c16:uniqueId val="{00000002-3A24-4716-B48B-0947A74FD76A}"/>
            </c:ext>
          </c:extLst>
        </c:ser>
        <c:dLbls>
          <c:showLegendKey val="0"/>
          <c:showVal val="0"/>
          <c:showCatName val="0"/>
          <c:showSerName val="0"/>
          <c:showPercent val="0"/>
          <c:showBubbleSize val="0"/>
          <c:showLeaderLines val="1"/>
        </c:dLbls>
        <c:firstSliceAng val="0"/>
        <c:holeSize val="50"/>
      </c:doughnutChart>
      <c:doughnutChart>
        <c:varyColors val="1"/>
        <c:ser>
          <c:idx val="0"/>
          <c:order val="0"/>
          <c:tx>
            <c:v>Canned Price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3A24-4716-B48B-0947A74FD7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3A24-4716-B48B-0947A74FD76A}"/>
              </c:ext>
            </c:extLst>
          </c:dPt>
          <c:val>
            <c:numRef>
              <c:f>(pivot_table2!$H$3,pivot_table2!$L$3)</c:f>
              <c:numCache>
                <c:formatCode>General</c:formatCode>
                <c:ptCount val="2"/>
                <c:pt idx="0">
                  <c:v>4.2605000000000004</c:v>
                </c:pt>
                <c:pt idx="1">
                  <c:v>18.867700000000003</c:v>
                </c:pt>
              </c:numCache>
            </c:numRef>
          </c:val>
          <c:extLst>
            <c:ext xmlns:c16="http://schemas.microsoft.com/office/drawing/2014/chart" uri="{C3380CC4-5D6E-409C-BE32-E72D297353CC}">
              <c16:uniqueId val="{00000007-3A24-4716-B48B-0947A74FD76A}"/>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v>Fresh Form Lable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B3-4E92-89A5-1A303F30B90B}"/>
              </c:ext>
            </c:extLst>
          </c:dPt>
          <c:dLbls>
            <c:dLbl>
              <c:idx val="0"/>
              <c:layout>
                <c:manualLayout>
                  <c:x val="-2.9955854654131887E-3"/>
                  <c:y val="-0.28332338406434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2E8C9C70-ECCA-47AE-B96C-99D40AEE8E20}" type="VALUE">
                      <a:rPr lang="en-US" sz="1800"/>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294760703447768"/>
                      <c:h val="0.12693395326510393"/>
                    </c:manualLayout>
                  </c15:layout>
                  <c15:dlblFieldTable/>
                  <c15:showDataLabelsRange val="0"/>
                </c:ext>
                <c:ext xmlns:c16="http://schemas.microsoft.com/office/drawing/2014/chart" uri="{C3380CC4-5D6E-409C-BE32-E72D297353CC}">
                  <c16:uniqueId val="{00000001-E3B3-4E92-89A5-1A303F30B9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pivot_table2!$I$3</c:f>
              <c:numCache>
                <c:formatCode>General</c:formatCode>
                <c:ptCount val="1"/>
                <c:pt idx="0">
                  <c:v>3.516</c:v>
                </c:pt>
              </c:numCache>
            </c:numRef>
          </c:val>
          <c:extLst>
            <c:ext xmlns:c16="http://schemas.microsoft.com/office/drawing/2014/chart" uri="{C3380CC4-5D6E-409C-BE32-E72D297353CC}">
              <c16:uniqueId val="{00000002-E3B3-4E92-89A5-1A303F30B90B}"/>
            </c:ext>
          </c:extLst>
        </c:ser>
        <c:dLbls>
          <c:showLegendKey val="0"/>
          <c:showVal val="0"/>
          <c:showCatName val="0"/>
          <c:showSerName val="0"/>
          <c:showPercent val="0"/>
          <c:showBubbleSize val="0"/>
          <c:showLeaderLines val="1"/>
        </c:dLbls>
        <c:firstSliceAng val="0"/>
        <c:holeSize val="50"/>
      </c:doughnutChart>
      <c:doughnutChart>
        <c:varyColors val="1"/>
        <c:ser>
          <c:idx val="0"/>
          <c:order val="0"/>
          <c:tx>
            <c:v>Fresh Form Price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E3B3-4E92-89A5-1A303F30B9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E3B3-4E92-89A5-1A303F30B90B}"/>
              </c:ext>
            </c:extLst>
          </c:dPt>
          <c:val>
            <c:numRef>
              <c:f>(pivot_table2!$I$3,pivot_table2!$L$3)</c:f>
              <c:numCache>
                <c:formatCode>General</c:formatCode>
                <c:ptCount val="2"/>
                <c:pt idx="0">
                  <c:v>3.516</c:v>
                </c:pt>
                <c:pt idx="1">
                  <c:v>18.867700000000003</c:v>
                </c:pt>
              </c:numCache>
            </c:numRef>
          </c:val>
          <c:extLst>
            <c:ext xmlns:c16="http://schemas.microsoft.com/office/drawing/2014/chart" uri="{C3380CC4-5D6E-409C-BE32-E72D297353CC}">
              <c16:uniqueId val="{00000007-E3B3-4E92-89A5-1A303F30B90B}"/>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v>Dried Form Lable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0C-47C6-A044-4A47A1B04802}"/>
              </c:ext>
            </c:extLst>
          </c:dPt>
          <c:dLbls>
            <c:dLbl>
              <c:idx val="0"/>
              <c:layout>
                <c:manualLayout>
                  <c:x val="1.1395372475981973E-7"/>
                  <c:y val="-0.287905504968451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F8844EF-2574-4B92-A0EE-D4F1F647044C}" type="VALUE">
                      <a:rPr lang="en-US" sz="2000"/>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255136008328648"/>
                      <c:h val="0.14388105943250082"/>
                    </c:manualLayout>
                  </c15:layout>
                  <c15:dlblFieldTable/>
                  <c15:showDataLabelsRange val="0"/>
                </c:ext>
                <c:ext xmlns:c16="http://schemas.microsoft.com/office/drawing/2014/chart" uri="{C3380CC4-5D6E-409C-BE32-E72D297353CC}">
                  <c16:uniqueId val="{00000001-E50C-47C6-A044-4A47A1B048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pivot_table2!$J$3</c:f>
              <c:numCache>
                <c:formatCode>General</c:formatCode>
                <c:ptCount val="1"/>
                <c:pt idx="0">
                  <c:v>7.4854000000000003</c:v>
                </c:pt>
              </c:numCache>
            </c:numRef>
          </c:val>
          <c:extLst>
            <c:ext xmlns:c16="http://schemas.microsoft.com/office/drawing/2014/chart" uri="{C3380CC4-5D6E-409C-BE32-E72D297353CC}">
              <c16:uniqueId val="{00000002-E50C-47C6-A044-4A47A1B04802}"/>
            </c:ext>
          </c:extLst>
        </c:ser>
        <c:dLbls>
          <c:showLegendKey val="0"/>
          <c:showVal val="0"/>
          <c:showCatName val="0"/>
          <c:showSerName val="0"/>
          <c:showPercent val="0"/>
          <c:showBubbleSize val="0"/>
          <c:showLeaderLines val="0"/>
        </c:dLbls>
        <c:firstSliceAng val="0"/>
        <c:holeSize val="50"/>
      </c:doughnutChart>
      <c:doughnutChart>
        <c:varyColors val="1"/>
        <c:ser>
          <c:idx val="0"/>
          <c:order val="0"/>
          <c:tx>
            <c:v>Dried Form Price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E50C-47C6-A044-4A47A1B048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E50C-47C6-A044-4A47A1B04802}"/>
              </c:ext>
            </c:extLst>
          </c:dPt>
          <c:val>
            <c:numRef>
              <c:f>(pivot_table2!$J$3,pivot_table2!$L$3)</c:f>
              <c:numCache>
                <c:formatCode>General</c:formatCode>
                <c:ptCount val="2"/>
                <c:pt idx="0">
                  <c:v>7.4854000000000003</c:v>
                </c:pt>
                <c:pt idx="1">
                  <c:v>18.867700000000003</c:v>
                </c:pt>
              </c:numCache>
            </c:numRef>
          </c:val>
          <c:extLst>
            <c:ext xmlns:c16="http://schemas.microsoft.com/office/drawing/2014/chart" uri="{C3380CC4-5D6E-409C-BE32-E72D297353CC}">
              <c16:uniqueId val="{00000007-E50C-47C6-A044-4A47A1B04802}"/>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v>Frozen Form Lable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22-461E-BC02-B703DEA52156}"/>
              </c:ext>
            </c:extLst>
          </c:dPt>
          <c:dLbls>
            <c:dLbl>
              <c:idx val="0"/>
              <c:layout>
                <c:manualLayout>
                  <c:x val="-2.9202926478393656E-3"/>
                  <c:y val="-0.2970857430580561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EC9C14F-DF85-4B31-BA19-124ABE167FC6}" type="VALUE">
                      <a:rPr lang="en-US" sz="2000"/>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295133175186743"/>
                      <c:h val="0.18012680319504473"/>
                    </c:manualLayout>
                  </c15:layout>
                  <c15:dlblFieldTable/>
                  <c15:showDataLabelsRange val="0"/>
                </c:ext>
                <c:ext xmlns:c16="http://schemas.microsoft.com/office/drawing/2014/chart" uri="{C3380CC4-5D6E-409C-BE32-E72D297353CC}">
                  <c16:uniqueId val="{00000001-F022-461E-BC02-B703DEA5215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pivot_table2!$K$3</c:f>
              <c:numCache>
                <c:formatCode>General</c:formatCode>
                <c:ptCount val="1"/>
                <c:pt idx="0">
                  <c:v>3.6057999999999999</c:v>
                </c:pt>
              </c:numCache>
            </c:numRef>
          </c:val>
          <c:extLst>
            <c:ext xmlns:c16="http://schemas.microsoft.com/office/drawing/2014/chart" uri="{C3380CC4-5D6E-409C-BE32-E72D297353CC}">
              <c16:uniqueId val="{00000002-F022-461E-BC02-B703DEA52156}"/>
            </c:ext>
          </c:extLst>
        </c:ser>
        <c:dLbls>
          <c:showLegendKey val="0"/>
          <c:showVal val="0"/>
          <c:showCatName val="0"/>
          <c:showSerName val="0"/>
          <c:showPercent val="0"/>
          <c:showBubbleSize val="0"/>
          <c:showLeaderLines val="1"/>
        </c:dLbls>
        <c:firstSliceAng val="0"/>
        <c:holeSize val="50"/>
      </c:doughnutChart>
      <c:doughnutChart>
        <c:varyColors val="1"/>
        <c:ser>
          <c:idx val="0"/>
          <c:order val="0"/>
          <c:tx>
            <c:v>Frozen Form Price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F022-461E-BC02-B703DEA521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F022-461E-BC02-B703DEA52156}"/>
              </c:ext>
            </c:extLst>
          </c:dPt>
          <c:val>
            <c:numRef>
              <c:f>(pivot_table2!$K$3,pivot_table2!$L$3)</c:f>
              <c:numCache>
                <c:formatCode>General</c:formatCode>
                <c:ptCount val="2"/>
                <c:pt idx="0">
                  <c:v>3.6057999999999999</c:v>
                </c:pt>
                <c:pt idx="1">
                  <c:v>18.867700000000003</c:v>
                </c:pt>
              </c:numCache>
            </c:numRef>
          </c:val>
          <c:extLst>
            <c:ext xmlns:c16="http://schemas.microsoft.com/office/drawing/2014/chart" uri="{C3380CC4-5D6E-409C-BE32-E72D297353CC}">
              <c16:uniqueId val="{00000007-F022-461E-BC02-B703DEA52156}"/>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1"/>
          <c:order val="1"/>
          <c:tx>
            <c:v>Frozen Form Lable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F6-46A2-B6F0-6A95EC21DA02}"/>
              </c:ext>
            </c:extLst>
          </c:dPt>
          <c:dLbls>
            <c:dLbl>
              <c:idx val="0"/>
              <c:layout>
                <c:manualLayout>
                  <c:x val="-2.6811145785367689E-3"/>
                  <c:y val="-0.28424387253148353"/>
                </c:manualLayout>
              </c:layout>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5570458377907734"/>
                      <c:h val="0.12108356971432115"/>
                    </c:manualLayout>
                  </c15:layout>
                </c:ext>
                <c:ext xmlns:c16="http://schemas.microsoft.com/office/drawing/2014/chart" uri="{C3380CC4-5D6E-409C-BE32-E72D297353CC}">
                  <c16:uniqueId val="{00000001-D4F6-46A2-B6F0-6A95EC21DA0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pivot_table2!$G$3</c:f>
              <c:numCache>
                <c:formatCode>General</c:formatCode>
                <c:ptCount val="1"/>
                <c:pt idx="0">
                  <c:v>#N/A</c:v>
                </c:pt>
              </c:numCache>
            </c:numRef>
          </c:val>
          <c:extLst>
            <c:ext xmlns:c16="http://schemas.microsoft.com/office/drawing/2014/chart" uri="{C3380CC4-5D6E-409C-BE32-E72D297353CC}">
              <c16:uniqueId val="{00000002-D4F6-46A2-B6F0-6A95EC21DA02}"/>
            </c:ext>
          </c:extLst>
        </c:ser>
        <c:dLbls>
          <c:showLegendKey val="0"/>
          <c:showVal val="1"/>
          <c:showCatName val="0"/>
          <c:showSerName val="0"/>
          <c:showPercent val="0"/>
          <c:showBubbleSize val="0"/>
          <c:showLeaderLines val="0"/>
        </c:dLbls>
        <c:firstSliceAng val="0"/>
        <c:holeSize val="50"/>
      </c:doughnutChart>
      <c:doughnutChart>
        <c:varyColors val="1"/>
        <c:ser>
          <c:idx val="0"/>
          <c:order val="0"/>
          <c:tx>
            <c:v>Juice Form Price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D4F6-46A2-B6F0-6A95EC21DA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6-D4F6-46A2-B6F0-6A95EC21DA02}"/>
              </c:ext>
            </c:extLst>
          </c:dPt>
          <c:dLbls>
            <c:delete val="1"/>
          </c:dLbls>
          <c:val>
            <c:numRef>
              <c:f>(pivot_table2!$G$3,pivot_table2!$L$3)</c:f>
              <c:numCache>
                <c:formatCode>General</c:formatCode>
                <c:ptCount val="2"/>
                <c:pt idx="0">
                  <c:v>#N/A</c:v>
                </c:pt>
                <c:pt idx="1">
                  <c:v>18.867700000000003</c:v>
                </c:pt>
              </c:numCache>
            </c:numRef>
          </c:val>
          <c:extLst>
            <c:ext xmlns:c16="http://schemas.microsoft.com/office/drawing/2014/chart" uri="{C3380CC4-5D6E-409C-BE32-E72D297353CC}">
              <c16:uniqueId val="{00000007-D4F6-46A2-B6F0-6A95EC21DA02}"/>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[Fruit and Vegetable Price.xlsx]pivot_table1!PivotTable6</c:name>
    <c:fmtId val="1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2913752062446535E-2"/>
          <c:y val="4.3948161931831591E-2"/>
          <c:w val="0.70076260702452098"/>
          <c:h val="0.72694286581654077"/>
        </c:manualLayout>
      </c:layout>
      <c:bar3DChart>
        <c:barDir val="col"/>
        <c:grouping val="standard"/>
        <c:varyColors val="0"/>
        <c:ser>
          <c:idx val="0"/>
          <c:order val="0"/>
          <c:tx>
            <c:strRef>
              <c:f>pivot_table1!$L$12</c:f>
              <c:strCache>
                <c:ptCount val="1"/>
                <c:pt idx="0">
                  <c:v>Sum of CupEquivalentSize</c:v>
                </c:pt>
              </c:strCache>
            </c:strRef>
          </c:tx>
          <c:spPr>
            <a:solidFill>
              <a:schemeClr val="accent1"/>
            </a:solidFill>
            <a:ln>
              <a:noFill/>
            </a:ln>
            <a:effectLst/>
            <a:sp3d/>
          </c:spPr>
          <c:invertIfNegative val="0"/>
          <c:cat>
            <c:multiLvlStrRef>
              <c:f>pivot_table1!$K$13:$K$18</c:f>
              <c:multiLvlStrCache>
                <c:ptCount val="3"/>
                <c:lvl>
                  <c:pt idx="0">
                    <c:v>Canned</c:v>
                  </c:pt>
                  <c:pt idx="1">
                    <c:v>Fresh</c:v>
                  </c:pt>
                  <c:pt idx="2">
                    <c:v>Frozen</c:v>
                  </c:pt>
                </c:lvl>
                <c:lvl>
                  <c:pt idx="0">
                    <c:v>pounds</c:v>
                  </c:pt>
                </c:lvl>
                <c:lvl>
                  <c:pt idx="0">
                    <c:v>Asparagus</c:v>
                  </c:pt>
                </c:lvl>
              </c:multiLvlStrCache>
            </c:multiLvlStrRef>
          </c:cat>
          <c:val>
            <c:numRef>
              <c:f>pivot_table1!$L$13:$L$18</c:f>
              <c:numCache>
                <c:formatCode>General</c:formatCode>
                <c:ptCount val="3"/>
                <c:pt idx="0">
                  <c:v>0.39679999999999999</c:v>
                </c:pt>
                <c:pt idx="1">
                  <c:v>0.39679999999999999</c:v>
                </c:pt>
                <c:pt idx="2">
                  <c:v>0.39679999999999999</c:v>
                </c:pt>
              </c:numCache>
            </c:numRef>
          </c:val>
          <c:extLst>
            <c:ext xmlns:c16="http://schemas.microsoft.com/office/drawing/2014/chart" uri="{C3380CC4-5D6E-409C-BE32-E72D297353CC}">
              <c16:uniqueId val="{00000000-B666-4378-B5A9-30659FC525C1}"/>
            </c:ext>
          </c:extLst>
        </c:ser>
        <c:ser>
          <c:idx val="1"/>
          <c:order val="1"/>
          <c:tx>
            <c:strRef>
              <c:f>pivot_table1!$M$12</c:f>
              <c:strCache>
                <c:ptCount val="1"/>
                <c:pt idx="0">
                  <c:v>Sum of CupEquivalentPrice</c:v>
                </c:pt>
              </c:strCache>
            </c:strRef>
          </c:tx>
          <c:spPr>
            <a:solidFill>
              <a:schemeClr val="accent2"/>
            </a:solidFill>
            <a:ln>
              <a:noFill/>
            </a:ln>
            <a:effectLst/>
            <a:sp3d/>
          </c:spPr>
          <c:invertIfNegative val="0"/>
          <c:cat>
            <c:multiLvlStrRef>
              <c:f>pivot_table1!$K$13:$K$18</c:f>
              <c:multiLvlStrCache>
                <c:ptCount val="3"/>
                <c:lvl>
                  <c:pt idx="0">
                    <c:v>Canned</c:v>
                  </c:pt>
                  <c:pt idx="1">
                    <c:v>Fresh</c:v>
                  </c:pt>
                  <c:pt idx="2">
                    <c:v>Frozen</c:v>
                  </c:pt>
                </c:lvl>
                <c:lvl>
                  <c:pt idx="0">
                    <c:v>pounds</c:v>
                  </c:pt>
                </c:lvl>
                <c:lvl>
                  <c:pt idx="0">
                    <c:v>Asparagus</c:v>
                  </c:pt>
                </c:lvl>
              </c:multiLvlStrCache>
            </c:multiLvlStrRef>
          </c:cat>
          <c:val>
            <c:numRef>
              <c:f>pivot_table1!$M$13:$M$18</c:f>
              <c:numCache>
                <c:formatCode>General</c:formatCode>
                <c:ptCount val="3"/>
                <c:pt idx="0">
                  <c:v>2.0958000000000001</c:v>
                </c:pt>
                <c:pt idx="1">
                  <c:v>2.3731</c:v>
                </c:pt>
                <c:pt idx="2">
                  <c:v>2.6191</c:v>
                </c:pt>
              </c:numCache>
            </c:numRef>
          </c:val>
          <c:extLst>
            <c:ext xmlns:c16="http://schemas.microsoft.com/office/drawing/2014/chart" uri="{C3380CC4-5D6E-409C-BE32-E72D297353CC}">
              <c16:uniqueId val="{00000001-B666-4378-B5A9-30659FC525C1}"/>
            </c:ext>
          </c:extLst>
        </c:ser>
        <c:dLbls>
          <c:showLegendKey val="0"/>
          <c:showVal val="0"/>
          <c:showCatName val="0"/>
          <c:showSerName val="0"/>
          <c:showPercent val="0"/>
          <c:showBubbleSize val="0"/>
        </c:dLbls>
        <c:gapWidth val="150"/>
        <c:shape val="box"/>
        <c:axId val="235984944"/>
        <c:axId val="235996944"/>
        <c:axId val="1793223808"/>
      </c:bar3DChart>
      <c:catAx>
        <c:axId val="2359849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996944"/>
        <c:crosses val="autoZero"/>
        <c:auto val="1"/>
        <c:lblAlgn val="ctr"/>
        <c:lblOffset val="100"/>
        <c:noMultiLvlLbl val="0"/>
      </c:catAx>
      <c:valAx>
        <c:axId val="235996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984944"/>
        <c:crosses val="autoZero"/>
        <c:crossBetween val="between"/>
      </c:valAx>
      <c:serAx>
        <c:axId val="1793223808"/>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35996944"/>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[Fruit and Vegetable Price.xlsx]pivot_table2!PivotTable7</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pivot_table2!$L$13</c:f>
              <c:strCache>
                <c:ptCount val="1"/>
                <c:pt idx="0">
                  <c:v>Sum of CupEquivalentSize</c:v>
                </c:pt>
              </c:strCache>
            </c:strRef>
          </c:tx>
          <c:spPr>
            <a:solidFill>
              <a:schemeClr val="accent1"/>
            </a:solidFill>
            <a:ln>
              <a:noFill/>
            </a:ln>
            <a:effectLst/>
            <a:sp3d/>
          </c:spPr>
          <c:invertIfNegative val="0"/>
          <c:cat>
            <c:multiLvlStrRef>
              <c:f>pivot_table2!$K$14:$K$28</c:f>
              <c:multiLvlStrCache>
                <c:ptCount val="6"/>
                <c:lvl>
                  <c:pt idx="0">
                    <c:v>Dried</c:v>
                  </c:pt>
                  <c:pt idx="1">
                    <c:v>Fresh</c:v>
                  </c:pt>
                  <c:pt idx="2">
                    <c:v>Fresh</c:v>
                  </c:pt>
                  <c:pt idx="3">
                    <c:v>Frozen</c:v>
                  </c:pt>
                  <c:pt idx="4">
                    <c:v>Canned</c:v>
                  </c:pt>
                  <c:pt idx="5">
                    <c:v>Canned</c:v>
                  </c:pt>
                </c:lvl>
                <c:lvl>
                  <c:pt idx="0">
                    <c:v>pounds</c:v>
                  </c:pt>
                  <c:pt idx="2">
                    <c:v>pounds</c:v>
                  </c:pt>
                  <c:pt idx="4">
                    <c:v>pounds</c:v>
                  </c:pt>
                  <c:pt idx="5">
                    <c:v>pounds</c:v>
                  </c:pt>
                </c:lvl>
                <c:lvl>
                  <c:pt idx="0">
                    <c:v>Papaya</c:v>
                  </c:pt>
                  <c:pt idx="2">
                    <c:v>Peaches</c:v>
                  </c:pt>
                  <c:pt idx="4">
                    <c:v>Peaches, packed in juice</c:v>
                  </c:pt>
                  <c:pt idx="5">
                    <c:v>Peaches, packed in syrup or water</c:v>
                  </c:pt>
                </c:lvl>
              </c:multiLvlStrCache>
            </c:multiLvlStrRef>
          </c:cat>
          <c:val>
            <c:numRef>
              <c:f>pivot_table2!$L$14:$L$28</c:f>
              <c:numCache>
                <c:formatCode>General</c:formatCode>
                <c:ptCount val="6"/>
                <c:pt idx="0">
                  <c:v>0.15429999999999999</c:v>
                </c:pt>
                <c:pt idx="1">
                  <c:v>0.30859999999999999</c:v>
                </c:pt>
                <c:pt idx="2">
                  <c:v>0.3417</c:v>
                </c:pt>
                <c:pt idx="3">
                  <c:v>0.33069999999999999</c:v>
                </c:pt>
                <c:pt idx="4">
                  <c:v>0.54010000000000002</c:v>
                </c:pt>
                <c:pt idx="5">
                  <c:v>0.44090000000000001</c:v>
                </c:pt>
              </c:numCache>
            </c:numRef>
          </c:val>
          <c:extLst>
            <c:ext xmlns:c16="http://schemas.microsoft.com/office/drawing/2014/chart" uri="{C3380CC4-5D6E-409C-BE32-E72D297353CC}">
              <c16:uniqueId val="{00000000-EC04-4CDC-BB7F-D9D478F87C94}"/>
            </c:ext>
          </c:extLst>
        </c:ser>
        <c:ser>
          <c:idx val="1"/>
          <c:order val="1"/>
          <c:tx>
            <c:strRef>
              <c:f>pivot_table2!$M$13</c:f>
              <c:strCache>
                <c:ptCount val="1"/>
                <c:pt idx="0">
                  <c:v>Sum of CupEquivalentPrice</c:v>
                </c:pt>
              </c:strCache>
            </c:strRef>
          </c:tx>
          <c:spPr>
            <a:solidFill>
              <a:schemeClr val="accent2"/>
            </a:solidFill>
            <a:ln>
              <a:noFill/>
            </a:ln>
            <a:effectLst/>
            <a:sp3d/>
          </c:spPr>
          <c:invertIfNegative val="0"/>
          <c:cat>
            <c:multiLvlStrRef>
              <c:f>pivot_table2!$K$14:$K$28</c:f>
              <c:multiLvlStrCache>
                <c:ptCount val="6"/>
                <c:lvl>
                  <c:pt idx="0">
                    <c:v>Dried</c:v>
                  </c:pt>
                  <c:pt idx="1">
                    <c:v>Fresh</c:v>
                  </c:pt>
                  <c:pt idx="2">
                    <c:v>Fresh</c:v>
                  </c:pt>
                  <c:pt idx="3">
                    <c:v>Frozen</c:v>
                  </c:pt>
                  <c:pt idx="4">
                    <c:v>Canned</c:v>
                  </c:pt>
                  <c:pt idx="5">
                    <c:v>Canned</c:v>
                  </c:pt>
                </c:lvl>
                <c:lvl>
                  <c:pt idx="0">
                    <c:v>pounds</c:v>
                  </c:pt>
                  <c:pt idx="2">
                    <c:v>pounds</c:v>
                  </c:pt>
                  <c:pt idx="4">
                    <c:v>pounds</c:v>
                  </c:pt>
                  <c:pt idx="5">
                    <c:v>pounds</c:v>
                  </c:pt>
                </c:lvl>
                <c:lvl>
                  <c:pt idx="0">
                    <c:v>Papaya</c:v>
                  </c:pt>
                  <c:pt idx="2">
                    <c:v>Peaches</c:v>
                  </c:pt>
                  <c:pt idx="4">
                    <c:v>Peaches, packed in juice</c:v>
                  </c:pt>
                  <c:pt idx="5">
                    <c:v>Peaches, packed in syrup or water</c:v>
                  </c:pt>
                </c:lvl>
              </c:multiLvlStrCache>
            </c:multiLvlStrRef>
          </c:cat>
          <c:val>
            <c:numRef>
              <c:f>pivot_table2!$M$14:$M$28</c:f>
              <c:numCache>
                <c:formatCode>General</c:formatCode>
                <c:ptCount val="6"/>
                <c:pt idx="0">
                  <c:v>1.1552</c:v>
                </c:pt>
                <c:pt idx="1">
                  <c:v>0.66579999999999995</c:v>
                </c:pt>
                <c:pt idx="2">
                  <c:v>0.77549999999999997</c:v>
                </c:pt>
                <c:pt idx="3">
                  <c:v>1.1923999999999999</c:v>
                </c:pt>
                <c:pt idx="4">
                  <c:v>1.2155</c:v>
                </c:pt>
                <c:pt idx="5">
                  <c:v>1.3635999999999999</c:v>
                </c:pt>
              </c:numCache>
            </c:numRef>
          </c:val>
          <c:extLst>
            <c:ext xmlns:c16="http://schemas.microsoft.com/office/drawing/2014/chart" uri="{C3380CC4-5D6E-409C-BE32-E72D297353CC}">
              <c16:uniqueId val="{00000001-EC04-4CDC-BB7F-D9D478F87C94}"/>
            </c:ext>
          </c:extLst>
        </c:ser>
        <c:dLbls>
          <c:showLegendKey val="0"/>
          <c:showVal val="0"/>
          <c:showCatName val="0"/>
          <c:showSerName val="0"/>
          <c:showPercent val="0"/>
          <c:showBubbleSize val="0"/>
        </c:dLbls>
        <c:gapWidth val="150"/>
        <c:shape val="box"/>
        <c:axId val="236326128"/>
        <c:axId val="236330448"/>
        <c:axId val="233849632"/>
      </c:bar3DChart>
      <c:catAx>
        <c:axId val="2363261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330448"/>
        <c:crosses val="autoZero"/>
        <c:auto val="1"/>
        <c:lblAlgn val="ctr"/>
        <c:lblOffset val="100"/>
        <c:noMultiLvlLbl val="0"/>
      </c:catAx>
      <c:valAx>
        <c:axId val="23633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326128"/>
        <c:crosses val="autoZero"/>
        <c:crossBetween val="between"/>
      </c:valAx>
      <c:serAx>
        <c:axId val="233849632"/>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33044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Top Max Avg Of Fruit Price</cx:v>
        </cx:txData>
      </cx:tx>
      <cx:txPr>
        <a:bodyPr spcFirstLastPara="1" vertOverflow="ellipsis" horzOverflow="overflow" wrap="square" lIns="0" tIns="0" rIns="0" bIns="0" anchor="ctr" anchorCtr="1"/>
        <a:lstStyle/>
        <a:p>
          <a:pPr algn="ctr" rtl="0">
            <a:defRPr/>
          </a:pPr>
          <a:r>
            <a:rPr lang="en-US" sz="2400" b="0" i="0" u="none" strike="noStrike" baseline="0">
              <a:solidFill>
                <a:sysClr val="windowText" lastClr="000000">
                  <a:lumMod val="65000"/>
                  <a:lumOff val="35000"/>
                </a:sysClr>
              </a:solidFill>
              <a:latin typeface="Calibri" panose="020F0502020204030204"/>
            </a:rPr>
            <a:t>Top Max Avg Of Fruit Price</a:t>
          </a:r>
        </a:p>
      </cx:txPr>
    </cx:title>
    <cx:plotArea>
      <cx:plotAreaRegion>
        <cx:series layoutId="funnel" uniqueId="{CAB26296-DFDA-4D89-9081-7C27F59084A2}">
          <cx:tx>
            <cx:txData>
              <cx:f>_xlchart.v2.1</cx:f>
              <cx:v>Average of RetailPrice</cx:v>
            </cx:txData>
          </cx:tx>
          <cx:dataLabels>
            <cx:txPr>
              <a:bodyPr spcFirstLastPara="1" vertOverflow="ellipsis" horzOverflow="overflow" wrap="square" lIns="0" tIns="0" rIns="0" bIns="0" anchor="ctr" anchorCtr="1"/>
              <a:lstStyle/>
              <a:p>
                <a:pPr algn="ctr" rtl="0">
                  <a:defRPr sz="2400"/>
                </a:pPr>
                <a:endParaRPr lang="en-US" sz="2400" b="0"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1400"/>
            </a:pPr>
            <a:endParaRPr lang="en-US" sz="1400" b="0"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Top Avg Price Of Vegetable Price</cx:v>
        </cx:txData>
      </cx:tx>
      <cx:txPr>
        <a:bodyPr spcFirstLastPara="1" vertOverflow="ellipsis" horzOverflow="overflow" wrap="square" lIns="0" tIns="0" rIns="0" bIns="0" anchor="ctr" anchorCtr="1"/>
        <a:lstStyle/>
        <a:p>
          <a:pPr algn="ctr" rtl="0">
            <a:defRPr/>
          </a:pPr>
          <a:r>
            <a:rPr lang="en-US" sz="2400" b="0" i="0" u="none" strike="noStrike" baseline="0">
              <a:solidFill>
                <a:sysClr val="windowText" lastClr="000000">
                  <a:lumMod val="65000"/>
                  <a:lumOff val="35000"/>
                </a:sysClr>
              </a:solidFill>
              <a:latin typeface="Calibri" panose="020F0502020204030204"/>
            </a:rPr>
            <a:t>Top Avg Price Of Vegetable Price</a:t>
          </a:r>
        </a:p>
      </cx:txPr>
    </cx:title>
    <cx:plotArea>
      <cx:plotAreaRegion>
        <cx:series layoutId="funnel" uniqueId="{25665BBC-B839-4C66-8F40-A17954160E45}">
          <cx:tx>
            <cx:txData>
              <cx:f>_xlchart.v2.4</cx:f>
              <cx:v>Average of RetailPrice</cx:v>
            </cx:txData>
          </cx:tx>
          <cx:dataLabels>
            <cx:txPr>
              <a:bodyPr spcFirstLastPara="1" vertOverflow="ellipsis" horzOverflow="overflow" wrap="square" lIns="0" tIns="0" rIns="0" bIns="0" anchor="ctr" anchorCtr="1"/>
              <a:lstStyle/>
              <a:p>
                <a:pPr algn="ctr" rtl="0">
                  <a:defRPr sz="2400"/>
                </a:pPr>
                <a:endParaRPr lang="en-US" sz="2400" b="0"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1400"/>
            </a:pPr>
            <a:endParaRPr lang="en-US" sz="1400" b="0"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9.xml"/><Relationship Id="rId18" Type="http://schemas.openxmlformats.org/officeDocument/2006/relationships/image" Target="../media/image4.png"/><Relationship Id="rId3" Type="http://schemas.openxmlformats.org/officeDocument/2006/relationships/chart" Target="../charts/chart1.xml"/><Relationship Id="rId7" Type="http://schemas.openxmlformats.org/officeDocument/2006/relationships/chart" Target="../charts/chart5.xml"/><Relationship Id="rId12" Type="http://schemas.microsoft.com/office/2014/relationships/chartEx" Target="../charts/chartEx2.xml"/><Relationship Id="rId17" Type="http://schemas.microsoft.com/office/2007/relationships/hdphoto" Target="../media/hdphoto1.wdp"/><Relationship Id="rId2" Type="http://schemas.openxmlformats.org/officeDocument/2006/relationships/image" Target="../media/image2.jfif"/><Relationship Id="rId16" Type="http://schemas.openxmlformats.org/officeDocument/2006/relationships/image" Target="../media/image3.png"/><Relationship Id="rId1" Type="http://schemas.openxmlformats.org/officeDocument/2006/relationships/image" Target="../media/image1.jpg"/><Relationship Id="rId6" Type="http://schemas.openxmlformats.org/officeDocument/2006/relationships/chart" Target="../charts/chart4.xml"/><Relationship Id="rId11" Type="http://schemas.microsoft.com/office/2014/relationships/chartEx" Target="../charts/chartEx1.xml"/><Relationship Id="rId5" Type="http://schemas.openxmlformats.org/officeDocument/2006/relationships/chart" Target="../charts/chart3.xml"/><Relationship Id="rId15" Type="http://schemas.openxmlformats.org/officeDocument/2006/relationships/chart" Target="../charts/chart11.xml"/><Relationship Id="rId10" Type="http://schemas.openxmlformats.org/officeDocument/2006/relationships/chart" Target="../charts/chart8.xml"/><Relationship Id="rId19" Type="http://schemas.openxmlformats.org/officeDocument/2006/relationships/image" Target="../media/image5.svg"/><Relationship Id="rId4" Type="http://schemas.openxmlformats.org/officeDocument/2006/relationships/chart" Target="../charts/chart2.xml"/><Relationship Id="rId9" Type="http://schemas.openxmlformats.org/officeDocument/2006/relationships/chart" Target="../charts/chart7.xml"/><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122465</xdr:rowOff>
    </xdr:from>
    <xdr:to>
      <xdr:col>40</xdr:col>
      <xdr:colOff>299356</xdr:colOff>
      <xdr:row>99</xdr:row>
      <xdr:rowOff>55557</xdr:rowOff>
    </xdr:to>
    <xdr:pic>
      <xdr:nvPicPr>
        <xdr:cNvPr id="35" name="Picture 34">
          <a:extLst>
            <a:ext uri="{FF2B5EF4-FFF2-40B4-BE49-F238E27FC236}">
              <a16:creationId xmlns:a16="http://schemas.microsoft.com/office/drawing/2014/main" id="{4103313F-CF69-8EF0-EB24-CB7FE63BA2C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53145"/>
          <a:ext cx="26425070" cy="16914806"/>
        </a:xfrm>
        <a:prstGeom prst="rect">
          <a:avLst/>
        </a:prstGeom>
      </xdr:spPr>
    </xdr:pic>
    <xdr:clientData/>
  </xdr:twoCellAnchor>
  <xdr:twoCellAnchor editAs="oneCell">
    <xdr:from>
      <xdr:col>0</xdr:col>
      <xdr:colOff>0</xdr:colOff>
      <xdr:row>3</xdr:row>
      <xdr:rowOff>82494</xdr:rowOff>
    </xdr:from>
    <xdr:to>
      <xdr:col>40</xdr:col>
      <xdr:colOff>408215</xdr:colOff>
      <xdr:row>86</xdr:row>
      <xdr:rowOff>109707</xdr:rowOff>
    </xdr:to>
    <xdr:pic>
      <xdr:nvPicPr>
        <xdr:cNvPr id="37" name="Picture 36">
          <a:extLst>
            <a:ext uri="{FF2B5EF4-FFF2-40B4-BE49-F238E27FC236}">
              <a16:creationId xmlns:a16="http://schemas.microsoft.com/office/drawing/2014/main" id="{E7DE92C9-C86B-19C0-F760-3EA55E0B0F7A}"/>
            </a:ext>
          </a:extLst>
        </xdr:cNvPr>
        <xdr:cNvPicPr>
          <a:picLocks noChangeAspect="1"/>
        </xdr:cNvPicPr>
      </xdr:nvPicPr>
      <xdr:blipFill>
        <a:blip xmlns:r="http://schemas.openxmlformats.org/officeDocument/2006/relationships" r:embed="rId2">
          <a:alphaModFix amt="85000"/>
          <a:duotone>
            <a:prstClr val="black"/>
            <a:schemeClr val="accent3">
              <a:tint val="45000"/>
              <a:satMod val="400000"/>
            </a:schemeClr>
          </a:duotone>
          <a:extLst>
            <a:ext uri="{28A0092B-C50C-407E-A947-70E740481C1C}">
              <a14:useLocalDpi xmlns:a14="http://schemas.microsoft.com/office/drawing/2010/main" val="0"/>
            </a:ext>
          </a:extLst>
        </a:blip>
        <a:stretch>
          <a:fillRect/>
        </a:stretch>
      </xdr:blipFill>
      <xdr:spPr>
        <a:xfrm>
          <a:off x="0" y="618275"/>
          <a:ext cx="26205090" cy="14850495"/>
        </a:xfrm>
        <a:prstGeom prst="rect">
          <a:avLst/>
        </a:prstGeom>
      </xdr:spPr>
    </xdr:pic>
    <xdr:clientData/>
  </xdr:twoCellAnchor>
  <xdr:twoCellAnchor>
    <xdr:from>
      <xdr:col>0</xdr:col>
      <xdr:colOff>4763</xdr:colOff>
      <xdr:row>0</xdr:row>
      <xdr:rowOff>23815</xdr:rowOff>
    </xdr:from>
    <xdr:to>
      <xdr:col>40</xdr:col>
      <xdr:colOff>310598</xdr:colOff>
      <xdr:row>4</xdr:row>
      <xdr:rowOff>10353</xdr:rowOff>
    </xdr:to>
    <xdr:sp macro="" textlink="">
      <xdr:nvSpPr>
        <xdr:cNvPr id="3" name="Rectangle 2">
          <a:extLst>
            <a:ext uri="{FF2B5EF4-FFF2-40B4-BE49-F238E27FC236}">
              <a16:creationId xmlns:a16="http://schemas.microsoft.com/office/drawing/2014/main" id="{ED530AD6-4BFD-57E0-501D-E1F63DC1276B}"/>
            </a:ext>
          </a:extLst>
        </xdr:cNvPr>
        <xdr:cNvSpPr/>
      </xdr:nvSpPr>
      <xdr:spPr>
        <a:xfrm>
          <a:off x="4763" y="23815"/>
          <a:ext cx="26396052" cy="690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77052</xdr:colOff>
      <xdr:row>2</xdr:row>
      <xdr:rowOff>90418</xdr:rowOff>
    </xdr:from>
    <xdr:to>
      <xdr:col>6</xdr:col>
      <xdr:colOff>197051</xdr:colOff>
      <xdr:row>17</xdr:row>
      <xdr:rowOff>111277</xdr:rowOff>
    </xdr:to>
    <xdr:graphicFrame macro="">
      <xdr:nvGraphicFramePr>
        <xdr:cNvPr id="2" name="Chart 1">
          <a:extLst>
            <a:ext uri="{FF2B5EF4-FFF2-40B4-BE49-F238E27FC236}">
              <a16:creationId xmlns:a16="http://schemas.microsoft.com/office/drawing/2014/main" id="{690F9186-73D4-4AED-AC29-93D4D4189A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161410</xdr:colOff>
      <xdr:row>16</xdr:row>
      <xdr:rowOff>113548</xdr:rowOff>
    </xdr:from>
    <xdr:to>
      <xdr:col>7</xdr:col>
      <xdr:colOff>123389</xdr:colOff>
      <xdr:row>32</xdr:row>
      <xdr:rowOff>34969</xdr:rowOff>
    </xdr:to>
    <xdr:graphicFrame macro="">
      <xdr:nvGraphicFramePr>
        <xdr:cNvPr id="5" name="Chart 4">
          <a:extLst>
            <a:ext uri="{FF2B5EF4-FFF2-40B4-BE49-F238E27FC236}">
              <a16:creationId xmlns:a16="http://schemas.microsoft.com/office/drawing/2014/main" id="{75751489-6514-4DD8-AA17-F63B94B73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154960</xdr:colOff>
      <xdr:row>30</xdr:row>
      <xdr:rowOff>143696</xdr:rowOff>
    </xdr:from>
    <xdr:to>
      <xdr:col>7</xdr:col>
      <xdr:colOff>195864</xdr:colOff>
      <xdr:row>46</xdr:row>
      <xdr:rowOff>57305</xdr:rowOff>
    </xdr:to>
    <xdr:graphicFrame macro="">
      <xdr:nvGraphicFramePr>
        <xdr:cNvPr id="6" name="Chart 5">
          <a:extLst>
            <a:ext uri="{FF2B5EF4-FFF2-40B4-BE49-F238E27FC236}">
              <a16:creationId xmlns:a16="http://schemas.microsoft.com/office/drawing/2014/main" id="{D676C46B-E38C-4680-9982-94C8CB34A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51767</xdr:colOff>
      <xdr:row>42</xdr:row>
      <xdr:rowOff>119270</xdr:rowOff>
    </xdr:from>
    <xdr:to>
      <xdr:col>7</xdr:col>
      <xdr:colOff>268337</xdr:colOff>
      <xdr:row>57</xdr:row>
      <xdr:rowOff>158105</xdr:rowOff>
    </xdr:to>
    <xdr:graphicFrame macro="">
      <xdr:nvGraphicFramePr>
        <xdr:cNvPr id="7" name="Chart 6">
          <a:extLst>
            <a:ext uri="{FF2B5EF4-FFF2-40B4-BE49-F238E27FC236}">
              <a16:creationId xmlns:a16="http://schemas.microsoft.com/office/drawing/2014/main" id="{E8DFC64B-B55C-4131-8209-04A4F76E5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501196</xdr:colOff>
      <xdr:row>3</xdr:row>
      <xdr:rowOff>168368</xdr:rowOff>
    </xdr:from>
    <xdr:to>
      <xdr:col>20</xdr:col>
      <xdr:colOff>47003</xdr:colOff>
      <xdr:row>15</xdr:row>
      <xdr:rowOff>99219</xdr:rowOff>
    </xdr:to>
    <mc:AlternateContent xmlns:mc="http://schemas.openxmlformats.org/markup-compatibility/2006" xmlns:a14="http://schemas.microsoft.com/office/drawing/2010/main">
      <mc:Choice Requires="a14">
        <xdr:graphicFrame macro="">
          <xdr:nvGraphicFramePr>
            <xdr:cNvPr id="8" name="Vegetable 1">
              <a:extLst>
                <a:ext uri="{FF2B5EF4-FFF2-40B4-BE49-F238E27FC236}">
                  <a16:creationId xmlns:a16="http://schemas.microsoft.com/office/drawing/2014/main" id="{631C7E47-AC77-49C1-9449-8EE0A3B27B08}"/>
                </a:ext>
              </a:extLst>
            </xdr:cNvPr>
            <xdr:cNvGraphicFramePr/>
          </xdr:nvGraphicFramePr>
          <xdr:xfrm>
            <a:off x="0" y="0"/>
            <a:ext cx="0" cy="0"/>
          </xdr:xfrm>
          <a:graphic>
            <a:graphicData uri="http://schemas.microsoft.com/office/drawing/2010/slicer">
              <sle:slicer xmlns:sle="http://schemas.microsoft.com/office/drawing/2010/slicer" name="Vegetable 1"/>
            </a:graphicData>
          </a:graphic>
        </xdr:graphicFrame>
      </mc:Choice>
      <mc:Fallback xmlns="">
        <xdr:sp macro="" textlink="">
          <xdr:nvSpPr>
            <xdr:cNvPr id="0" name=""/>
            <xdr:cNvSpPr>
              <a:spLocks noTextEdit="1"/>
            </xdr:cNvSpPr>
          </xdr:nvSpPr>
          <xdr:spPr>
            <a:xfrm>
              <a:off x="3743749" y="715549"/>
              <a:ext cx="9273467" cy="21860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32</xdr:col>
      <xdr:colOff>536561</xdr:colOff>
      <xdr:row>2</xdr:row>
      <xdr:rowOff>135012</xdr:rowOff>
    </xdr:from>
    <xdr:to>
      <xdr:col>40</xdr:col>
      <xdr:colOff>104620</xdr:colOff>
      <xdr:row>57</xdr:row>
      <xdr:rowOff>20308</xdr:rowOff>
    </xdr:to>
    <xdr:grpSp>
      <xdr:nvGrpSpPr>
        <xdr:cNvPr id="10" name="Group 9">
          <a:extLst>
            <a:ext uri="{FF2B5EF4-FFF2-40B4-BE49-F238E27FC236}">
              <a16:creationId xmlns:a16="http://schemas.microsoft.com/office/drawing/2014/main" id="{C0669DDE-4A87-45AD-9CC9-ACC7BA46DC50}"/>
            </a:ext>
          </a:extLst>
        </xdr:cNvPr>
        <xdr:cNvGrpSpPr/>
      </xdr:nvGrpSpPr>
      <xdr:grpSpPr>
        <a:xfrm>
          <a:off x="21408735" y="487023"/>
          <a:ext cx="4786102" cy="9565596"/>
          <a:chOff x="-28630" y="712105"/>
          <a:chExt cx="4782359" cy="9565709"/>
        </a:xfrm>
      </xdr:grpSpPr>
      <xdr:graphicFrame macro="">
        <xdr:nvGraphicFramePr>
          <xdr:cNvPr id="11" name="Chart 10">
            <a:extLst>
              <a:ext uri="{FF2B5EF4-FFF2-40B4-BE49-F238E27FC236}">
                <a16:creationId xmlns:a16="http://schemas.microsoft.com/office/drawing/2014/main" id="{0AA05935-529B-1C52-361F-1F3322129EE5}"/>
              </a:ext>
            </a:extLst>
          </xdr:cNvPr>
          <xdr:cNvGraphicFramePr>
            <a:graphicFrameLocks/>
          </xdr:cNvGraphicFramePr>
        </xdr:nvGraphicFramePr>
        <xdr:xfrm>
          <a:off x="750864" y="712105"/>
          <a:ext cx="3381275" cy="2659287"/>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12" name="Chart 11">
            <a:extLst>
              <a:ext uri="{FF2B5EF4-FFF2-40B4-BE49-F238E27FC236}">
                <a16:creationId xmlns:a16="http://schemas.microsoft.com/office/drawing/2014/main" id="{FF566B9D-663C-4FDB-653C-7E5047118B99}"/>
              </a:ext>
            </a:extLst>
          </xdr:cNvPr>
          <xdr:cNvGraphicFramePr>
            <a:graphicFrameLocks/>
          </xdr:cNvGraphicFramePr>
        </xdr:nvGraphicFramePr>
        <xdr:xfrm>
          <a:off x="172928" y="2914248"/>
          <a:ext cx="4527768" cy="2735806"/>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13" name="Chart 12">
            <a:extLst>
              <a:ext uri="{FF2B5EF4-FFF2-40B4-BE49-F238E27FC236}">
                <a16:creationId xmlns:a16="http://schemas.microsoft.com/office/drawing/2014/main" id="{759A505D-41C5-8A1F-1729-E3E4FD5A8B74}"/>
              </a:ext>
            </a:extLst>
          </xdr:cNvPr>
          <xdr:cNvGraphicFramePr>
            <a:graphicFrameLocks/>
          </xdr:cNvGraphicFramePr>
        </xdr:nvGraphicFramePr>
        <xdr:xfrm>
          <a:off x="84917" y="5228583"/>
          <a:ext cx="4606693" cy="2727999"/>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4" name="Chart 13">
            <a:extLst>
              <a:ext uri="{FF2B5EF4-FFF2-40B4-BE49-F238E27FC236}">
                <a16:creationId xmlns:a16="http://schemas.microsoft.com/office/drawing/2014/main" id="{B64F466F-5037-1143-349C-12DC986101E1}"/>
              </a:ext>
            </a:extLst>
          </xdr:cNvPr>
          <xdr:cNvGraphicFramePr>
            <a:graphicFrameLocks/>
          </xdr:cNvGraphicFramePr>
        </xdr:nvGraphicFramePr>
        <xdr:xfrm>
          <a:off x="-28630" y="7600561"/>
          <a:ext cx="4782359" cy="2677253"/>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editAs="oneCell">
    <xdr:from>
      <xdr:col>20</xdr:col>
      <xdr:colOff>51767</xdr:colOff>
      <xdr:row>3</xdr:row>
      <xdr:rowOff>165653</xdr:rowOff>
    </xdr:from>
    <xdr:to>
      <xdr:col>34</xdr:col>
      <xdr:colOff>165157</xdr:colOff>
      <xdr:row>15</xdr:row>
      <xdr:rowOff>99219</xdr:rowOff>
    </xdr:to>
    <mc:AlternateContent xmlns:mc="http://schemas.openxmlformats.org/markup-compatibility/2006" xmlns:a14="http://schemas.microsoft.com/office/drawing/2010/main">
      <mc:Choice Requires="a14">
        <xdr:graphicFrame macro="">
          <xdr:nvGraphicFramePr>
            <xdr:cNvPr id="15" name="Fruit">
              <a:extLst>
                <a:ext uri="{FF2B5EF4-FFF2-40B4-BE49-F238E27FC236}">
                  <a16:creationId xmlns:a16="http://schemas.microsoft.com/office/drawing/2014/main" id="{4AEB3A0B-A252-4081-8791-51B5A122EEBB}"/>
                </a:ext>
              </a:extLst>
            </xdr:cNvPr>
            <xdr:cNvGraphicFramePr/>
          </xdr:nvGraphicFramePr>
          <xdr:xfrm>
            <a:off x="0" y="0"/>
            <a:ext cx="0" cy="0"/>
          </xdr:xfrm>
          <a:graphic>
            <a:graphicData uri="http://schemas.microsoft.com/office/drawing/2010/slicer">
              <sle:slicer xmlns:sle="http://schemas.microsoft.com/office/drawing/2010/slicer" name="Fruit"/>
            </a:graphicData>
          </a:graphic>
        </xdr:graphicFrame>
      </mc:Choice>
      <mc:Fallback xmlns="">
        <xdr:sp macro="" textlink="">
          <xdr:nvSpPr>
            <xdr:cNvPr id="0" name=""/>
            <xdr:cNvSpPr>
              <a:spLocks noTextEdit="1"/>
            </xdr:cNvSpPr>
          </xdr:nvSpPr>
          <xdr:spPr>
            <a:xfrm>
              <a:off x="13021980" y="712834"/>
              <a:ext cx="9192539" cy="21783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578424</xdr:colOff>
      <xdr:row>16</xdr:row>
      <xdr:rowOff>843</xdr:rowOff>
    </xdr:from>
    <xdr:to>
      <xdr:col>33</xdr:col>
      <xdr:colOff>479121</xdr:colOff>
      <xdr:row>42</xdr:row>
      <xdr:rowOff>71774</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3B7ED123-A672-4DAA-8FC7-5F17AF9E89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4180124" y="2896443"/>
              <a:ext cx="7673097" cy="477628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7808</xdr:colOff>
      <xdr:row>16</xdr:row>
      <xdr:rowOff>52353</xdr:rowOff>
    </xdr:from>
    <xdr:to>
      <xdr:col>18</xdr:col>
      <xdr:colOff>604093</xdr:colOff>
      <xdr:row>42</xdr:row>
      <xdr:rowOff>62486</xdr:rowOff>
    </xdr:to>
    <mc:AlternateContent xmlns:mc="http://schemas.openxmlformats.org/markup-compatibility/2006">
      <mc:Choice xmlns:cx2="http://schemas.microsoft.com/office/drawing/2015/10/21/chartex" Requires="cx2">
        <xdr:graphicFrame macro="">
          <xdr:nvGraphicFramePr>
            <xdr:cNvPr id="16" name="Chart 15">
              <a:extLst>
                <a:ext uri="{FF2B5EF4-FFF2-40B4-BE49-F238E27FC236}">
                  <a16:creationId xmlns:a16="http://schemas.microsoft.com/office/drawing/2014/main" id="{F344DC64-93B1-47E5-9466-6035849A8F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4541708" y="2947953"/>
              <a:ext cx="7720985" cy="471548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121598</xdr:colOff>
      <xdr:row>5</xdr:row>
      <xdr:rowOff>0</xdr:rowOff>
    </xdr:from>
    <xdr:to>
      <xdr:col>1</xdr:col>
      <xdr:colOff>577579</xdr:colOff>
      <xdr:row>53</xdr:row>
      <xdr:rowOff>91197</xdr:rowOff>
    </xdr:to>
    <xdr:grpSp>
      <xdr:nvGrpSpPr>
        <xdr:cNvPr id="22" name="Group 21">
          <a:extLst>
            <a:ext uri="{FF2B5EF4-FFF2-40B4-BE49-F238E27FC236}">
              <a16:creationId xmlns:a16="http://schemas.microsoft.com/office/drawing/2014/main" id="{FFD2AF6F-1FD2-C867-4830-ADE2A8845EE8}"/>
            </a:ext>
          </a:extLst>
        </xdr:cNvPr>
        <xdr:cNvGrpSpPr/>
      </xdr:nvGrpSpPr>
      <xdr:grpSpPr>
        <a:xfrm>
          <a:off x="121598" y="880028"/>
          <a:ext cx="1108238" cy="8539458"/>
          <a:chOff x="50667" y="1276755"/>
          <a:chExt cx="1104492" cy="8846091"/>
        </a:xfrm>
      </xdr:grpSpPr>
      <xdr:sp macro="" textlink="">
        <xdr:nvSpPr>
          <xdr:cNvPr id="17" name="TextBox 16">
            <a:extLst>
              <a:ext uri="{FF2B5EF4-FFF2-40B4-BE49-F238E27FC236}">
                <a16:creationId xmlns:a16="http://schemas.microsoft.com/office/drawing/2014/main" id="{66B9DF90-7F8C-5304-7F11-9F962C03D409}"/>
              </a:ext>
            </a:extLst>
          </xdr:cNvPr>
          <xdr:cNvSpPr txBox="1"/>
        </xdr:nvSpPr>
        <xdr:spPr>
          <a:xfrm rot="16200000">
            <a:off x="-1279355" y="4885768"/>
            <a:ext cx="3121889" cy="461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a:t>Vegetable Price Per Pound</a:t>
            </a:r>
          </a:p>
        </xdr:txBody>
      </xdr:sp>
      <xdr:sp macro="" textlink="">
        <xdr:nvSpPr>
          <xdr:cNvPr id="18" name="TextBox 17">
            <a:extLst>
              <a:ext uri="{FF2B5EF4-FFF2-40B4-BE49-F238E27FC236}">
                <a16:creationId xmlns:a16="http://schemas.microsoft.com/office/drawing/2014/main" id="{20D996EB-CF58-44D0-B1E7-C08885C431AC}"/>
              </a:ext>
            </a:extLst>
          </xdr:cNvPr>
          <xdr:cNvSpPr txBox="1"/>
        </xdr:nvSpPr>
        <xdr:spPr>
          <a:xfrm rot="16200000">
            <a:off x="400252" y="1545280"/>
            <a:ext cx="1023431" cy="48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t>Canned</a:t>
            </a:r>
          </a:p>
        </xdr:txBody>
      </xdr:sp>
      <xdr:sp macro="" textlink="">
        <xdr:nvSpPr>
          <xdr:cNvPr id="19" name="TextBox 18">
            <a:extLst>
              <a:ext uri="{FF2B5EF4-FFF2-40B4-BE49-F238E27FC236}">
                <a16:creationId xmlns:a16="http://schemas.microsoft.com/office/drawing/2014/main" id="{A48CCBA4-DA61-45E8-89F0-1BEC1DC59E9A}"/>
              </a:ext>
            </a:extLst>
          </xdr:cNvPr>
          <xdr:cNvSpPr txBox="1"/>
        </xdr:nvSpPr>
        <xdr:spPr>
          <a:xfrm rot="16200000">
            <a:off x="319189" y="4159590"/>
            <a:ext cx="1023431" cy="48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t>Freshed</a:t>
            </a:r>
          </a:p>
        </xdr:txBody>
      </xdr:sp>
      <xdr:sp macro="" textlink="">
        <xdr:nvSpPr>
          <xdr:cNvPr id="20" name="TextBox 19">
            <a:extLst>
              <a:ext uri="{FF2B5EF4-FFF2-40B4-BE49-F238E27FC236}">
                <a16:creationId xmlns:a16="http://schemas.microsoft.com/office/drawing/2014/main" id="{AB7164C7-1673-4BC2-8318-8A1C8B0073BA}"/>
              </a:ext>
            </a:extLst>
          </xdr:cNvPr>
          <xdr:cNvSpPr txBox="1"/>
        </xdr:nvSpPr>
        <xdr:spPr>
          <a:xfrm rot="16200000">
            <a:off x="369854" y="6723232"/>
            <a:ext cx="1023431" cy="48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t>Dried</a:t>
            </a:r>
          </a:p>
        </xdr:txBody>
      </xdr:sp>
      <xdr:sp macro="" textlink="">
        <xdr:nvSpPr>
          <xdr:cNvPr id="21" name="TextBox 20">
            <a:extLst>
              <a:ext uri="{FF2B5EF4-FFF2-40B4-BE49-F238E27FC236}">
                <a16:creationId xmlns:a16="http://schemas.microsoft.com/office/drawing/2014/main" id="{FDA42E49-985A-47EB-AB34-E73E78124B95}"/>
              </a:ext>
            </a:extLst>
          </xdr:cNvPr>
          <xdr:cNvSpPr txBox="1"/>
        </xdr:nvSpPr>
        <xdr:spPr>
          <a:xfrm rot="16200000">
            <a:off x="359721" y="9367940"/>
            <a:ext cx="1023431" cy="48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t>Frozen</a:t>
            </a:r>
          </a:p>
        </xdr:txBody>
      </xdr:sp>
    </xdr:grpSp>
    <xdr:clientData/>
  </xdr:twoCellAnchor>
  <xdr:twoCellAnchor>
    <xdr:from>
      <xdr:col>38</xdr:col>
      <xdr:colOff>326578</xdr:colOff>
      <xdr:row>6</xdr:row>
      <xdr:rowOff>141230</xdr:rowOff>
    </xdr:from>
    <xdr:to>
      <xdr:col>40</xdr:col>
      <xdr:colOff>11330</xdr:colOff>
      <xdr:row>52</xdr:row>
      <xdr:rowOff>99643</xdr:rowOff>
    </xdr:to>
    <xdr:grpSp>
      <xdr:nvGrpSpPr>
        <xdr:cNvPr id="23" name="Group 22">
          <a:extLst>
            <a:ext uri="{FF2B5EF4-FFF2-40B4-BE49-F238E27FC236}">
              <a16:creationId xmlns:a16="http://schemas.microsoft.com/office/drawing/2014/main" id="{42553EC3-99C3-4555-B903-2B1ACFC707FA}"/>
            </a:ext>
          </a:extLst>
        </xdr:cNvPr>
        <xdr:cNvGrpSpPr/>
      </xdr:nvGrpSpPr>
      <xdr:grpSpPr>
        <a:xfrm rot="10800000">
          <a:off x="25112285" y="1197263"/>
          <a:ext cx="989262" cy="8054663"/>
          <a:chOff x="162813" y="1641621"/>
          <a:chExt cx="982345" cy="8349466"/>
        </a:xfrm>
      </xdr:grpSpPr>
      <xdr:sp macro="" textlink="">
        <xdr:nvSpPr>
          <xdr:cNvPr id="24" name="TextBox 23">
            <a:extLst>
              <a:ext uri="{FF2B5EF4-FFF2-40B4-BE49-F238E27FC236}">
                <a16:creationId xmlns:a16="http://schemas.microsoft.com/office/drawing/2014/main" id="{E8012BBF-A6D8-4359-F2D8-F73BAFDFD041}"/>
              </a:ext>
            </a:extLst>
          </xdr:cNvPr>
          <xdr:cNvSpPr txBox="1"/>
        </xdr:nvSpPr>
        <xdr:spPr>
          <a:xfrm rot="16200000">
            <a:off x="-1083545" y="5709537"/>
            <a:ext cx="3009495" cy="516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a:t>Fruit</a:t>
            </a:r>
            <a:r>
              <a:rPr lang="en-US" sz="2000" baseline="0"/>
              <a:t> P</a:t>
            </a:r>
            <a:r>
              <a:rPr lang="en-US" sz="2000"/>
              <a:t>rice</a:t>
            </a:r>
            <a:r>
              <a:rPr lang="en-US" sz="2000" baseline="0"/>
              <a:t> Per </a:t>
            </a:r>
            <a:r>
              <a:rPr lang="en-US" sz="2000"/>
              <a:t>Pound</a:t>
            </a:r>
          </a:p>
        </xdr:txBody>
      </xdr:sp>
      <xdr:sp macro="" textlink="">
        <xdr:nvSpPr>
          <xdr:cNvPr id="25" name="TextBox 24">
            <a:extLst>
              <a:ext uri="{FF2B5EF4-FFF2-40B4-BE49-F238E27FC236}">
                <a16:creationId xmlns:a16="http://schemas.microsoft.com/office/drawing/2014/main" id="{45AEAE0C-5880-D57E-D6DD-893296EBC4D6}"/>
              </a:ext>
            </a:extLst>
          </xdr:cNvPr>
          <xdr:cNvSpPr txBox="1"/>
        </xdr:nvSpPr>
        <xdr:spPr>
          <a:xfrm rot="16200000">
            <a:off x="390251" y="1910146"/>
            <a:ext cx="1023431" cy="48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t>Frozen</a:t>
            </a:r>
          </a:p>
        </xdr:txBody>
      </xdr:sp>
      <xdr:sp macro="" textlink="">
        <xdr:nvSpPr>
          <xdr:cNvPr id="26" name="TextBox 25">
            <a:extLst>
              <a:ext uri="{FF2B5EF4-FFF2-40B4-BE49-F238E27FC236}">
                <a16:creationId xmlns:a16="http://schemas.microsoft.com/office/drawing/2014/main" id="{F1E74550-1CF0-99E6-DC9A-2B5B307FA0BA}"/>
              </a:ext>
            </a:extLst>
          </xdr:cNvPr>
          <xdr:cNvSpPr txBox="1"/>
        </xdr:nvSpPr>
        <xdr:spPr>
          <a:xfrm rot="16200000">
            <a:off x="319189" y="4159590"/>
            <a:ext cx="1023431" cy="48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t>Dried</a:t>
            </a:r>
          </a:p>
        </xdr:txBody>
      </xdr:sp>
      <xdr:sp macro="" textlink="">
        <xdr:nvSpPr>
          <xdr:cNvPr id="27" name="TextBox 26">
            <a:extLst>
              <a:ext uri="{FF2B5EF4-FFF2-40B4-BE49-F238E27FC236}">
                <a16:creationId xmlns:a16="http://schemas.microsoft.com/office/drawing/2014/main" id="{9125FADA-4C7B-0593-CED0-71CFB43B00ED}"/>
              </a:ext>
            </a:extLst>
          </xdr:cNvPr>
          <xdr:cNvSpPr txBox="1"/>
        </xdr:nvSpPr>
        <xdr:spPr>
          <a:xfrm rot="16200000">
            <a:off x="369854" y="6723232"/>
            <a:ext cx="1023431" cy="48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t>Fresh</a:t>
            </a:r>
          </a:p>
        </xdr:txBody>
      </xdr:sp>
      <xdr:sp macro="" textlink="">
        <xdr:nvSpPr>
          <xdr:cNvPr id="28" name="TextBox 27">
            <a:extLst>
              <a:ext uri="{FF2B5EF4-FFF2-40B4-BE49-F238E27FC236}">
                <a16:creationId xmlns:a16="http://schemas.microsoft.com/office/drawing/2014/main" id="{4E04D52D-656D-FDF8-676F-C05650D809DD}"/>
              </a:ext>
            </a:extLst>
          </xdr:cNvPr>
          <xdr:cNvSpPr txBox="1"/>
        </xdr:nvSpPr>
        <xdr:spPr>
          <a:xfrm rot="16200000">
            <a:off x="359721" y="9236181"/>
            <a:ext cx="1023431" cy="48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t>Canned</a:t>
            </a:r>
          </a:p>
        </xdr:txBody>
      </xdr:sp>
    </xdr:grpSp>
    <xdr:clientData/>
  </xdr:twoCellAnchor>
  <xdr:twoCellAnchor>
    <xdr:from>
      <xdr:col>27</xdr:col>
      <xdr:colOff>477295</xdr:colOff>
      <xdr:row>42</xdr:row>
      <xdr:rowOff>79375</xdr:rowOff>
    </xdr:from>
    <xdr:to>
      <xdr:col>35</xdr:col>
      <xdr:colOff>52141</xdr:colOff>
      <xdr:row>57</xdr:row>
      <xdr:rowOff>116339</xdr:rowOff>
    </xdr:to>
    <xdr:graphicFrame macro="">
      <xdr:nvGraphicFramePr>
        <xdr:cNvPr id="29" name="Chart 28">
          <a:extLst>
            <a:ext uri="{FF2B5EF4-FFF2-40B4-BE49-F238E27FC236}">
              <a16:creationId xmlns:a16="http://schemas.microsoft.com/office/drawing/2014/main" id="{B14D4A06-8784-427C-90ED-1C52790582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33</xdr:col>
      <xdr:colOff>194619</xdr:colOff>
      <xdr:row>47</xdr:row>
      <xdr:rowOff>82430</xdr:rowOff>
    </xdr:from>
    <xdr:to>
      <xdr:col>34</xdr:col>
      <xdr:colOff>32138</xdr:colOff>
      <xdr:row>53</xdr:row>
      <xdr:rowOff>11242</xdr:rowOff>
    </xdr:to>
    <xdr:sp macro="" textlink="">
      <xdr:nvSpPr>
        <xdr:cNvPr id="31" name="TextBox 30">
          <a:extLst>
            <a:ext uri="{FF2B5EF4-FFF2-40B4-BE49-F238E27FC236}">
              <a16:creationId xmlns:a16="http://schemas.microsoft.com/office/drawing/2014/main" id="{1A2F1769-507A-4207-B798-C0E4150558F9}"/>
            </a:ext>
          </a:extLst>
        </xdr:cNvPr>
        <xdr:cNvSpPr txBox="1"/>
      </xdr:nvSpPr>
      <xdr:spPr>
        <a:xfrm rot="5400000">
          <a:off x="21218074" y="8735304"/>
          <a:ext cx="1000375" cy="48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t>Juice</a:t>
          </a:r>
        </a:p>
      </xdr:txBody>
    </xdr:sp>
    <xdr:clientData/>
  </xdr:twoCellAnchor>
  <xdr:twoCellAnchor>
    <xdr:from>
      <xdr:col>13</xdr:col>
      <xdr:colOff>4308</xdr:colOff>
      <xdr:row>0</xdr:row>
      <xdr:rowOff>63827</xdr:rowOff>
    </xdr:from>
    <xdr:to>
      <xdr:col>26</xdr:col>
      <xdr:colOff>129149</xdr:colOff>
      <xdr:row>4</xdr:row>
      <xdr:rowOff>16758</xdr:rowOff>
    </xdr:to>
    <xdr:sp macro="" textlink="">
      <xdr:nvSpPr>
        <xdr:cNvPr id="38" name="TextBox 37">
          <a:extLst>
            <a:ext uri="{FF2B5EF4-FFF2-40B4-BE49-F238E27FC236}">
              <a16:creationId xmlns:a16="http://schemas.microsoft.com/office/drawing/2014/main" id="{3D4DAD98-891B-3500-9094-12B143F70DCC}"/>
            </a:ext>
          </a:extLst>
        </xdr:cNvPr>
        <xdr:cNvSpPr txBox="1"/>
      </xdr:nvSpPr>
      <xdr:spPr>
        <a:xfrm>
          <a:off x="8429514" y="63827"/>
          <a:ext cx="8550047" cy="679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t>Fruit</a:t>
          </a:r>
          <a:r>
            <a:rPr lang="en-US" sz="3200" baseline="0"/>
            <a:t> And Vegetables Price Of 2022 Dashboard</a:t>
          </a:r>
          <a:endParaRPr lang="en-US" sz="3200"/>
        </a:p>
      </xdr:txBody>
    </xdr:sp>
    <xdr:clientData/>
  </xdr:twoCellAnchor>
  <xdr:twoCellAnchor>
    <xdr:from>
      <xdr:col>7</xdr:col>
      <xdr:colOff>271588</xdr:colOff>
      <xdr:row>43</xdr:row>
      <xdr:rowOff>7779</xdr:rowOff>
    </xdr:from>
    <xdr:to>
      <xdr:col>17</xdr:col>
      <xdr:colOff>46773</xdr:colOff>
      <xdr:row>61</xdr:row>
      <xdr:rowOff>18426</xdr:rowOff>
    </xdr:to>
    <xdr:graphicFrame macro="">
      <xdr:nvGraphicFramePr>
        <xdr:cNvPr id="39" name="Chart 38">
          <a:extLst>
            <a:ext uri="{FF2B5EF4-FFF2-40B4-BE49-F238E27FC236}">
              <a16:creationId xmlns:a16="http://schemas.microsoft.com/office/drawing/2014/main" id="{F0F01C9B-BF4F-47A8-A8F6-7DFC24AC9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170091</xdr:colOff>
      <xdr:row>43</xdr:row>
      <xdr:rowOff>101539</xdr:rowOff>
    </xdr:from>
    <xdr:to>
      <xdr:col>29</xdr:col>
      <xdr:colOff>36519</xdr:colOff>
      <xdr:row>61</xdr:row>
      <xdr:rowOff>26930</xdr:rowOff>
    </xdr:to>
    <xdr:graphicFrame macro="">
      <xdr:nvGraphicFramePr>
        <xdr:cNvPr id="40" name="Chart 39">
          <a:extLst>
            <a:ext uri="{FF2B5EF4-FFF2-40B4-BE49-F238E27FC236}">
              <a16:creationId xmlns:a16="http://schemas.microsoft.com/office/drawing/2014/main" id="{90B23E66-ADE8-46C3-83C5-5225CEC221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641901</xdr:colOff>
      <xdr:row>60</xdr:row>
      <xdr:rowOff>51767</xdr:rowOff>
    </xdr:from>
    <xdr:to>
      <xdr:col>14</xdr:col>
      <xdr:colOff>569429</xdr:colOff>
      <xdr:row>62</xdr:row>
      <xdr:rowOff>62119</xdr:rowOff>
    </xdr:to>
    <xdr:sp macro="" textlink="">
      <xdr:nvSpPr>
        <xdr:cNvPr id="42" name="TextBox 41">
          <a:extLst>
            <a:ext uri="{FF2B5EF4-FFF2-40B4-BE49-F238E27FC236}">
              <a16:creationId xmlns:a16="http://schemas.microsoft.com/office/drawing/2014/main" id="{DF9F00E8-4953-49C6-8A8C-45ABC670B1A7}"/>
            </a:ext>
          </a:extLst>
        </xdr:cNvPr>
        <xdr:cNvSpPr txBox="1"/>
      </xdr:nvSpPr>
      <xdr:spPr>
        <a:xfrm>
          <a:off x="5207690" y="10612093"/>
          <a:ext cx="4493315" cy="362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Sum Of Cupequivalent Price &amp;</a:t>
          </a:r>
          <a:r>
            <a:rPr lang="en-US" sz="1600" baseline="0"/>
            <a:t> Size For Vegetable</a:t>
          </a:r>
          <a:endParaRPr lang="en-US" sz="1600"/>
        </a:p>
      </xdr:txBody>
    </xdr:sp>
    <xdr:clientData/>
  </xdr:twoCellAnchor>
  <xdr:twoCellAnchor>
    <xdr:from>
      <xdr:col>21</xdr:col>
      <xdr:colOff>82825</xdr:colOff>
      <xdr:row>60</xdr:row>
      <xdr:rowOff>72474</xdr:rowOff>
    </xdr:from>
    <xdr:to>
      <xdr:col>27</xdr:col>
      <xdr:colOff>124239</xdr:colOff>
      <xdr:row>62</xdr:row>
      <xdr:rowOff>20707</xdr:rowOff>
    </xdr:to>
    <xdr:sp macro="" textlink="">
      <xdr:nvSpPr>
        <xdr:cNvPr id="43" name="TextBox 42">
          <a:extLst>
            <a:ext uri="{FF2B5EF4-FFF2-40B4-BE49-F238E27FC236}">
              <a16:creationId xmlns:a16="http://schemas.microsoft.com/office/drawing/2014/main" id="{19DD8AB0-D529-4043-8C29-CD88B0580084}"/>
            </a:ext>
          </a:extLst>
        </xdr:cNvPr>
        <xdr:cNvSpPr txBox="1"/>
      </xdr:nvSpPr>
      <xdr:spPr>
        <a:xfrm>
          <a:off x="13780190" y="10632800"/>
          <a:ext cx="3954947" cy="300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Sum Of Cupequivalent Price &amp;</a:t>
          </a:r>
          <a:r>
            <a:rPr lang="en-US" sz="1600" baseline="0"/>
            <a:t> Size For Fruit</a:t>
          </a:r>
          <a:endParaRPr lang="en-US" sz="1600"/>
        </a:p>
      </xdr:txBody>
    </xdr:sp>
    <xdr:clientData/>
  </xdr:twoCellAnchor>
  <xdr:twoCellAnchor editAs="oneCell">
    <xdr:from>
      <xdr:col>25</xdr:col>
      <xdr:colOff>115044</xdr:colOff>
      <xdr:row>0</xdr:row>
      <xdr:rowOff>13322</xdr:rowOff>
    </xdr:from>
    <xdr:to>
      <xdr:col>26</xdr:col>
      <xdr:colOff>153200</xdr:colOff>
      <xdr:row>3</xdr:row>
      <xdr:rowOff>108695</xdr:rowOff>
    </xdr:to>
    <xdr:pic>
      <xdr:nvPicPr>
        <xdr:cNvPr id="44" name="Picture 43">
          <a:extLst>
            <a:ext uri="{FF2B5EF4-FFF2-40B4-BE49-F238E27FC236}">
              <a16:creationId xmlns:a16="http://schemas.microsoft.com/office/drawing/2014/main" id="{5AE7D971-FEA5-9051-B096-0A64C6FD4AB4}"/>
            </a:ext>
          </a:extLst>
        </xdr:cNvPr>
        <xdr:cNvPicPr>
          <a:picLocks noChangeAspect="1"/>
        </xdr:cNvPicPr>
      </xdr:nvPicPr>
      <xdr:blipFill>
        <a:blip xmlns:r="http://schemas.openxmlformats.org/officeDocument/2006/relationships" r:embed="rId16">
          <a:extLst>
            <a:ext uri="{BEBA8EAE-BF5A-486C-A8C5-ECC9F3942E4B}">
              <a14:imgProps xmlns:a14="http://schemas.microsoft.com/office/drawing/2010/main">
                <a14:imgLayer r:embed="rId17">
                  <a14:imgEffect>
                    <a14:backgroundRemoval t="9719" b="93606" l="8295" r="93088">
                      <a14:foregroundMark x1="22581" y1="45524" x2="22581" y2="45524"/>
                      <a14:foregroundMark x1="34332" y1="20716" x2="34332" y2="20716"/>
                      <a14:foregroundMark x1="47696" y1="41176" x2="47696" y2="41176"/>
                      <a14:foregroundMark x1="42396" y1="27877" x2="42396" y2="27877"/>
                      <a14:foregroundMark x1="43779" y1="25064" x2="43779" y2="25064"/>
                      <a14:foregroundMark x1="62212" y1="42711" x2="62212" y2="42711"/>
                      <a14:foregroundMark x1="68894" y1="50128" x2="68894" y2="50128"/>
                      <a14:foregroundMark x1="88710" y1="52941" x2="88710" y2="52941"/>
                      <a14:foregroundMark x1="78111" y1="50128" x2="78111" y2="50128"/>
                      <a14:foregroundMark x1="56912" y1="14834" x2="56912" y2="14834"/>
                      <a14:foregroundMark x1="67512" y1="17647" x2="67512" y2="17647"/>
                      <a14:foregroundMark x1="25115" y1="26598" x2="25115" y2="26598"/>
                      <a14:foregroundMark x1="21198" y1="30946" x2="21198" y2="30946"/>
                      <a14:foregroundMark x1="17051" y1="25831" x2="17051" y2="25831"/>
                      <a14:foregroundMark x1="17281" y1="29668" x2="17281" y2="29668"/>
                      <a14:foregroundMark x1="8295" y1="61637" x2="8295" y2="61637"/>
                      <a14:foregroundMark x1="93088" y1="60614" x2="93088" y2="60614"/>
                      <a14:foregroundMark x1="61290" y1="93606" x2="61290" y2="93606"/>
                      <a14:foregroundMark x1="65438" y1="13811" x2="65438" y2="13811"/>
                    </a14:backgroundRemoval>
                  </a14:imgEffect>
                </a14:imgLayer>
              </a14:imgProps>
            </a:ext>
          </a:extLst>
        </a:blip>
        <a:stretch>
          <a:fillRect/>
        </a:stretch>
      </xdr:blipFill>
      <xdr:spPr>
        <a:xfrm>
          <a:off x="16267579" y="13322"/>
          <a:ext cx="684257" cy="634901"/>
        </a:xfrm>
        <a:prstGeom prst="rect">
          <a:avLst/>
        </a:prstGeom>
      </xdr:spPr>
    </xdr:pic>
    <xdr:clientData/>
  </xdr:twoCellAnchor>
  <xdr:twoCellAnchor editAs="oneCell">
    <xdr:from>
      <xdr:col>12</xdr:col>
      <xdr:colOff>27251</xdr:colOff>
      <xdr:row>0</xdr:row>
      <xdr:rowOff>24549</xdr:rowOff>
    </xdr:from>
    <xdr:to>
      <xdr:col>13</xdr:col>
      <xdr:colOff>24550</xdr:colOff>
      <xdr:row>3</xdr:row>
      <xdr:rowOff>129957</xdr:rowOff>
    </xdr:to>
    <xdr:pic>
      <xdr:nvPicPr>
        <xdr:cNvPr id="46" name="Graphic 45" descr="Apple with solid fill">
          <a:extLst>
            <a:ext uri="{FF2B5EF4-FFF2-40B4-BE49-F238E27FC236}">
              <a16:creationId xmlns:a16="http://schemas.microsoft.com/office/drawing/2014/main" id="{685663A2-213A-66A9-215C-4ED9B9B16C77}"/>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7804364" y="24549"/>
          <a:ext cx="645392" cy="65039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90.573890624997" createdVersion="8" refreshedVersion="8" minRefreshableVersion="3" recordCount="93" xr:uid="{6857F2E7-55AA-4CD1-AFED-E4F826F0506B}">
  <cacheSource type="worksheet">
    <worksheetSource ref="A1:H94" sheet="vegetables_price"/>
  </cacheSource>
  <cacheFields count="8">
    <cacheField name="Vegetable" numFmtId="0">
      <sharedItems count="65">
        <s v="Acorn squash"/>
        <s v="Artichoke"/>
        <s v="Asparagus"/>
        <s v="Avocados"/>
        <s v="Beets"/>
        <s v="Black beans"/>
        <s v="Blackeye peas"/>
        <s v="Broccoli florets"/>
        <s v="Broccoli heads"/>
        <s v="Broccoli"/>
        <s v="Brussels sprouts"/>
        <s v="Butternut squash"/>
        <s v="Cabbage, green"/>
        <s v="Cabbage, red"/>
        <s v="Cabbage, sauerkraut"/>
        <s v="Carrots, cooked whole"/>
        <s v="Carrots, raw whole"/>
        <s v="Carrots, baby"/>
        <s v="Carrots"/>
        <s v="Cauliflower florets"/>
        <s v="Cauliflower heads"/>
        <s v="Cauliflower"/>
        <s v="Celery, trimmed bunches"/>
        <s v="Celery sticks"/>
        <s v="Collard greens"/>
        <s v="Corn"/>
        <s v="Cucumbers with peel"/>
        <s v="Cucumbers without peel"/>
        <s v="Great northern beans"/>
        <s v="Green beans"/>
        <s v="Green peas"/>
        <s v="Green peppers"/>
        <s v="Kale"/>
        <s v="Kidney beans"/>
        <s v="Lentils"/>
        <s v="Lettuce, iceberg"/>
        <s v="Lettuce, romaine, heads"/>
        <s v="Lettuce, romaine, hearts"/>
        <s v="Lima beans"/>
        <s v="Mixed vegetables, peas &amp; carrots"/>
        <s v="Mixed vegetables, carrots, peas, corn, green beans"/>
        <s v="Mixed vegetables, broccoli, cauliflower, carrots"/>
        <s v="Mushrooms, whole"/>
        <s v="Mushrooms, sliced"/>
        <s v="Mustard greens"/>
        <s v="Navy beans"/>
        <s v="Okra"/>
        <s v="Olives"/>
        <s v="Onions"/>
        <s v="Pinto beans"/>
        <s v="Potatoes"/>
        <s v="Potatoes, french fries"/>
        <s v="Pumpkin"/>
        <s v="Radish"/>
        <s v="Red peppers"/>
        <s v="Spinach, boiled"/>
        <s v="Spinach, eaten raw"/>
        <s v="Spinach"/>
        <s v="Sweet potatoes"/>
        <s v="Tomatoes, grape &amp; cherry"/>
        <s v="Tomatoes, roma &amp; plum"/>
        <s v="Tomatoes, large round"/>
        <s v="Tomatoes"/>
        <s v="Turnip greens"/>
        <s v="Zucchini"/>
      </sharedItems>
    </cacheField>
    <cacheField name="Form" numFmtId="0">
      <sharedItems count="4">
        <s v="Fresh"/>
        <s v="Canned"/>
        <s v="Frozen"/>
        <s v="Dried"/>
      </sharedItems>
    </cacheField>
    <cacheField name="RetailPrice" numFmtId="0">
      <sharedItems containsSemiMixedTypes="0" containsString="0" containsNumber="1" minValue="0.79700000000000004" maxValue="6.8212000000000002"/>
    </cacheField>
    <cacheField name="RetailPriceUnit" numFmtId="0">
      <sharedItems/>
    </cacheField>
    <cacheField name="Yield" numFmtId="0">
      <sharedItems containsSemiMixedTypes="0" containsString="0" containsNumber="1" minValue="0.375" maxValue="2.5396999999999998"/>
    </cacheField>
    <cacheField name="CupEquivalentSize" numFmtId="0">
      <sharedItems containsSemiMixedTypes="0" containsString="0" containsNumber="1" minValue="0.15429999999999999" maxValue="0.54010000000000002" count="22">
        <n v="0.45190000000000002"/>
        <n v="0.38579999999999998"/>
        <n v="0.39679999999999999"/>
        <n v="0.31969999999999998"/>
        <n v="0.37480000000000002"/>
        <n v="0.3417"/>
        <n v="0.33069999999999999"/>
        <n v="0.30859999999999999"/>
        <n v="0.27560000000000001"/>
        <n v="0.2646"/>
        <n v="0.28660000000000002"/>
        <n v="0.36380000000000001"/>
        <n v="0.29759999999999998"/>
        <n v="0.35270000000000001"/>
        <n v="0.24249999999999999"/>
        <n v="0.2094"/>
        <n v="0.3392"/>
        <n v="0.33400000000000002"/>
        <n v="0.3105"/>
        <n v="0.15429999999999999"/>
        <n v="0.54010000000000002"/>
        <n v="0.44090000000000001"/>
      </sharedItems>
    </cacheField>
    <cacheField name="CupEquivalentUnit" numFmtId="0">
      <sharedItems count="1">
        <s v="pounds"/>
      </sharedItems>
    </cacheField>
    <cacheField name="CupEquivalentPrice" numFmtId="0">
      <sharedItems containsSemiMixedTypes="0" containsString="0" containsNumber="1" minValue="0.2215" maxValue="2.6191"/>
    </cacheField>
  </cacheFields>
  <extLst>
    <ext xmlns:x14="http://schemas.microsoft.com/office/spreadsheetml/2009/9/main" uri="{725AE2AE-9491-48be-B2B4-4EB974FC3084}">
      <x14:pivotCacheDefinition pivotCacheId="107295000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90.690500810182" createdVersion="8" refreshedVersion="8" minRefreshableVersion="3" recordCount="62" xr:uid="{AE83FD5A-2090-498B-A7D2-AC0454C2A743}">
  <cacheSource type="worksheet">
    <worksheetSource ref="A1:H63" sheet="fruit_price"/>
  </cacheSource>
  <cacheFields count="8">
    <cacheField name="Fruit" numFmtId="0">
      <sharedItems count="53">
        <s v="Apples"/>
        <s v="Apples, applesauce"/>
        <s v="Apples, ready-to-drink"/>
        <s v="Apples, frozen concentrate"/>
        <s v="Apricots"/>
        <s v="Apricots, packed in juice"/>
        <s v="Apricots, packed in syrup or water"/>
        <s v="Bananas"/>
        <s v="Berries, mixed"/>
        <s v="Blackberries"/>
        <s v="Blueberries"/>
        <s v="Cantaloupe"/>
        <s v="Cherries"/>
        <s v="Cherries, packed in syrup or water"/>
        <s v="Clementines"/>
        <s v="Cranberries"/>
        <s v="Dates"/>
        <s v="Figs"/>
        <s v="Fruit cocktail, packed in juice"/>
        <s v="Fruit cocktail, packed in syrup or water"/>
        <s v="Grapefruit"/>
        <s v="Grapefruit, ready-to-drink"/>
        <s v="Grapes"/>
        <s v="Grapes (raisins)"/>
        <s v="Grapes, ready-to-drink"/>
        <s v="Grapes, frozen concentrate"/>
        <s v="Honeydew"/>
        <s v="Kiwi"/>
        <s v="Mangoes"/>
        <s v="Nectarines"/>
        <s v="Oranges"/>
        <s v="Oranges, ready-to-drink"/>
        <s v="Oranges, frozen concentrate"/>
        <s v="Papaya"/>
        <s v="Peaches"/>
        <s v="Peaches, packed in juice"/>
        <s v="Peaches, packed in syrup or water"/>
        <s v="Pears"/>
        <s v="Pears, packed in juice"/>
        <s v="Pears, packed in syrup or water"/>
        <s v="Pineapple"/>
        <s v="Pineapple, packed in juice"/>
        <s v="Pineapple, packed in syrup or water"/>
        <s v="Pineapple, ready-to-drink"/>
        <s v="Pineapple, frozen concentrate"/>
        <s v="Plum"/>
        <s v="Plum (prunes)"/>
        <s v="Plum (prune), ready-to-drink"/>
        <s v="Pomegranate"/>
        <s v="Pomegranate, ready-to-drink"/>
        <s v="Raspberries"/>
        <s v="Strawberries"/>
        <s v="Watermelon"/>
      </sharedItems>
    </cacheField>
    <cacheField name="Form" numFmtId="0">
      <sharedItems count="5">
        <s v="Fresh"/>
        <s v="Canned"/>
        <s v="Juice"/>
        <s v="Dried"/>
        <s v="Frozen"/>
      </sharedItems>
    </cacheField>
    <cacheField name="RetailPrice" numFmtId="0">
      <sharedItems containsSemiMixedTypes="0" containsString="0" containsNumber="1" minValue="0.38200000000000001" maxValue="10.3035"/>
    </cacheField>
    <cacheField name="RetailPriceUnit" numFmtId="0">
      <sharedItems/>
    </cacheField>
    <cacheField name="Yield" numFmtId="0">
      <sharedItems containsSemiMixedTypes="0" containsString="0" containsNumber="1" minValue="0.46" maxValue="1"/>
    </cacheField>
    <cacheField name="CupEquivalentSize" numFmtId="0">
      <sharedItems containsSemiMixedTypes="0" containsString="0" containsNumber="1" minValue="0.1232" maxValue="8"/>
    </cacheField>
    <cacheField name="CupEquivalentUnit" numFmtId="0">
      <sharedItems count="2">
        <s v="pounds"/>
        <s v="fluid ounces"/>
      </sharedItems>
    </cacheField>
    <cacheField name="CupEquivalentPrice" numFmtId="0">
      <sharedItems containsSemiMixedTypes="0" containsString="0" containsNumber="1" minValue="0.2429" maxValue="3.5558000000000001"/>
    </cacheField>
  </cacheFields>
  <extLst>
    <ext xmlns:x14="http://schemas.microsoft.com/office/spreadsheetml/2009/9/main" uri="{725AE2AE-9491-48be-B2B4-4EB974FC3084}">
      <x14:pivotCacheDefinition pivotCacheId="1319423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x v="0"/>
    <n v="1.2136"/>
    <s v="per pound"/>
    <n v="0.45860000000000001"/>
    <x v="0"/>
    <x v="0"/>
    <n v="1.1960999999999999"/>
  </r>
  <r>
    <x v="1"/>
    <x v="0"/>
    <n v="2.4702999999999999"/>
    <s v="per pound"/>
    <n v="0.375"/>
    <x v="1"/>
    <x v="0"/>
    <n v="2.5415000000000001"/>
  </r>
  <r>
    <x v="1"/>
    <x v="1"/>
    <n v="3.4498000000000002"/>
    <s v="per pound"/>
    <n v="0.65"/>
    <x v="1"/>
    <x v="0"/>
    <n v="2.0476000000000001"/>
  </r>
  <r>
    <x v="2"/>
    <x v="0"/>
    <n v="2.9531000000000001"/>
    <s v="per pound"/>
    <n v="0.49380000000000002"/>
    <x v="2"/>
    <x v="0"/>
    <n v="2.3731"/>
  </r>
  <r>
    <x v="2"/>
    <x v="1"/>
    <n v="3.4327999999999999"/>
    <s v="per pound"/>
    <n v="0.65"/>
    <x v="2"/>
    <x v="0"/>
    <n v="2.0958000000000001"/>
  </r>
  <r>
    <x v="2"/>
    <x v="2"/>
    <n v="6.8212000000000002"/>
    <s v="per pound"/>
    <n v="1.0335000000000001"/>
    <x v="2"/>
    <x v="0"/>
    <n v="2.6191"/>
  </r>
  <r>
    <x v="3"/>
    <x v="0"/>
    <n v="2.6737000000000002"/>
    <s v="per pound"/>
    <n v="0.74080000000000001"/>
    <x v="3"/>
    <x v="0"/>
    <n v="1.1537999999999999"/>
  </r>
  <r>
    <x v="4"/>
    <x v="1"/>
    <n v="1.1431"/>
    <s v="per pound"/>
    <n v="0.65"/>
    <x v="4"/>
    <x v="0"/>
    <n v="0.65910000000000002"/>
  </r>
  <r>
    <x v="5"/>
    <x v="1"/>
    <n v="1.2386999999999999"/>
    <s v="per pound"/>
    <n v="0.65"/>
    <x v="1"/>
    <x v="0"/>
    <n v="0.73519999999999996"/>
  </r>
  <r>
    <x v="5"/>
    <x v="3"/>
    <n v="1.5249999999999999"/>
    <s v="per pound"/>
    <n v="2.4691999999999998"/>
    <x v="1"/>
    <x v="0"/>
    <n v="0.23830000000000001"/>
  </r>
  <r>
    <x v="6"/>
    <x v="1"/>
    <n v="1.3164"/>
    <s v="per pound"/>
    <n v="0.65"/>
    <x v="4"/>
    <x v="0"/>
    <n v="0.75900000000000001"/>
  </r>
  <r>
    <x v="6"/>
    <x v="3"/>
    <n v="1.9265000000000001"/>
    <s v="per pound"/>
    <n v="2.5396999999999998"/>
    <x v="1"/>
    <x v="0"/>
    <n v="0.29260000000000003"/>
  </r>
  <r>
    <x v="7"/>
    <x v="0"/>
    <n v="2.9161999999999999"/>
    <s v="per pound"/>
    <n v="1"/>
    <x v="5"/>
    <x v="0"/>
    <n v="0.99650000000000005"/>
  </r>
  <r>
    <x v="8"/>
    <x v="0"/>
    <n v="3.0819999999999999"/>
    <s v="per pound"/>
    <n v="0.78"/>
    <x v="5"/>
    <x v="0"/>
    <n v="1.3502000000000001"/>
  </r>
  <r>
    <x v="9"/>
    <x v="2"/>
    <n v="2.3458000000000001"/>
    <s v="per pound"/>
    <n v="0.88180000000000003"/>
    <x v="5"/>
    <x v="0"/>
    <n v="0.90900000000000003"/>
  </r>
  <r>
    <x v="10"/>
    <x v="0"/>
    <n v="2.9138999999999999"/>
    <s v="per pound"/>
    <n v="1.06"/>
    <x v="5"/>
    <x v="0"/>
    <n v="0.93940000000000001"/>
  </r>
  <r>
    <x v="10"/>
    <x v="2"/>
    <n v="2.5949"/>
    <s v="per pound"/>
    <n v="0.96"/>
    <x v="5"/>
    <x v="0"/>
    <n v="0.92369999999999997"/>
  </r>
  <r>
    <x v="11"/>
    <x v="0"/>
    <n v="1.2690999999999999"/>
    <s v="per pound"/>
    <n v="0.71399999999999997"/>
    <x v="0"/>
    <x v="0"/>
    <n v="0.80330000000000001"/>
  </r>
  <r>
    <x v="12"/>
    <x v="0"/>
    <n v="0.79700000000000004"/>
    <s v="per pound"/>
    <n v="0.77880000000000005"/>
    <x v="6"/>
    <x v="0"/>
    <n v="0.33839999999999998"/>
  </r>
  <r>
    <x v="13"/>
    <x v="0"/>
    <n v="1.2604"/>
    <s v="per pound"/>
    <n v="0.77910000000000001"/>
    <x v="6"/>
    <x v="0"/>
    <n v="0.53500000000000003"/>
  </r>
  <r>
    <x v="14"/>
    <x v="1"/>
    <n v="1.478"/>
    <s v="per pound"/>
    <n v="0.65"/>
    <x v="7"/>
    <x v="0"/>
    <n v="0.70179999999999998"/>
  </r>
  <r>
    <x v="15"/>
    <x v="0"/>
    <n v="0.97609999999999997"/>
    <s v="per pound"/>
    <n v="0.81579999999999997"/>
    <x v="3"/>
    <x v="0"/>
    <n v="0.38250000000000001"/>
  </r>
  <r>
    <x v="16"/>
    <x v="0"/>
    <n v="0.97609999999999997"/>
    <s v="per pound"/>
    <n v="0.89"/>
    <x v="8"/>
    <x v="0"/>
    <n v="0.30220000000000002"/>
  </r>
  <r>
    <x v="17"/>
    <x v="0"/>
    <n v="1.3507"/>
    <s v="per pound"/>
    <n v="1"/>
    <x v="8"/>
    <x v="0"/>
    <n v="0.37219999999999998"/>
  </r>
  <r>
    <x v="18"/>
    <x v="1"/>
    <n v="1.1979"/>
    <s v="per pound"/>
    <n v="0.65"/>
    <x v="3"/>
    <x v="0"/>
    <n v="0.58919999999999995"/>
  </r>
  <r>
    <x v="18"/>
    <x v="2"/>
    <n v="1.7277"/>
    <s v="per pound"/>
    <n v="0.98"/>
    <x v="3"/>
    <x v="0"/>
    <n v="0.56359999999999999"/>
  </r>
  <r>
    <x v="19"/>
    <x v="0"/>
    <n v="3.8022"/>
    <s v="per pound"/>
    <n v="0.97019999999999995"/>
    <x v="8"/>
    <x v="0"/>
    <n v="1.08"/>
  </r>
  <r>
    <x v="20"/>
    <x v="0"/>
    <n v="2.1840999999999999"/>
    <s v="per pound"/>
    <n v="0.89259999999999995"/>
    <x v="8"/>
    <x v="0"/>
    <n v="0.67430000000000001"/>
  </r>
  <r>
    <x v="21"/>
    <x v="2"/>
    <n v="2.3974000000000002"/>
    <s v="per pound"/>
    <n v="0.9304"/>
    <x v="8"/>
    <x v="0"/>
    <n v="0.71009999999999995"/>
  </r>
  <r>
    <x v="22"/>
    <x v="0"/>
    <n v="1.1637"/>
    <s v="per pound"/>
    <n v="0.73"/>
    <x v="9"/>
    <x v="0"/>
    <n v="0.42170000000000002"/>
  </r>
  <r>
    <x v="23"/>
    <x v="0"/>
    <n v="2.4941"/>
    <s v="per pound"/>
    <n v="1"/>
    <x v="9"/>
    <x v="0"/>
    <n v="0.65980000000000005"/>
  </r>
  <r>
    <x v="24"/>
    <x v="0"/>
    <n v="3.0880999999999998"/>
    <s v="per pound"/>
    <n v="1.1599999999999999"/>
    <x v="10"/>
    <x v="0"/>
    <n v="0.76300000000000001"/>
  </r>
  <r>
    <x v="24"/>
    <x v="1"/>
    <n v="1.3314999999999999"/>
    <s v="per pound"/>
    <n v="0.65"/>
    <x v="11"/>
    <x v="0"/>
    <n v="0.74519999999999997"/>
  </r>
  <r>
    <x v="24"/>
    <x v="2"/>
    <n v="2.3512"/>
    <s v="per pound"/>
    <n v="0.88180000000000003"/>
    <x v="11"/>
    <x v="0"/>
    <n v="0.96989999999999998"/>
  </r>
  <r>
    <x v="25"/>
    <x v="0"/>
    <n v="2.2281"/>
    <s v="per pound"/>
    <n v="0.54"/>
    <x v="11"/>
    <x v="0"/>
    <n v="1.5008999999999999"/>
  </r>
  <r>
    <x v="25"/>
    <x v="1"/>
    <n v="1.1543000000000001"/>
    <s v="per pound"/>
    <n v="0.65"/>
    <x v="11"/>
    <x v="0"/>
    <n v="0.64600000000000002"/>
  </r>
  <r>
    <x v="25"/>
    <x v="2"/>
    <n v="1.6889000000000001"/>
    <s v="per pound"/>
    <n v="0.96299999999999997"/>
    <x v="11"/>
    <x v="0"/>
    <n v="0.63800000000000001"/>
  </r>
  <r>
    <x v="26"/>
    <x v="0"/>
    <n v="1.2473000000000001"/>
    <s v="per pound"/>
    <n v="0.97"/>
    <x v="9"/>
    <x v="0"/>
    <n v="0.3402"/>
  </r>
  <r>
    <x v="27"/>
    <x v="0"/>
    <n v="1.2473000000000001"/>
    <s v="per pound"/>
    <n v="0.73"/>
    <x v="9"/>
    <x v="0"/>
    <n v="0.45200000000000001"/>
  </r>
  <r>
    <x v="28"/>
    <x v="1"/>
    <n v="1.1583000000000001"/>
    <s v="per pound"/>
    <n v="0.65"/>
    <x v="1"/>
    <x v="0"/>
    <n v="0.6875"/>
  </r>
  <r>
    <x v="28"/>
    <x v="3"/>
    <n v="1.7202"/>
    <s v="per pound"/>
    <n v="2.4691999999999998"/>
    <x v="1"/>
    <x v="0"/>
    <n v="0.26879999999999998"/>
  </r>
  <r>
    <x v="29"/>
    <x v="0"/>
    <n v="2.6198999999999999"/>
    <s v="per pound"/>
    <n v="0.84660000000000002"/>
    <x v="8"/>
    <x v="0"/>
    <n v="0.8528"/>
  </r>
  <r>
    <x v="29"/>
    <x v="1"/>
    <n v="1.1291"/>
    <s v="per pound"/>
    <n v="0.65"/>
    <x v="12"/>
    <x v="0"/>
    <n v="0.51700000000000002"/>
  </r>
  <r>
    <x v="29"/>
    <x v="2"/>
    <n v="1.9983"/>
    <s v="per pound"/>
    <n v="0.90300000000000002"/>
    <x v="12"/>
    <x v="0"/>
    <n v="0.65859999999999996"/>
  </r>
  <r>
    <x v="30"/>
    <x v="1"/>
    <n v="1.3118000000000001"/>
    <s v="per pound"/>
    <n v="0.65"/>
    <x v="13"/>
    <x v="0"/>
    <n v="0.71189999999999998"/>
  </r>
  <r>
    <x v="30"/>
    <x v="2"/>
    <n v="1.996"/>
    <s v="per pound"/>
    <n v="0.89239999999999997"/>
    <x v="13"/>
    <x v="0"/>
    <n v="0.78890000000000005"/>
  </r>
  <r>
    <x v="31"/>
    <x v="0"/>
    <n v="1.4789000000000001"/>
    <s v="per pound"/>
    <n v="0.82"/>
    <x v="9"/>
    <x v="0"/>
    <n v="0.47710000000000002"/>
  </r>
  <r>
    <x v="32"/>
    <x v="0"/>
    <n v="3.4338000000000002"/>
    <s v="per pound"/>
    <n v="1.05"/>
    <x v="10"/>
    <x v="0"/>
    <n v="0.93730000000000002"/>
  </r>
  <r>
    <x v="32"/>
    <x v="2"/>
    <n v="2.2982999999999998"/>
    <s v="per pound"/>
    <n v="0.89949999999999997"/>
    <x v="11"/>
    <x v="0"/>
    <n v="0.92949999999999999"/>
  </r>
  <r>
    <x v="33"/>
    <x v="1"/>
    <n v="1.1208"/>
    <s v="per pound"/>
    <n v="0.65"/>
    <x v="1"/>
    <x v="0"/>
    <n v="0.66520000000000001"/>
  </r>
  <r>
    <x v="33"/>
    <x v="3"/>
    <n v="1.9176"/>
    <s v="per pound"/>
    <n v="2.4691999999999998"/>
    <x v="1"/>
    <x v="0"/>
    <n v="0.29959999999999998"/>
  </r>
  <r>
    <x v="34"/>
    <x v="3"/>
    <n v="1.839"/>
    <s v="per pound"/>
    <n v="2.4691999999999998"/>
    <x v="1"/>
    <x v="0"/>
    <n v="0.2873"/>
  </r>
  <r>
    <x v="35"/>
    <x v="0"/>
    <n v="1.2512000000000001"/>
    <s v="per pound"/>
    <n v="0.95"/>
    <x v="14"/>
    <x v="0"/>
    <n v="0.31940000000000002"/>
  </r>
  <r>
    <x v="36"/>
    <x v="0"/>
    <n v="2.3073999999999999"/>
    <s v="per pound"/>
    <n v="0.94"/>
    <x v="15"/>
    <x v="0"/>
    <n v="0.5141"/>
  </r>
  <r>
    <x v="37"/>
    <x v="0"/>
    <n v="3.2801999999999998"/>
    <s v="per pound"/>
    <n v="0.85"/>
    <x v="15"/>
    <x v="0"/>
    <n v="0.80820000000000003"/>
  </r>
  <r>
    <x v="38"/>
    <x v="1"/>
    <n v="1.4784999999999999"/>
    <s v="per pound"/>
    <n v="0.65"/>
    <x v="4"/>
    <x v="0"/>
    <n v="0.85250000000000004"/>
  </r>
  <r>
    <x v="38"/>
    <x v="2"/>
    <n v="2.4401000000000002"/>
    <s v="per pound"/>
    <n v="1.097"/>
    <x v="4"/>
    <x v="0"/>
    <n v="0.83360000000000001"/>
  </r>
  <r>
    <x v="38"/>
    <x v="3"/>
    <n v="2.3933"/>
    <s v="per pound"/>
    <n v="2.5396999999999998"/>
    <x v="1"/>
    <x v="0"/>
    <n v="0.36359999999999998"/>
  </r>
  <r>
    <x v="39"/>
    <x v="1"/>
    <n v="1.4754"/>
    <s v="per pound"/>
    <n v="0.65"/>
    <x v="16"/>
    <x v="0"/>
    <n v="0.76990000000000003"/>
  </r>
  <r>
    <x v="39"/>
    <x v="2"/>
    <n v="1.8432999999999999"/>
    <s v="per pound"/>
    <n v="0.99"/>
    <x v="16"/>
    <x v="0"/>
    <n v="0.63149999999999995"/>
  </r>
  <r>
    <x v="40"/>
    <x v="2"/>
    <n v="1.7859"/>
    <s v="per pound"/>
    <n v="0.97"/>
    <x v="17"/>
    <x v="0"/>
    <n v="0.61499999999999999"/>
  </r>
  <r>
    <x v="41"/>
    <x v="2"/>
    <n v="2.1537999999999999"/>
    <s v="per pound"/>
    <n v="0.97"/>
    <x v="18"/>
    <x v="0"/>
    <n v="0.6895"/>
  </r>
  <r>
    <x v="42"/>
    <x v="0"/>
    <n v="3.8929"/>
    <s v="per pound"/>
    <n v="0.97"/>
    <x v="19"/>
    <x v="0"/>
    <n v="0.61939999999999995"/>
  </r>
  <r>
    <x v="43"/>
    <x v="0"/>
    <n v="3.9224000000000001"/>
    <s v="per pound"/>
    <n v="1"/>
    <x v="19"/>
    <x v="0"/>
    <n v="0.60529999999999995"/>
  </r>
  <r>
    <x v="44"/>
    <x v="1"/>
    <n v="1.3367"/>
    <s v="per pound"/>
    <n v="0.65"/>
    <x v="6"/>
    <x v="0"/>
    <n v="0.68"/>
  </r>
  <r>
    <x v="44"/>
    <x v="2"/>
    <n v="2.4323999999999999"/>
    <s v="per pound"/>
    <n v="0.74780000000000002"/>
    <x v="6"/>
    <x v="0"/>
    <n v="1.0755999999999999"/>
  </r>
  <r>
    <x v="45"/>
    <x v="1"/>
    <n v="1.2738"/>
    <s v="per pound"/>
    <n v="0.65"/>
    <x v="1"/>
    <x v="0"/>
    <n v="0.75609999999999999"/>
  </r>
  <r>
    <x v="45"/>
    <x v="3"/>
    <n v="1.6073"/>
    <s v="per pound"/>
    <n v="2.4691999999999998"/>
    <x v="1"/>
    <x v="0"/>
    <n v="0.25109999999999999"/>
  </r>
  <r>
    <x v="46"/>
    <x v="0"/>
    <n v="5.1566999999999998"/>
    <s v="per pound"/>
    <n v="0.76949999999999996"/>
    <x v="13"/>
    <x v="0"/>
    <n v="2.3639000000000001"/>
  </r>
  <r>
    <x v="46"/>
    <x v="2"/>
    <n v="2.2528000000000001"/>
    <s v="per pound"/>
    <n v="0.89949999999999997"/>
    <x v="4"/>
    <x v="0"/>
    <n v="0.93869999999999998"/>
  </r>
  <r>
    <x v="47"/>
    <x v="1"/>
    <n v="5.3495999999999997"/>
    <s v="per pound"/>
    <n v="1"/>
    <x v="12"/>
    <x v="0"/>
    <n v="1.5922000000000001"/>
  </r>
  <r>
    <x v="48"/>
    <x v="0"/>
    <n v="1.1062000000000001"/>
    <s v="per pound"/>
    <n v="0.9"/>
    <x v="13"/>
    <x v="0"/>
    <n v="0.4335"/>
  </r>
  <r>
    <x v="49"/>
    <x v="1"/>
    <n v="1.1189"/>
    <s v="per pound"/>
    <n v="0.65"/>
    <x v="1"/>
    <x v="0"/>
    <n v="0.66410000000000002"/>
  </r>
  <r>
    <x v="49"/>
    <x v="3"/>
    <n v="1.4173"/>
    <s v="per pound"/>
    <n v="2.4691999999999998"/>
    <x v="1"/>
    <x v="0"/>
    <n v="0.2215"/>
  </r>
  <r>
    <x v="50"/>
    <x v="0"/>
    <n v="0.81659999999999999"/>
    <s v="per pound"/>
    <n v="0.81130000000000002"/>
    <x v="9"/>
    <x v="0"/>
    <n v="0.26629999999999998"/>
  </r>
  <r>
    <x v="51"/>
    <x v="2"/>
    <n v="1.9017999999999999"/>
    <s v="per pound"/>
    <n v="0.77600000000000002"/>
    <x v="5"/>
    <x v="0"/>
    <n v="0.83740000000000003"/>
  </r>
  <r>
    <x v="50"/>
    <x v="1"/>
    <n v="1.0266"/>
    <s v="per pound"/>
    <n v="0.65"/>
    <x v="5"/>
    <x v="0"/>
    <n v="0.53969999999999996"/>
  </r>
  <r>
    <x v="52"/>
    <x v="1"/>
    <n v="1.8642000000000001"/>
    <s v="per pound"/>
    <n v="1"/>
    <x v="20"/>
    <x v="0"/>
    <n v="1.0068999999999999"/>
  </r>
  <r>
    <x v="53"/>
    <x v="0"/>
    <n v="1.8126"/>
    <s v="per pound"/>
    <n v="0.9"/>
    <x v="8"/>
    <x v="0"/>
    <n v="0.55500000000000005"/>
  </r>
  <r>
    <x v="54"/>
    <x v="0"/>
    <n v="1.8742000000000001"/>
    <s v="per pound"/>
    <n v="0.82"/>
    <x v="9"/>
    <x v="0"/>
    <n v="0.60470000000000002"/>
  </r>
  <r>
    <x v="55"/>
    <x v="0"/>
    <n v="4.1214000000000004"/>
    <s v="per pound"/>
    <n v="0.77"/>
    <x v="6"/>
    <x v="0"/>
    <n v="1.77"/>
  </r>
  <r>
    <x v="56"/>
    <x v="0"/>
    <n v="4.1214000000000004"/>
    <s v="per pound"/>
    <n v="1"/>
    <x v="19"/>
    <x v="0"/>
    <n v="0.63600000000000001"/>
  </r>
  <r>
    <x v="57"/>
    <x v="1"/>
    <n v="1.5676000000000001"/>
    <s v="per pound"/>
    <n v="0.65"/>
    <x v="4"/>
    <x v="0"/>
    <n v="0.90390000000000004"/>
  </r>
  <r>
    <x v="57"/>
    <x v="2"/>
    <n v="2.2795999999999998"/>
    <s v="per pound"/>
    <n v="0.77600000000000002"/>
    <x v="4"/>
    <x v="0"/>
    <n v="1.101"/>
  </r>
  <r>
    <x v="58"/>
    <x v="0"/>
    <n v="1.1565000000000001"/>
    <s v="per pound"/>
    <n v="0.88180000000000003"/>
    <x v="21"/>
    <x v="0"/>
    <n v="0.57820000000000005"/>
  </r>
  <r>
    <x v="59"/>
    <x v="0"/>
    <n v="3.8729"/>
    <s v="per pound"/>
    <n v="0.91"/>
    <x v="4"/>
    <x v="0"/>
    <n v="1.595"/>
  </r>
  <r>
    <x v="60"/>
    <x v="0"/>
    <n v="1.2453000000000001"/>
    <s v="per pound"/>
    <n v="0.91"/>
    <x v="4"/>
    <x v="0"/>
    <n v="0.51290000000000002"/>
  </r>
  <r>
    <x v="61"/>
    <x v="0"/>
    <n v="2.1867999999999999"/>
    <s v="per pound"/>
    <n v="0.91"/>
    <x v="4"/>
    <x v="0"/>
    <n v="0.90059999999999996"/>
  </r>
  <r>
    <x v="62"/>
    <x v="1"/>
    <n v="1.0714999999999999"/>
    <s v="per pound"/>
    <n v="1"/>
    <x v="20"/>
    <x v="0"/>
    <n v="0.57869999999999999"/>
  </r>
  <r>
    <x v="63"/>
    <x v="0"/>
    <n v="2.9249999999999998"/>
    <s v="per pound"/>
    <n v="0.75"/>
    <x v="3"/>
    <x v="0"/>
    <n v="1.2466999999999999"/>
  </r>
  <r>
    <x v="63"/>
    <x v="1"/>
    <n v="1.3153999999999999"/>
    <s v="per pound"/>
    <n v="0.65"/>
    <x v="13"/>
    <x v="0"/>
    <n v="0.71379999999999999"/>
  </r>
  <r>
    <x v="63"/>
    <x v="2"/>
    <n v="2.5169000000000001"/>
    <s v="per pound"/>
    <n v="0.77600000000000002"/>
    <x v="13"/>
    <x v="0"/>
    <n v="1.1439999999999999"/>
  </r>
  <r>
    <x v="64"/>
    <x v="0"/>
    <n v="1.6358999999999999"/>
    <s v="per pound"/>
    <n v="0.76949999999999996"/>
    <x v="2"/>
    <x v="0"/>
    <n v="0.8437000000000000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n v="1.8541000000000001"/>
    <s v="per pound"/>
    <n v="0.9"/>
    <n v="0.24249999999999999"/>
    <x v="0"/>
    <n v="0.49959999999999999"/>
  </r>
  <r>
    <x v="1"/>
    <x v="1"/>
    <n v="1.1705000000000001"/>
    <s v="per pound"/>
    <n v="1"/>
    <n v="0.54010000000000002"/>
    <x v="0"/>
    <n v="0.63229999999999997"/>
  </r>
  <r>
    <x v="2"/>
    <x v="2"/>
    <n v="0.86990000000000001"/>
    <s v="per pint"/>
    <n v="1"/>
    <n v="8"/>
    <x v="1"/>
    <n v="0.43490000000000001"/>
  </r>
  <r>
    <x v="3"/>
    <x v="2"/>
    <n v="0.60860000000000003"/>
    <s v="per pint"/>
    <n v="1"/>
    <n v="8"/>
    <x v="1"/>
    <n v="0.30430000000000001"/>
  </r>
  <r>
    <x v="4"/>
    <x v="0"/>
    <n v="3.6162000000000001"/>
    <s v="per pound"/>
    <n v="0.93"/>
    <n v="0.36380000000000001"/>
    <x v="0"/>
    <n v="1.4145000000000001"/>
  </r>
  <r>
    <x v="5"/>
    <x v="1"/>
    <n v="1.8645"/>
    <s v="per pound"/>
    <n v="1"/>
    <n v="0.54010000000000002"/>
    <x v="0"/>
    <n v="1.0071000000000001"/>
  </r>
  <r>
    <x v="6"/>
    <x v="1"/>
    <n v="2.2362000000000002"/>
    <s v="per pound"/>
    <n v="0.65"/>
    <n v="0.44090000000000001"/>
    <x v="0"/>
    <n v="1.5168999999999999"/>
  </r>
  <r>
    <x v="4"/>
    <x v="3"/>
    <n v="7.6611000000000002"/>
    <s v="per pound"/>
    <n v="1"/>
    <n v="0.14330000000000001"/>
    <x v="0"/>
    <n v="1.0978000000000001"/>
  </r>
  <r>
    <x v="7"/>
    <x v="0"/>
    <n v="0.59709999999999996"/>
    <s v="per pound"/>
    <n v="0.64"/>
    <n v="0.33069999999999999"/>
    <x v="0"/>
    <n v="0.3085"/>
  </r>
  <r>
    <x v="8"/>
    <x v="4"/>
    <n v="4.2672999999999996"/>
    <s v="per pound"/>
    <n v="1"/>
    <n v="0.33069999999999999"/>
    <x v="0"/>
    <n v="1.4112"/>
  </r>
  <r>
    <x v="9"/>
    <x v="0"/>
    <n v="6.7483000000000004"/>
    <s v="per pound"/>
    <n v="0.96"/>
    <n v="0.31969999999999998"/>
    <x v="0"/>
    <n v="2.2471000000000001"/>
  </r>
  <r>
    <x v="9"/>
    <x v="4"/>
    <n v="4.8277000000000001"/>
    <s v="per pound"/>
    <n v="1"/>
    <n v="0.33069999999999999"/>
    <x v="0"/>
    <n v="1.5965"/>
  </r>
  <r>
    <x v="10"/>
    <x v="0"/>
    <n v="4.1574999999999998"/>
    <s v="per pound"/>
    <n v="0.95"/>
    <n v="0.31969999999999998"/>
    <x v="0"/>
    <n v="1.399"/>
  </r>
  <r>
    <x v="10"/>
    <x v="4"/>
    <n v="3.8210000000000002"/>
    <s v="per pound"/>
    <n v="1"/>
    <n v="0.33069999999999999"/>
    <x v="0"/>
    <n v="1.2636000000000001"/>
  </r>
  <r>
    <x v="11"/>
    <x v="0"/>
    <n v="0.75229999999999997"/>
    <s v="per pound"/>
    <n v="0.51"/>
    <n v="0.37480000000000002"/>
    <x v="0"/>
    <n v="0.55279999999999996"/>
  </r>
  <r>
    <x v="12"/>
    <x v="0"/>
    <n v="4.6631999999999998"/>
    <s v="per pound"/>
    <n v="0.92"/>
    <n v="0.3417"/>
    <x v="0"/>
    <n v="1.7321"/>
  </r>
  <r>
    <x v="13"/>
    <x v="1"/>
    <n v="5.2417999999999996"/>
    <s v="per pound"/>
    <n v="0.65"/>
    <n v="0.44090000000000001"/>
    <x v="0"/>
    <n v="3.5558000000000001"/>
  </r>
  <r>
    <x v="14"/>
    <x v="0"/>
    <n v="1.5810999999999999"/>
    <s v="per pound"/>
    <n v="0.77"/>
    <n v="0.46300000000000002"/>
    <x v="0"/>
    <n v="0.95069999999999999"/>
  </r>
  <r>
    <x v="15"/>
    <x v="3"/>
    <n v="5.0827999999999998"/>
    <s v="per pound"/>
    <n v="1"/>
    <n v="0.1232"/>
    <x v="0"/>
    <n v="0.626"/>
  </r>
  <r>
    <x v="16"/>
    <x v="3"/>
    <n v="5.7499000000000002"/>
    <s v="per pound"/>
    <n v="1"/>
    <n v="0.1653"/>
    <x v="0"/>
    <n v="0.95069999999999999"/>
  </r>
  <r>
    <x v="17"/>
    <x v="3"/>
    <n v="7.3232999999999997"/>
    <s v="per pound"/>
    <n v="0.96"/>
    <n v="0.1653"/>
    <x v="0"/>
    <n v="1.2613000000000001"/>
  </r>
  <r>
    <x v="18"/>
    <x v="1"/>
    <n v="2.3940000000000001"/>
    <s v="per pound"/>
    <n v="1"/>
    <n v="0.54010000000000002"/>
    <x v="0"/>
    <n v="1.2930999999999999"/>
  </r>
  <r>
    <x v="19"/>
    <x v="1"/>
    <n v="2.0996000000000001"/>
    <s v="per pound"/>
    <n v="0.65"/>
    <n v="0.44090000000000001"/>
    <x v="0"/>
    <n v="1.4241999999999999"/>
  </r>
  <r>
    <x v="20"/>
    <x v="0"/>
    <n v="1.4443999999999999"/>
    <s v="per pound"/>
    <n v="0.49"/>
    <n v="0.46300000000000002"/>
    <x v="0"/>
    <n v="1.3647"/>
  </r>
  <r>
    <x v="21"/>
    <x v="2"/>
    <n v="1.1935"/>
    <s v="per pint"/>
    <n v="1"/>
    <n v="8"/>
    <x v="1"/>
    <n v="0.5968"/>
  </r>
  <r>
    <x v="22"/>
    <x v="0"/>
    <n v="2.0363000000000002"/>
    <s v="per pound"/>
    <n v="0.96"/>
    <n v="0.33069999999999999"/>
    <x v="0"/>
    <n v="0.70140000000000002"/>
  </r>
  <r>
    <x v="23"/>
    <x v="3"/>
    <n v="3.9935999999999998"/>
    <s v="per pound"/>
    <n v="1"/>
    <n v="0.1653"/>
    <x v="0"/>
    <n v="0.6603"/>
  </r>
  <r>
    <x v="24"/>
    <x v="2"/>
    <n v="1.0508999999999999"/>
    <s v="per pint"/>
    <n v="1"/>
    <n v="8"/>
    <x v="1"/>
    <n v="0.52549999999999997"/>
  </r>
  <r>
    <x v="25"/>
    <x v="2"/>
    <n v="0.75239999999999996"/>
    <s v="per pint"/>
    <n v="1"/>
    <n v="8"/>
    <x v="1"/>
    <n v="0.37619999999999998"/>
  </r>
  <r>
    <x v="26"/>
    <x v="0"/>
    <n v="1.1589"/>
    <s v="per pound"/>
    <n v="0.46"/>
    <n v="0.37480000000000002"/>
    <x v="0"/>
    <n v="0.94420000000000004"/>
  </r>
  <r>
    <x v="27"/>
    <x v="0"/>
    <n v="2.6063999999999998"/>
    <s v="per pound"/>
    <n v="0.76"/>
    <n v="0.38579999999999998"/>
    <x v="0"/>
    <n v="1.3230999999999999"/>
  </r>
  <r>
    <x v="28"/>
    <x v="0"/>
    <n v="1.4698"/>
    <s v="per pound"/>
    <n v="0.71"/>
    <n v="0.36380000000000001"/>
    <x v="0"/>
    <n v="0.75309999999999999"/>
  </r>
  <r>
    <x v="28"/>
    <x v="3"/>
    <n v="10.3035"/>
    <s v="per pound"/>
    <n v="1"/>
    <n v="0.12529999999999999"/>
    <x v="0"/>
    <n v="1.2906"/>
  </r>
  <r>
    <x v="29"/>
    <x v="0"/>
    <n v="2.3721000000000001"/>
    <s v="per pound"/>
    <n v="0.91"/>
    <n v="0.31969999999999998"/>
    <x v="0"/>
    <n v="0.83330000000000004"/>
  </r>
  <r>
    <x v="30"/>
    <x v="0"/>
    <n v="1.4623999999999999"/>
    <s v="per pound"/>
    <n v="0.68"/>
    <n v="0.40789999999999998"/>
    <x v="0"/>
    <n v="0.87709999999999999"/>
  </r>
  <r>
    <x v="31"/>
    <x v="2"/>
    <n v="1.0571999999999999"/>
    <s v="per pint"/>
    <n v="1"/>
    <n v="8"/>
    <x v="1"/>
    <n v="0.52859999999999996"/>
  </r>
  <r>
    <x v="32"/>
    <x v="2"/>
    <n v="0.73380000000000001"/>
    <s v="per pint"/>
    <n v="1"/>
    <n v="8"/>
    <x v="1"/>
    <n v="0.3669"/>
  </r>
  <r>
    <x v="33"/>
    <x v="0"/>
    <n v="1.3374999999999999"/>
    <s v="per pound"/>
    <n v="0.62"/>
    <n v="0.30859999999999999"/>
    <x v="0"/>
    <n v="0.66579999999999995"/>
  </r>
  <r>
    <x v="33"/>
    <x v="3"/>
    <n v="7.4854000000000003"/>
    <s v="per pound"/>
    <n v="1"/>
    <n v="0.15429999999999999"/>
    <x v="0"/>
    <n v="1.1552"/>
  </r>
  <r>
    <x v="34"/>
    <x v="0"/>
    <n v="2.1785000000000001"/>
    <s v="per pound"/>
    <n v="0.96"/>
    <n v="0.3417"/>
    <x v="0"/>
    <n v="0.77549999999999997"/>
  </r>
  <r>
    <x v="35"/>
    <x v="1"/>
    <n v="2.2503000000000002"/>
    <s v="per pound"/>
    <n v="1"/>
    <n v="0.54010000000000002"/>
    <x v="0"/>
    <n v="1.2155"/>
  </r>
  <r>
    <x v="36"/>
    <x v="1"/>
    <n v="2.0102000000000002"/>
    <s v="per pound"/>
    <n v="0.65"/>
    <n v="0.44090000000000001"/>
    <x v="0"/>
    <n v="1.3635999999999999"/>
  </r>
  <r>
    <x v="34"/>
    <x v="4"/>
    <n v="3.6057999999999999"/>
    <s v="per pound"/>
    <n v="1"/>
    <n v="0.33069999999999999"/>
    <x v="0"/>
    <n v="1.1923999999999999"/>
  </r>
  <r>
    <x v="37"/>
    <x v="0"/>
    <n v="1.8472"/>
    <s v="per pound"/>
    <n v="0.9"/>
    <n v="0.36380000000000001"/>
    <x v="0"/>
    <n v="0.74660000000000004"/>
  </r>
  <r>
    <x v="38"/>
    <x v="1"/>
    <n v="2.14"/>
    <s v="per pound"/>
    <n v="1"/>
    <n v="0.54010000000000002"/>
    <x v="0"/>
    <n v="1.1558999999999999"/>
  </r>
  <r>
    <x v="39"/>
    <x v="1"/>
    <n v="2.0920000000000001"/>
    <s v="per pound"/>
    <n v="0.65"/>
    <n v="0.44090000000000001"/>
    <x v="0"/>
    <n v="1.4191"/>
  </r>
  <r>
    <x v="40"/>
    <x v="0"/>
    <n v="0.61699999999999999"/>
    <s v="per pound"/>
    <n v="0.51"/>
    <n v="0.36380000000000001"/>
    <x v="0"/>
    <n v="0.44009999999999999"/>
  </r>
  <r>
    <x v="41"/>
    <x v="1"/>
    <n v="1.6509"/>
    <s v="per pound"/>
    <n v="1"/>
    <n v="0.54010000000000002"/>
    <x v="0"/>
    <n v="0.89170000000000005"/>
  </r>
  <r>
    <x v="42"/>
    <x v="1"/>
    <n v="1.7770999999999999"/>
    <s v="per pound"/>
    <n v="0.65"/>
    <n v="0.44090000000000001"/>
    <x v="0"/>
    <n v="1.2055"/>
  </r>
  <r>
    <x v="40"/>
    <x v="3"/>
    <n v="7.0133000000000001"/>
    <s v="per pound"/>
    <n v="1"/>
    <n v="0.15429999999999999"/>
    <x v="0"/>
    <n v="1.0823"/>
  </r>
  <r>
    <x v="43"/>
    <x v="2"/>
    <n v="1.2242999999999999"/>
    <s v="per pint"/>
    <n v="1"/>
    <n v="8"/>
    <x v="1"/>
    <n v="0.61219999999999997"/>
  </r>
  <r>
    <x v="44"/>
    <x v="2"/>
    <n v="0.72560000000000002"/>
    <s v="per pint"/>
    <n v="1"/>
    <n v="8"/>
    <x v="1"/>
    <n v="0.36280000000000001"/>
  </r>
  <r>
    <x v="45"/>
    <x v="0"/>
    <n v="2.5259"/>
    <s v="per pound"/>
    <n v="0.94"/>
    <n v="0.36380000000000001"/>
    <x v="0"/>
    <n v="0.97750000000000004"/>
  </r>
  <r>
    <x v="46"/>
    <x v="3"/>
    <n v="6.3292999999999999"/>
    <s v="per pound"/>
    <n v="1"/>
    <n v="0.18740000000000001"/>
    <x v="0"/>
    <n v="1.1860999999999999"/>
  </r>
  <r>
    <x v="47"/>
    <x v="2"/>
    <n v="1.6988000000000001"/>
    <s v="per pint"/>
    <n v="1"/>
    <n v="8"/>
    <x v="1"/>
    <n v="0.84940000000000004"/>
  </r>
  <r>
    <x v="48"/>
    <x v="0"/>
    <n v="2.4672000000000001"/>
    <s v="per pound"/>
    <n v="0.56000000000000005"/>
    <n v="0.3417"/>
    <x v="0"/>
    <n v="1.5055000000000001"/>
  </r>
  <r>
    <x v="49"/>
    <x v="2"/>
    <n v="3.2787999999999999"/>
    <s v="per pint"/>
    <n v="1"/>
    <n v="8"/>
    <x v="1"/>
    <n v="1.6394"/>
  </r>
  <r>
    <x v="50"/>
    <x v="0"/>
    <n v="7.7337999999999996"/>
    <s v="per pound"/>
    <n v="0.96"/>
    <n v="0.31969999999999998"/>
    <x v="0"/>
    <n v="2.5752999999999999"/>
  </r>
  <r>
    <x v="50"/>
    <x v="4"/>
    <n v="6.1589999999999998"/>
    <s v="per pound"/>
    <n v="1"/>
    <n v="0.33069999999999999"/>
    <x v="0"/>
    <n v="2.0367999999999999"/>
  </r>
  <r>
    <x v="51"/>
    <x v="0"/>
    <n v="2.9681999999999999"/>
    <s v="per pound"/>
    <n v="0.94"/>
    <n v="0.31969999999999998"/>
    <x v="0"/>
    <n v="1.0094000000000001"/>
  </r>
  <r>
    <x v="51"/>
    <x v="4"/>
    <n v="3.3420999999999998"/>
    <s v="per pound"/>
    <n v="1"/>
    <n v="0.33069999999999999"/>
    <x v="0"/>
    <n v="1.1052"/>
  </r>
  <r>
    <x v="52"/>
    <x v="0"/>
    <n v="0.38200000000000001"/>
    <s v="per pound"/>
    <n v="0.52"/>
    <n v="0.33069999999999999"/>
    <x v="0"/>
    <n v="0.24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D1D6AB-C25E-4247-8B17-44F89E5107D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4" firstHeaderRow="1" firstDataRow="1" firstDataCol="1"/>
  <pivotFields count="8">
    <pivotField axis="axisRow" showAll="0">
      <items count="66">
        <item h="1" x="0"/>
        <item h="1" x="1"/>
        <item x="2"/>
        <item h="1" x="3"/>
        <item h="1" x="4"/>
        <item h="1" x="5"/>
        <item h="1" x="6"/>
        <item h="1" x="9"/>
        <item h="1" x="7"/>
        <item h="1" x="8"/>
        <item h="1" x="10"/>
        <item h="1" x="11"/>
        <item h="1" x="12"/>
        <item h="1" x="13"/>
        <item h="1" x="14"/>
        <item h="1" x="18"/>
        <item h="1" x="17"/>
        <item h="1" x="15"/>
        <item h="1" x="16"/>
        <item h="1" x="21"/>
        <item h="1" x="19"/>
        <item h="1" x="20"/>
        <item h="1" x="23"/>
        <item h="1" x="22"/>
        <item h="1" x="24"/>
        <item h="1" x="25"/>
        <item h="1" x="26"/>
        <item h="1" x="27"/>
        <item h="1" x="28"/>
        <item h="1" x="29"/>
        <item h="1" x="30"/>
        <item h="1" x="31"/>
        <item h="1" x="32"/>
        <item h="1" x="33"/>
        <item h="1" x="34"/>
        <item h="1" x="35"/>
        <item h="1" x="36"/>
        <item h="1" x="37"/>
        <item h="1" x="38"/>
        <item h="1" x="41"/>
        <item h="1" x="40"/>
        <item h="1" x="39"/>
        <item h="1" x="43"/>
        <item h="1" x="42"/>
        <item h="1" x="44"/>
        <item h="1" x="45"/>
        <item h="1" x="46"/>
        <item h="1" x="47"/>
        <item h="1" x="48"/>
        <item h="1" x="49"/>
        <item h="1" x="50"/>
        <item h="1" x="51"/>
        <item h="1" x="52"/>
        <item h="1" x="53"/>
        <item h="1" x="54"/>
        <item h="1" x="57"/>
        <item h="1" x="55"/>
        <item h="1" x="56"/>
        <item h="1" x="58"/>
        <item h="1" x="62"/>
        <item h="1" x="59"/>
        <item h="1" x="61"/>
        <item h="1" x="60"/>
        <item h="1" x="63"/>
        <item h="1" x="64"/>
        <item t="default"/>
      </items>
    </pivotField>
    <pivotField showAll="0">
      <items count="5">
        <item x="1"/>
        <item h="1" x="3"/>
        <item h="1" x="0"/>
        <item h="1" x="2"/>
        <item t="default"/>
      </items>
    </pivotField>
    <pivotField dataField="1" showAll="0"/>
    <pivotField showAll="0"/>
    <pivotField showAll="0"/>
    <pivotField showAll="0"/>
    <pivotField showAll="0"/>
    <pivotField showAll="0"/>
  </pivotFields>
  <rowFields count="1">
    <field x="0"/>
  </rowFields>
  <rowItems count="2">
    <i>
      <x v="2"/>
    </i>
    <i t="grand">
      <x/>
    </i>
  </rowItems>
  <colItems count="1">
    <i/>
  </colItems>
  <dataFields count="1">
    <dataField name="Sum of RetailPric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F44653-7EA5-4939-9F0B-0A6E16C9151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K12:M18" firstHeaderRow="0" firstDataRow="1" firstDataCol="1"/>
  <pivotFields count="8">
    <pivotField axis="axisRow" showAll="0">
      <items count="66">
        <item h="1" x="0"/>
        <item h="1" x="1"/>
        <item x="2"/>
        <item h="1" x="3"/>
        <item h="1" x="4"/>
        <item h="1" x="5"/>
        <item h="1" x="6"/>
        <item h="1" x="9"/>
        <item h="1" x="7"/>
        <item h="1" x="8"/>
        <item h="1" x="10"/>
        <item h="1" x="11"/>
        <item h="1" x="12"/>
        <item h="1" x="13"/>
        <item h="1" x="14"/>
        <item h="1" x="18"/>
        <item h="1" x="17"/>
        <item h="1" x="15"/>
        <item h="1" x="16"/>
        <item h="1" x="21"/>
        <item h="1" x="19"/>
        <item h="1" x="20"/>
        <item h="1" x="23"/>
        <item h="1" x="22"/>
        <item h="1" x="24"/>
        <item h="1" x="25"/>
        <item h="1" x="26"/>
        <item h="1" x="27"/>
        <item h="1" x="28"/>
        <item h="1" x="29"/>
        <item h="1" x="30"/>
        <item h="1" x="31"/>
        <item h="1" x="32"/>
        <item h="1" x="33"/>
        <item h="1" x="34"/>
        <item h="1" x="35"/>
        <item h="1" x="36"/>
        <item h="1" x="37"/>
        <item h="1" x="38"/>
        <item h="1" x="41"/>
        <item h="1" x="40"/>
        <item h="1" x="39"/>
        <item h="1" x="43"/>
        <item h="1" x="42"/>
        <item h="1" x="44"/>
        <item h="1" x="45"/>
        <item h="1" x="46"/>
        <item h="1" x="47"/>
        <item h="1" x="48"/>
        <item h="1" x="49"/>
        <item h="1" x="50"/>
        <item h="1" x="51"/>
        <item h="1" x="52"/>
        <item h="1" x="53"/>
        <item h="1" x="54"/>
        <item h="1" x="57"/>
        <item h="1" x="55"/>
        <item h="1" x="56"/>
        <item h="1" x="58"/>
        <item h="1" x="62"/>
        <item h="1" x="59"/>
        <item h="1" x="61"/>
        <item h="1" x="60"/>
        <item h="1" x="63"/>
        <item h="1" x="64"/>
        <item t="default"/>
      </items>
    </pivotField>
    <pivotField axis="axisRow" showAll="0">
      <items count="5">
        <item x="1"/>
        <item x="3"/>
        <item x="0"/>
        <item x="2"/>
        <item t="default"/>
      </items>
    </pivotField>
    <pivotField showAll="0"/>
    <pivotField showAll="0"/>
    <pivotField showAll="0"/>
    <pivotField dataField="1" showAll="0">
      <items count="23">
        <item x="19"/>
        <item x="15"/>
        <item x="14"/>
        <item x="9"/>
        <item x="8"/>
        <item x="10"/>
        <item x="12"/>
        <item x="7"/>
        <item x="18"/>
        <item x="3"/>
        <item x="6"/>
        <item x="17"/>
        <item x="16"/>
        <item x="5"/>
        <item x="13"/>
        <item x="11"/>
        <item x="4"/>
        <item x="1"/>
        <item x="2"/>
        <item x="21"/>
        <item x="0"/>
        <item x="20"/>
        <item t="default"/>
      </items>
    </pivotField>
    <pivotField axis="axisRow" showAll="0">
      <items count="2">
        <item x="0"/>
        <item t="default"/>
      </items>
    </pivotField>
    <pivotField dataField="1" showAll="0"/>
  </pivotFields>
  <rowFields count="3">
    <field x="0"/>
    <field x="6"/>
    <field x="1"/>
  </rowFields>
  <rowItems count="6">
    <i>
      <x v="2"/>
    </i>
    <i r="1">
      <x/>
    </i>
    <i r="2">
      <x/>
    </i>
    <i r="2">
      <x v="2"/>
    </i>
    <i r="2">
      <x v="3"/>
    </i>
    <i t="grand">
      <x/>
    </i>
  </rowItems>
  <colFields count="1">
    <field x="-2"/>
  </colFields>
  <colItems count="2">
    <i>
      <x/>
    </i>
    <i i="1">
      <x v="1"/>
    </i>
  </colItems>
  <dataFields count="2">
    <dataField name="Sum of CupEquivalentSize" fld="5" baseField="0" baseItem="0"/>
    <dataField name="Sum of CupEquivalentPrice" fld="7" baseField="0" baseItem="0"/>
  </dataFields>
  <chartFormats count="2">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09DE07-6F7E-4E50-AD0F-37760F5D7B8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I72" firstHeaderRow="1" firstDataRow="1" firstDataCol="1"/>
  <pivotFields count="8">
    <pivotField axis="axisRow" showAll="0">
      <items count="66">
        <item x="0"/>
        <item x="1"/>
        <item x="2"/>
        <item x="3"/>
        <item x="4"/>
        <item x="5"/>
        <item x="6"/>
        <item x="9"/>
        <item x="7"/>
        <item x="8"/>
        <item x="10"/>
        <item x="11"/>
        <item x="12"/>
        <item x="13"/>
        <item x="14"/>
        <item x="18"/>
        <item x="17"/>
        <item x="15"/>
        <item x="16"/>
        <item x="21"/>
        <item x="19"/>
        <item x="20"/>
        <item x="23"/>
        <item x="22"/>
        <item x="24"/>
        <item x="25"/>
        <item x="26"/>
        <item x="27"/>
        <item x="28"/>
        <item x="29"/>
        <item x="30"/>
        <item x="31"/>
        <item x="32"/>
        <item x="33"/>
        <item x="34"/>
        <item x="35"/>
        <item x="36"/>
        <item x="37"/>
        <item x="38"/>
        <item x="41"/>
        <item x="40"/>
        <item x="39"/>
        <item x="43"/>
        <item x="42"/>
        <item x="44"/>
        <item x="45"/>
        <item x="46"/>
        <item x="47"/>
        <item x="48"/>
        <item x="49"/>
        <item x="50"/>
        <item x="51"/>
        <item x="52"/>
        <item x="53"/>
        <item x="54"/>
        <item x="57"/>
        <item x="55"/>
        <item x="56"/>
        <item x="58"/>
        <item x="62"/>
        <item x="59"/>
        <item x="61"/>
        <item x="60"/>
        <item x="63"/>
        <item x="64"/>
        <item t="default"/>
      </items>
    </pivotField>
    <pivotField showAll="0"/>
    <pivotField dataField="1" showAll="0"/>
    <pivotField showAll="0"/>
    <pivotField showAll="0"/>
    <pivotField showAll="0"/>
    <pivotField showAll="0"/>
    <pivotField showAll="0"/>
  </pivotFields>
  <rowFields count="1">
    <field x="0"/>
  </rowFields>
  <rowItems count="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t="grand">
      <x/>
    </i>
  </rowItems>
  <colItems count="1">
    <i/>
  </colItems>
  <dataFields count="1">
    <dataField name="Average of RetailPrice" fld="2" subtotal="average" baseField="0"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66E3B1-3A89-4646-B902-A7A7B65281E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2:E6" firstHeaderRow="1" firstDataRow="1" firstDataCol="1"/>
  <pivotFields count="8">
    <pivotField showAll="0">
      <items count="66">
        <item h="1" x="0"/>
        <item h="1" x="1"/>
        <item x="2"/>
        <item h="1" x="3"/>
        <item h="1" x="4"/>
        <item h="1" x="5"/>
        <item h="1" x="6"/>
        <item h="1" x="9"/>
        <item h="1" x="7"/>
        <item h="1" x="8"/>
        <item h="1" x="10"/>
        <item h="1" x="11"/>
        <item h="1" x="12"/>
        <item h="1" x="13"/>
        <item h="1" x="14"/>
        <item h="1" x="18"/>
        <item h="1" x="17"/>
        <item h="1" x="15"/>
        <item h="1" x="16"/>
        <item h="1" x="21"/>
        <item h="1" x="19"/>
        <item h="1" x="20"/>
        <item h="1" x="23"/>
        <item h="1" x="22"/>
        <item h="1" x="24"/>
        <item h="1" x="25"/>
        <item h="1" x="26"/>
        <item h="1" x="27"/>
        <item h="1" x="28"/>
        <item h="1" x="29"/>
        <item h="1" x="30"/>
        <item h="1" x="31"/>
        <item h="1" x="32"/>
        <item h="1" x="33"/>
        <item h="1" x="34"/>
        <item h="1" x="35"/>
        <item h="1" x="36"/>
        <item h="1" x="37"/>
        <item h="1" x="38"/>
        <item h="1" x="41"/>
        <item h="1" x="40"/>
        <item h="1" x="39"/>
        <item h="1" x="43"/>
        <item h="1" x="42"/>
        <item h="1" x="44"/>
        <item h="1" x="45"/>
        <item h="1" x="46"/>
        <item h="1" x="47"/>
        <item h="1" x="48"/>
        <item h="1" x="49"/>
        <item h="1" x="50"/>
        <item h="1" x="51"/>
        <item h="1" x="52"/>
        <item h="1" x="53"/>
        <item h="1" x="54"/>
        <item h="1" x="57"/>
        <item h="1" x="55"/>
        <item h="1" x="56"/>
        <item h="1" x="58"/>
        <item h="1" x="62"/>
        <item h="1" x="59"/>
        <item h="1" x="61"/>
        <item h="1" x="60"/>
        <item h="1" x="63"/>
        <item h="1" x="64"/>
        <item t="default"/>
      </items>
    </pivotField>
    <pivotField axis="axisRow" showAll="0">
      <items count="5">
        <item x="1"/>
        <item x="3"/>
        <item x="0"/>
        <item x="2"/>
        <item t="default"/>
      </items>
    </pivotField>
    <pivotField dataField="1" showAll="0"/>
    <pivotField showAll="0"/>
    <pivotField showAll="0"/>
    <pivotField showAll="0"/>
    <pivotField showAll="0"/>
    <pivotField showAll="0"/>
  </pivotFields>
  <rowFields count="1">
    <field x="1"/>
  </rowFields>
  <rowItems count="4">
    <i>
      <x/>
    </i>
    <i>
      <x v="2"/>
    </i>
    <i>
      <x v="3"/>
    </i>
    <i t="grand">
      <x/>
    </i>
  </rowItems>
  <colItems count="1">
    <i/>
  </colItems>
  <dataFields count="1">
    <dataField name="Sum of RetailPric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E4BCCDA-DF2D-4DFF-8058-D917F14C491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7" firstHeaderRow="1" firstDataRow="1" firstDataCol="1"/>
  <pivotFields count="8">
    <pivotField axis="axisRow" showAll="0">
      <items count="54">
        <item h="1" x="0"/>
        <item h="1" x="1"/>
        <item h="1" x="3"/>
        <item h="1" x="2"/>
        <item h="1" x="4"/>
        <item h="1" x="5"/>
        <item h="1" x="6"/>
        <item h="1" x="7"/>
        <item h="1" x="8"/>
        <item h="1" x="9"/>
        <item h="1" x="10"/>
        <item h="1" x="11"/>
        <item h="1" x="12"/>
        <item h="1" x="13"/>
        <item h="1" x="14"/>
        <item h="1" x="15"/>
        <item h="1" x="16"/>
        <item h="1" x="17"/>
        <item h="1" x="18"/>
        <item h="1" x="19"/>
        <item h="1" x="20"/>
        <item h="1" x="21"/>
        <item h="1" x="22"/>
        <item h="1" x="23"/>
        <item h="1" x="25"/>
        <item h="1" x="24"/>
        <item h="1" x="26"/>
        <item h="1" x="27"/>
        <item h="1" x="28"/>
        <item h="1" x="29"/>
        <item h="1" x="30"/>
        <item h="1" x="32"/>
        <item h="1" x="31"/>
        <item x="33"/>
        <item x="34"/>
        <item x="35"/>
        <item x="36"/>
        <item h="1" x="37"/>
        <item h="1" x="38"/>
        <item h="1" x="39"/>
        <item h="1" x="40"/>
        <item h="1" x="44"/>
        <item h="1" x="41"/>
        <item h="1" x="42"/>
        <item h="1" x="43"/>
        <item h="1" x="45"/>
        <item h="1" x="47"/>
        <item h="1" x="46"/>
        <item h="1" x="48"/>
        <item h="1" x="49"/>
        <item h="1" x="50"/>
        <item h="1" x="51"/>
        <item h="1" x="52"/>
        <item t="default"/>
      </items>
    </pivotField>
    <pivotField showAll="0"/>
    <pivotField dataField="1" showAll="0"/>
    <pivotField showAll="0"/>
    <pivotField showAll="0"/>
    <pivotField showAll="0"/>
    <pivotField showAll="0"/>
    <pivotField showAll="0"/>
  </pivotFields>
  <rowFields count="1">
    <field x="0"/>
  </rowFields>
  <rowItems count="5">
    <i>
      <x v="33"/>
    </i>
    <i>
      <x v="34"/>
    </i>
    <i>
      <x v="35"/>
    </i>
    <i>
      <x v="36"/>
    </i>
    <i t="grand">
      <x/>
    </i>
  </rowItems>
  <colItems count="1">
    <i/>
  </colItems>
  <dataFields count="1">
    <dataField name="Sum of RetailPric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78F8BA-BE70-4971-A236-A79161DD4364}"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K13:M28" firstHeaderRow="0" firstDataRow="1" firstDataCol="1"/>
  <pivotFields count="8">
    <pivotField axis="axisRow" showAll="0">
      <items count="54">
        <item h="1" x="0"/>
        <item h="1" x="1"/>
        <item h="1" x="3"/>
        <item h="1" x="2"/>
        <item h="1" x="4"/>
        <item h="1" x="5"/>
        <item h="1" x="6"/>
        <item h="1" x="7"/>
        <item h="1" x="8"/>
        <item h="1" x="9"/>
        <item h="1" x="10"/>
        <item h="1" x="11"/>
        <item h="1" x="12"/>
        <item h="1" x="13"/>
        <item h="1" x="14"/>
        <item h="1" x="15"/>
        <item h="1" x="16"/>
        <item h="1" x="17"/>
        <item h="1" x="18"/>
        <item h="1" x="19"/>
        <item h="1" x="20"/>
        <item h="1" x="21"/>
        <item h="1" x="22"/>
        <item h="1" x="23"/>
        <item h="1" x="25"/>
        <item h="1" x="24"/>
        <item h="1" x="26"/>
        <item h="1" x="27"/>
        <item h="1" x="28"/>
        <item h="1" x="29"/>
        <item h="1" x="30"/>
        <item h="1" x="32"/>
        <item h="1" x="31"/>
        <item x="33"/>
        <item x="34"/>
        <item x="35"/>
        <item x="36"/>
        <item h="1" x="37"/>
        <item h="1" x="38"/>
        <item h="1" x="39"/>
        <item h="1" x="40"/>
        <item h="1" x="44"/>
        <item h="1" x="41"/>
        <item h="1" x="42"/>
        <item h="1" x="43"/>
        <item h="1" x="45"/>
        <item h="1" x="47"/>
        <item h="1" x="46"/>
        <item h="1" x="48"/>
        <item h="1" x="49"/>
        <item h="1" x="50"/>
        <item h="1" x="51"/>
        <item h="1" x="52"/>
        <item t="default"/>
      </items>
    </pivotField>
    <pivotField axis="axisRow" showAll="0">
      <items count="6">
        <item x="1"/>
        <item x="3"/>
        <item x="0"/>
        <item x="4"/>
        <item x="2"/>
        <item t="default"/>
      </items>
    </pivotField>
    <pivotField showAll="0"/>
    <pivotField showAll="0"/>
    <pivotField showAll="0"/>
    <pivotField dataField="1" showAll="0"/>
    <pivotField axis="axisRow" showAll="0">
      <items count="3">
        <item x="1"/>
        <item x="0"/>
        <item t="default"/>
      </items>
    </pivotField>
    <pivotField dataField="1" showAll="0"/>
  </pivotFields>
  <rowFields count="3">
    <field x="0"/>
    <field x="6"/>
    <field x="1"/>
  </rowFields>
  <rowItems count="15">
    <i>
      <x v="33"/>
    </i>
    <i r="1">
      <x v="1"/>
    </i>
    <i r="2">
      <x v="1"/>
    </i>
    <i r="2">
      <x v="2"/>
    </i>
    <i>
      <x v="34"/>
    </i>
    <i r="1">
      <x v="1"/>
    </i>
    <i r="2">
      <x v="2"/>
    </i>
    <i r="2">
      <x v="3"/>
    </i>
    <i>
      <x v="35"/>
    </i>
    <i r="1">
      <x v="1"/>
    </i>
    <i r="2">
      <x/>
    </i>
    <i>
      <x v="36"/>
    </i>
    <i r="1">
      <x v="1"/>
    </i>
    <i r="2">
      <x/>
    </i>
    <i t="grand">
      <x/>
    </i>
  </rowItems>
  <colFields count="1">
    <field x="-2"/>
  </colFields>
  <colItems count="2">
    <i>
      <x/>
    </i>
    <i i="1">
      <x v="1"/>
    </i>
  </colItems>
  <dataFields count="2">
    <dataField name="Sum of CupEquivalentSize" fld="5" baseField="0" baseItem="0"/>
    <dataField name="Sum of CupEquivalentPrice" fld="7"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B46207-CAF9-4D07-BE54-ACBDFE6F30A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I60" firstHeaderRow="1" firstDataRow="1" firstDataCol="1"/>
  <pivotFields count="8">
    <pivotField axis="axisRow" showAll="0">
      <items count="54">
        <item x="0"/>
        <item x="1"/>
        <item x="3"/>
        <item x="2"/>
        <item x="4"/>
        <item x="5"/>
        <item x="6"/>
        <item x="7"/>
        <item x="8"/>
        <item x="9"/>
        <item x="10"/>
        <item x="11"/>
        <item x="12"/>
        <item x="13"/>
        <item x="14"/>
        <item x="15"/>
        <item x="16"/>
        <item x="17"/>
        <item x="18"/>
        <item x="19"/>
        <item x="20"/>
        <item x="21"/>
        <item x="22"/>
        <item x="23"/>
        <item x="25"/>
        <item x="24"/>
        <item x="26"/>
        <item x="27"/>
        <item x="28"/>
        <item x="29"/>
        <item x="30"/>
        <item x="32"/>
        <item x="31"/>
        <item x="33"/>
        <item x="34"/>
        <item x="35"/>
        <item x="36"/>
        <item x="37"/>
        <item x="38"/>
        <item x="39"/>
        <item x="40"/>
        <item x="44"/>
        <item x="41"/>
        <item x="42"/>
        <item x="43"/>
        <item x="45"/>
        <item x="47"/>
        <item x="46"/>
        <item x="48"/>
        <item x="49"/>
        <item x="50"/>
        <item x="51"/>
        <item x="52"/>
        <item t="default"/>
      </items>
    </pivotField>
    <pivotField showAll="0">
      <items count="6">
        <item x="1"/>
        <item x="3"/>
        <item x="0"/>
        <item x="4"/>
        <item x="2"/>
        <item t="default"/>
      </items>
    </pivotField>
    <pivotField dataField="1" showAll="0"/>
    <pivotField showAll="0"/>
    <pivotField showAll="0"/>
    <pivotField showAll="0"/>
    <pivotField showAll="0"/>
    <pivotField showAll="0"/>
  </pivotFields>
  <rowFields count="1">
    <field x="0"/>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Items count="1">
    <i/>
  </colItems>
  <dataFields count="1">
    <dataField name="Average of RetailPrice"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E587910-B603-4265-8446-0A1F8D8E593F}"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7" firstHeaderRow="1" firstDataRow="1" firstDataCol="1"/>
  <pivotFields count="8">
    <pivotField showAll="0">
      <items count="54">
        <item h="1" x="0"/>
        <item h="1" x="1"/>
        <item h="1" x="3"/>
        <item h="1" x="2"/>
        <item h="1" x="4"/>
        <item h="1" x="5"/>
        <item h="1" x="6"/>
        <item h="1" x="7"/>
        <item h="1" x="8"/>
        <item h="1" x="9"/>
        <item h="1" x="10"/>
        <item h="1" x="11"/>
        <item h="1" x="12"/>
        <item h="1" x="13"/>
        <item h="1" x="14"/>
        <item h="1" x="15"/>
        <item h="1" x="16"/>
        <item h="1" x="17"/>
        <item h="1" x="18"/>
        <item h="1" x="19"/>
        <item h="1" x="20"/>
        <item h="1" x="21"/>
        <item h="1" x="22"/>
        <item h="1" x="23"/>
        <item h="1" x="25"/>
        <item h="1" x="24"/>
        <item h="1" x="26"/>
        <item h="1" x="27"/>
        <item h="1" x="28"/>
        <item h="1" x="29"/>
        <item h="1" x="30"/>
        <item h="1" x="32"/>
        <item h="1" x="31"/>
        <item x="33"/>
        <item x="34"/>
        <item x="35"/>
        <item x="36"/>
        <item h="1" x="37"/>
        <item h="1" x="38"/>
        <item h="1" x="39"/>
        <item h="1" x="40"/>
        <item h="1" x="44"/>
        <item h="1" x="41"/>
        <item h="1" x="42"/>
        <item h="1" x="43"/>
        <item h="1" x="45"/>
        <item h="1" x="47"/>
        <item h="1" x="46"/>
        <item h="1" x="48"/>
        <item h="1" x="49"/>
        <item h="1" x="50"/>
        <item h="1" x="51"/>
        <item h="1" x="52"/>
        <item t="default"/>
      </items>
    </pivotField>
    <pivotField axis="axisRow" showAll="0">
      <items count="6">
        <item x="1"/>
        <item x="3"/>
        <item x="0"/>
        <item x="4"/>
        <item x="2"/>
        <item t="default"/>
      </items>
    </pivotField>
    <pivotField dataField="1" showAll="0"/>
    <pivotField showAll="0"/>
    <pivotField showAll="0"/>
    <pivotField showAll="0"/>
    <pivotField showAll="0"/>
    <pivotField showAll="0"/>
  </pivotFields>
  <rowFields count="1">
    <field x="1"/>
  </rowFields>
  <rowItems count="5">
    <i>
      <x/>
    </i>
    <i>
      <x v="1"/>
    </i>
    <i>
      <x v="2"/>
    </i>
    <i>
      <x v="3"/>
    </i>
    <i t="grand">
      <x/>
    </i>
  </rowItems>
  <colItems count="1">
    <i/>
  </colItems>
  <dataFields count="1">
    <dataField name="Sum of RetailPric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getable" xr10:uid="{7E44F980-9CB3-41A7-A9F4-7DD232442AC8}" sourceName="Vegetable">
  <pivotTables>
    <pivotTable tabId="3" name="PivotTable4"/>
    <pivotTable tabId="3" name="PivotTable5"/>
    <pivotTable tabId="3" name="PivotTable6"/>
  </pivotTables>
  <data>
    <tabular pivotCacheId="1072950002">
      <items count="65">
        <i x="0"/>
        <i x="1"/>
        <i x="2" s="1"/>
        <i x="3"/>
        <i x="4"/>
        <i x="5"/>
        <i x="6"/>
        <i x="9"/>
        <i x="7"/>
        <i x="8"/>
        <i x="10"/>
        <i x="11"/>
        <i x="12"/>
        <i x="13"/>
        <i x="14"/>
        <i x="18"/>
        <i x="17"/>
        <i x="15"/>
        <i x="16"/>
        <i x="21"/>
        <i x="19"/>
        <i x="20"/>
        <i x="23"/>
        <i x="22"/>
        <i x="24"/>
        <i x="25"/>
        <i x="26"/>
        <i x="27"/>
        <i x="28"/>
        <i x="29"/>
        <i x="30"/>
        <i x="31"/>
        <i x="32"/>
        <i x="33"/>
        <i x="34"/>
        <i x="35"/>
        <i x="36"/>
        <i x="37"/>
        <i x="38"/>
        <i x="41"/>
        <i x="40"/>
        <i x="39"/>
        <i x="43"/>
        <i x="42"/>
        <i x="44"/>
        <i x="45"/>
        <i x="46"/>
        <i x="47"/>
        <i x="48"/>
        <i x="49"/>
        <i x="50"/>
        <i x="51"/>
        <i x="52"/>
        <i x="53"/>
        <i x="54"/>
        <i x="57"/>
        <i x="55"/>
        <i x="56"/>
        <i x="58"/>
        <i x="62"/>
        <i x="59"/>
        <i x="61"/>
        <i x="60"/>
        <i x="63"/>
        <i x="6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uit" xr10:uid="{DBEA4FC2-862D-4676-B6C5-3321376901FA}" sourceName="Fruit">
  <pivotTables>
    <pivotTable tabId="6" name="PivotTable9"/>
    <pivotTable tabId="6" name="PivotTable10"/>
    <pivotTable tabId="6" name="PivotTable7"/>
  </pivotTables>
  <data>
    <tabular pivotCacheId="131942329">
      <items count="53">
        <i x="0"/>
        <i x="1"/>
        <i x="3"/>
        <i x="2"/>
        <i x="4"/>
        <i x="5"/>
        <i x="6"/>
        <i x="7"/>
        <i x="8"/>
        <i x="9"/>
        <i x="10"/>
        <i x="11"/>
        <i x="12"/>
        <i x="13"/>
        <i x="14"/>
        <i x="15"/>
        <i x="16"/>
        <i x="17"/>
        <i x="18"/>
        <i x="19"/>
        <i x="20"/>
        <i x="21"/>
        <i x="22"/>
        <i x="23"/>
        <i x="25"/>
        <i x="24"/>
        <i x="26"/>
        <i x="27"/>
        <i x="28"/>
        <i x="29"/>
        <i x="30"/>
        <i x="32"/>
        <i x="31"/>
        <i x="33" s="1"/>
        <i x="34" s="1"/>
        <i x="35" s="1"/>
        <i x="36" s="1"/>
        <i x="37"/>
        <i x="38"/>
        <i x="39"/>
        <i x="40"/>
        <i x="44"/>
        <i x="41"/>
        <i x="42"/>
        <i x="43"/>
        <i x="45"/>
        <i x="47"/>
        <i x="46"/>
        <i x="48"/>
        <i x="49"/>
        <i x="50"/>
        <i x="51"/>
        <i x="5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getable 1" xr10:uid="{738CA3C7-BD76-40FA-AFAB-BE71368DA080}" cache="Slicer_Vegetable" caption="Vegetable" columnCount="4" style="SlicerStyleLight1 2" rowHeight="457200"/>
  <slicer name="Fruit" xr10:uid="{BFC9ED15-7DEB-4B0D-A9D0-6BAFF086BEBF}" cache="Slicer_Fruit" caption="Fruit" startItem="24" columnCount="4" style="SlicerStyleLight1 2" rowHeight="4572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workbookViewId="0">
      <selection sqref="A1:H63"/>
    </sheetView>
  </sheetViews>
  <sheetFormatPr defaultRowHeight="14.25" x14ac:dyDescent="0.45"/>
  <cols>
    <col min="1" max="1" width="31.53125" bestFit="1" customWidth="1"/>
    <col min="2" max="2" width="6.59765625" bestFit="1" customWidth="1"/>
    <col min="3" max="3" width="9.1328125" bestFit="1" customWidth="1"/>
    <col min="4" max="4" width="12.53125" bestFit="1" customWidth="1"/>
    <col min="5" max="5" width="4.73046875" bestFit="1" customWidth="1"/>
    <col min="6" max="6" width="15.06640625" bestFit="1" customWidth="1"/>
    <col min="7" max="7" width="15.46484375" bestFit="1" customWidth="1"/>
    <col min="8" max="8" width="15.9296875" bestFit="1" customWidth="1"/>
  </cols>
  <sheetData>
    <row r="1" spans="1:8" s="3" customFormat="1" x14ac:dyDescent="0.45">
      <c r="A1" s="2" t="s">
        <v>0</v>
      </c>
      <c r="B1" s="2" t="s">
        <v>1</v>
      </c>
      <c r="C1" s="2" t="s">
        <v>2</v>
      </c>
      <c r="D1" s="2" t="s">
        <v>3</v>
      </c>
      <c r="E1" s="2" t="s">
        <v>4</v>
      </c>
      <c r="F1" s="2" t="s">
        <v>5</v>
      </c>
      <c r="G1" s="2" t="s">
        <v>6</v>
      </c>
      <c r="H1" s="2" t="s">
        <v>7</v>
      </c>
    </row>
    <row r="2" spans="1:8" x14ac:dyDescent="0.45">
      <c r="A2" s="1" t="s">
        <v>8</v>
      </c>
      <c r="B2" s="1" t="s">
        <v>9</v>
      </c>
      <c r="C2" s="1">
        <v>1.8541000000000001</v>
      </c>
      <c r="D2" s="1" t="s">
        <v>10</v>
      </c>
      <c r="E2" s="1">
        <v>0.9</v>
      </c>
      <c r="F2" s="1">
        <v>0.24249999999999999</v>
      </c>
      <c r="G2" s="1" t="s">
        <v>11</v>
      </c>
      <c r="H2" s="1">
        <v>0.49959999999999999</v>
      </c>
    </row>
    <row r="3" spans="1:8" x14ac:dyDescent="0.45">
      <c r="A3" s="1" t="s">
        <v>12</v>
      </c>
      <c r="B3" s="1" t="s">
        <v>13</v>
      </c>
      <c r="C3" s="1">
        <v>1.1705000000000001</v>
      </c>
      <c r="D3" s="1" t="s">
        <v>10</v>
      </c>
      <c r="E3" s="1">
        <v>1</v>
      </c>
      <c r="F3" s="1">
        <v>0.54010000000000002</v>
      </c>
      <c r="G3" s="1" t="s">
        <v>11</v>
      </c>
      <c r="H3" s="1">
        <v>0.63229999999999997</v>
      </c>
    </row>
    <row r="4" spans="1:8" x14ac:dyDescent="0.45">
      <c r="A4" s="1" t="s">
        <v>14</v>
      </c>
      <c r="B4" s="1" t="s">
        <v>15</v>
      </c>
      <c r="C4" s="1">
        <v>0.86990000000000001</v>
      </c>
      <c r="D4" s="1" t="s">
        <v>16</v>
      </c>
      <c r="E4" s="1">
        <v>1</v>
      </c>
      <c r="F4" s="1">
        <v>8</v>
      </c>
      <c r="G4" s="1" t="s">
        <v>17</v>
      </c>
      <c r="H4" s="1">
        <v>0.43490000000000001</v>
      </c>
    </row>
    <row r="5" spans="1:8" x14ac:dyDescent="0.45">
      <c r="A5" s="1" t="s">
        <v>18</v>
      </c>
      <c r="B5" s="1" t="s">
        <v>15</v>
      </c>
      <c r="C5" s="1">
        <v>0.60860000000000003</v>
      </c>
      <c r="D5" s="1" t="s">
        <v>16</v>
      </c>
      <c r="E5" s="1">
        <v>1</v>
      </c>
      <c r="F5" s="1">
        <v>8</v>
      </c>
      <c r="G5" s="1" t="s">
        <v>17</v>
      </c>
      <c r="H5" s="1">
        <v>0.30430000000000001</v>
      </c>
    </row>
    <row r="6" spans="1:8" x14ac:dyDescent="0.45">
      <c r="A6" s="1" t="s">
        <v>19</v>
      </c>
      <c r="B6" s="1" t="s">
        <v>9</v>
      </c>
      <c r="C6" s="1">
        <v>3.6162000000000001</v>
      </c>
      <c r="D6" s="1" t="s">
        <v>10</v>
      </c>
      <c r="E6" s="1">
        <v>0.93</v>
      </c>
      <c r="F6" s="1">
        <v>0.36380000000000001</v>
      </c>
      <c r="G6" s="1" t="s">
        <v>11</v>
      </c>
      <c r="H6" s="1">
        <v>1.4145000000000001</v>
      </c>
    </row>
    <row r="7" spans="1:8" x14ac:dyDescent="0.45">
      <c r="A7" s="1" t="s">
        <v>20</v>
      </c>
      <c r="B7" s="1" t="s">
        <v>13</v>
      </c>
      <c r="C7" s="1">
        <v>1.8645</v>
      </c>
      <c r="D7" s="1" t="s">
        <v>10</v>
      </c>
      <c r="E7" s="1">
        <v>1</v>
      </c>
      <c r="F7" s="1">
        <v>0.54010000000000002</v>
      </c>
      <c r="G7" s="1" t="s">
        <v>11</v>
      </c>
      <c r="H7" s="1">
        <v>1.0071000000000001</v>
      </c>
    </row>
    <row r="8" spans="1:8" x14ac:dyDescent="0.45">
      <c r="A8" s="1" t="s">
        <v>21</v>
      </c>
      <c r="B8" s="1" t="s">
        <v>13</v>
      </c>
      <c r="C8" s="1">
        <v>2.2362000000000002</v>
      </c>
      <c r="D8" s="1" t="s">
        <v>10</v>
      </c>
      <c r="E8" s="1">
        <v>0.65</v>
      </c>
      <c r="F8" s="1">
        <v>0.44090000000000001</v>
      </c>
      <c r="G8" s="1" t="s">
        <v>11</v>
      </c>
      <c r="H8" s="1">
        <v>1.5168999999999999</v>
      </c>
    </row>
    <row r="9" spans="1:8" x14ac:dyDescent="0.45">
      <c r="A9" s="1" t="s">
        <v>19</v>
      </c>
      <c r="B9" s="1" t="s">
        <v>22</v>
      </c>
      <c r="C9" s="1">
        <v>7.6611000000000002</v>
      </c>
      <c r="D9" s="1" t="s">
        <v>10</v>
      </c>
      <c r="E9" s="1">
        <v>1</v>
      </c>
      <c r="F9" s="1">
        <v>0.14330000000000001</v>
      </c>
      <c r="G9" s="1" t="s">
        <v>11</v>
      </c>
      <c r="H9" s="1">
        <v>1.0978000000000001</v>
      </c>
    </row>
    <row r="10" spans="1:8" x14ac:dyDescent="0.45">
      <c r="A10" s="1" t="s">
        <v>23</v>
      </c>
      <c r="B10" s="1" t="s">
        <v>9</v>
      </c>
      <c r="C10" s="1">
        <v>0.59709999999999996</v>
      </c>
      <c r="D10" s="1" t="s">
        <v>10</v>
      </c>
      <c r="E10" s="1">
        <v>0.64</v>
      </c>
      <c r="F10" s="1">
        <v>0.33069999999999999</v>
      </c>
      <c r="G10" s="1" t="s">
        <v>11</v>
      </c>
      <c r="H10" s="1">
        <v>0.3085</v>
      </c>
    </row>
    <row r="11" spans="1:8" x14ac:dyDescent="0.45">
      <c r="A11" s="1" t="s">
        <v>24</v>
      </c>
      <c r="B11" s="1" t="s">
        <v>25</v>
      </c>
      <c r="C11" s="1">
        <v>4.2672999999999996</v>
      </c>
      <c r="D11" s="1" t="s">
        <v>10</v>
      </c>
      <c r="E11" s="1">
        <v>1</v>
      </c>
      <c r="F11" s="1">
        <v>0.33069999999999999</v>
      </c>
      <c r="G11" s="1" t="s">
        <v>11</v>
      </c>
      <c r="H11" s="1">
        <v>1.4112</v>
      </c>
    </row>
    <row r="12" spans="1:8" x14ac:dyDescent="0.45">
      <c r="A12" s="1" t="s">
        <v>26</v>
      </c>
      <c r="B12" s="1" t="s">
        <v>9</v>
      </c>
      <c r="C12" s="1">
        <v>6.7483000000000004</v>
      </c>
      <c r="D12" s="1" t="s">
        <v>10</v>
      </c>
      <c r="E12" s="1">
        <v>0.96</v>
      </c>
      <c r="F12" s="1">
        <v>0.31969999999999998</v>
      </c>
      <c r="G12" s="1" t="s">
        <v>11</v>
      </c>
      <c r="H12" s="1">
        <v>2.2471000000000001</v>
      </c>
    </row>
    <row r="13" spans="1:8" x14ac:dyDescent="0.45">
      <c r="A13" s="1" t="s">
        <v>26</v>
      </c>
      <c r="B13" s="1" t="s">
        <v>25</v>
      </c>
      <c r="C13" s="1">
        <v>4.8277000000000001</v>
      </c>
      <c r="D13" s="1" t="s">
        <v>10</v>
      </c>
      <c r="E13" s="1">
        <v>1</v>
      </c>
      <c r="F13" s="1">
        <v>0.33069999999999999</v>
      </c>
      <c r="G13" s="1" t="s">
        <v>11</v>
      </c>
      <c r="H13" s="1">
        <v>1.5965</v>
      </c>
    </row>
    <row r="14" spans="1:8" x14ac:dyDescent="0.45">
      <c r="A14" s="1" t="s">
        <v>27</v>
      </c>
      <c r="B14" s="1" t="s">
        <v>9</v>
      </c>
      <c r="C14" s="1">
        <v>4.1574999999999998</v>
      </c>
      <c r="D14" s="1" t="s">
        <v>10</v>
      </c>
      <c r="E14" s="1">
        <v>0.95</v>
      </c>
      <c r="F14" s="1">
        <v>0.31969999999999998</v>
      </c>
      <c r="G14" s="1" t="s">
        <v>11</v>
      </c>
      <c r="H14" s="1">
        <v>1.399</v>
      </c>
    </row>
    <row r="15" spans="1:8" x14ac:dyDescent="0.45">
      <c r="A15" s="1" t="s">
        <v>27</v>
      </c>
      <c r="B15" s="1" t="s">
        <v>25</v>
      </c>
      <c r="C15" s="1">
        <v>3.8210000000000002</v>
      </c>
      <c r="D15" s="1" t="s">
        <v>10</v>
      </c>
      <c r="E15" s="1">
        <v>1</v>
      </c>
      <c r="F15" s="1">
        <v>0.33069999999999999</v>
      </c>
      <c r="G15" s="1" t="s">
        <v>11</v>
      </c>
      <c r="H15" s="1">
        <v>1.2636000000000001</v>
      </c>
    </row>
    <row r="16" spans="1:8" x14ac:dyDescent="0.45">
      <c r="A16" s="1" t="s">
        <v>28</v>
      </c>
      <c r="B16" s="1" t="s">
        <v>9</v>
      </c>
      <c r="C16" s="1">
        <v>0.75229999999999997</v>
      </c>
      <c r="D16" s="1" t="s">
        <v>10</v>
      </c>
      <c r="E16" s="1">
        <v>0.51</v>
      </c>
      <c r="F16" s="1">
        <v>0.37480000000000002</v>
      </c>
      <c r="G16" s="1" t="s">
        <v>11</v>
      </c>
      <c r="H16" s="1">
        <v>0.55279999999999996</v>
      </c>
    </row>
    <row r="17" spans="1:8" x14ac:dyDescent="0.45">
      <c r="A17" s="1" t="s">
        <v>29</v>
      </c>
      <c r="B17" s="1" t="s">
        <v>9</v>
      </c>
      <c r="C17" s="1">
        <v>4.6631999999999998</v>
      </c>
      <c r="D17" s="1" t="s">
        <v>10</v>
      </c>
      <c r="E17" s="1">
        <v>0.92</v>
      </c>
      <c r="F17" s="1">
        <v>0.3417</v>
      </c>
      <c r="G17" s="1" t="s">
        <v>11</v>
      </c>
      <c r="H17" s="1">
        <v>1.7321</v>
      </c>
    </row>
    <row r="18" spans="1:8" x14ac:dyDescent="0.45">
      <c r="A18" s="1" t="s">
        <v>30</v>
      </c>
      <c r="B18" s="1" t="s">
        <v>13</v>
      </c>
      <c r="C18" s="1">
        <v>5.2417999999999996</v>
      </c>
      <c r="D18" s="1" t="s">
        <v>10</v>
      </c>
      <c r="E18" s="1">
        <v>0.65</v>
      </c>
      <c r="F18" s="1">
        <v>0.44090000000000001</v>
      </c>
      <c r="G18" s="1" t="s">
        <v>11</v>
      </c>
      <c r="H18" s="1">
        <v>3.5558000000000001</v>
      </c>
    </row>
    <row r="19" spans="1:8" x14ac:dyDescent="0.45">
      <c r="A19" s="1" t="s">
        <v>31</v>
      </c>
      <c r="B19" s="1" t="s">
        <v>9</v>
      </c>
      <c r="C19" s="1">
        <v>1.5810999999999999</v>
      </c>
      <c r="D19" s="1" t="s">
        <v>10</v>
      </c>
      <c r="E19" s="1">
        <v>0.77</v>
      </c>
      <c r="F19" s="1">
        <v>0.46300000000000002</v>
      </c>
      <c r="G19" s="1" t="s">
        <v>11</v>
      </c>
      <c r="H19" s="1">
        <v>0.95069999999999999</v>
      </c>
    </row>
    <row r="20" spans="1:8" x14ac:dyDescent="0.45">
      <c r="A20" s="1" t="s">
        <v>32</v>
      </c>
      <c r="B20" s="1" t="s">
        <v>22</v>
      </c>
      <c r="C20" s="1">
        <v>5.0827999999999998</v>
      </c>
      <c r="D20" s="1" t="s">
        <v>10</v>
      </c>
      <c r="E20" s="1">
        <v>1</v>
      </c>
      <c r="F20" s="1">
        <v>0.1232</v>
      </c>
      <c r="G20" s="1" t="s">
        <v>11</v>
      </c>
      <c r="H20" s="1">
        <v>0.626</v>
      </c>
    </row>
    <row r="21" spans="1:8" x14ac:dyDescent="0.45">
      <c r="A21" s="1" t="s">
        <v>33</v>
      </c>
      <c r="B21" s="1" t="s">
        <v>22</v>
      </c>
      <c r="C21" s="1">
        <v>5.7499000000000002</v>
      </c>
      <c r="D21" s="1" t="s">
        <v>10</v>
      </c>
      <c r="E21" s="1">
        <v>1</v>
      </c>
      <c r="F21" s="1">
        <v>0.1653</v>
      </c>
      <c r="G21" s="1" t="s">
        <v>11</v>
      </c>
      <c r="H21" s="1">
        <v>0.95069999999999999</v>
      </c>
    </row>
    <row r="22" spans="1:8" x14ac:dyDescent="0.45">
      <c r="A22" s="1" t="s">
        <v>34</v>
      </c>
      <c r="B22" s="1" t="s">
        <v>22</v>
      </c>
      <c r="C22" s="1">
        <v>7.3232999999999997</v>
      </c>
      <c r="D22" s="1" t="s">
        <v>10</v>
      </c>
      <c r="E22" s="1">
        <v>0.96</v>
      </c>
      <c r="F22" s="1">
        <v>0.1653</v>
      </c>
      <c r="G22" s="1" t="s">
        <v>11</v>
      </c>
      <c r="H22" s="1">
        <v>1.2613000000000001</v>
      </c>
    </row>
    <row r="23" spans="1:8" x14ac:dyDescent="0.45">
      <c r="A23" s="1" t="s">
        <v>35</v>
      </c>
      <c r="B23" s="1" t="s">
        <v>13</v>
      </c>
      <c r="C23" s="1">
        <v>2.3940000000000001</v>
      </c>
      <c r="D23" s="1" t="s">
        <v>10</v>
      </c>
      <c r="E23" s="1">
        <v>1</v>
      </c>
      <c r="F23" s="1">
        <v>0.54010000000000002</v>
      </c>
      <c r="G23" s="1" t="s">
        <v>11</v>
      </c>
      <c r="H23" s="1">
        <v>1.2930999999999999</v>
      </c>
    </row>
    <row r="24" spans="1:8" x14ac:dyDescent="0.45">
      <c r="A24" s="1" t="s">
        <v>36</v>
      </c>
      <c r="B24" s="1" t="s">
        <v>13</v>
      </c>
      <c r="C24" s="1">
        <v>2.0996000000000001</v>
      </c>
      <c r="D24" s="1" t="s">
        <v>10</v>
      </c>
      <c r="E24" s="1">
        <v>0.65</v>
      </c>
      <c r="F24" s="1">
        <v>0.44090000000000001</v>
      </c>
      <c r="G24" s="1" t="s">
        <v>11</v>
      </c>
      <c r="H24" s="1">
        <v>1.4241999999999999</v>
      </c>
    </row>
    <row r="25" spans="1:8" x14ac:dyDescent="0.45">
      <c r="A25" s="1" t="s">
        <v>37</v>
      </c>
      <c r="B25" s="1" t="s">
        <v>9</v>
      </c>
      <c r="C25" s="1">
        <v>1.4443999999999999</v>
      </c>
      <c r="D25" s="1" t="s">
        <v>10</v>
      </c>
      <c r="E25" s="1">
        <v>0.49</v>
      </c>
      <c r="F25" s="1">
        <v>0.46300000000000002</v>
      </c>
      <c r="G25" s="1" t="s">
        <v>11</v>
      </c>
      <c r="H25" s="1">
        <v>1.3647</v>
      </c>
    </row>
    <row r="26" spans="1:8" x14ac:dyDescent="0.45">
      <c r="A26" s="1" t="s">
        <v>38</v>
      </c>
      <c r="B26" s="1" t="s">
        <v>15</v>
      </c>
      <c r="C26" s="1">
        <v>1.1935</v>
      </c>
      <c r="D26" s="1" t="s">
        <v>16</v>
      </c>
      <c r="E26" s="1">
        <v>1</v>
      </c>
      <c r="F26" s="1">
        <v>8</v>
      </c>
      <c r="G26" s="1" t="s">
        <v>17</v>
      </c>
      <c r="H26" s="1">
        <v>0.5968</v>
      </c>
    </row>
    <row r="27" spans="1:8" x14ac:dyDescent="0.45">
      <c r="A27" s="1" t="s">
        <v>39</v>
      </c>
      <c r="B27" s="1" t="s">
        <v>9</v>
      </c>
      <c r="C27" s="1">
        <v>2.0363000000000002</v>
      </c>
      <c r="D27" s="1" t="s">
        <v>10</v>
      </c>
      <c r="E27" s="1">
        <v>0.96</v>
      </c>
      <c r="F27" s="1">
        <v>0.33069999999999999</v>
      </c>
      <c r="G27" s="1" t="s">
        <v>11</v>
      </c>
      <c r="H27" s="1">
        <v>0.70140000000000002</v>
      </c>
    </row>
    <row r="28" spans="1:8" x14ac:dyDescent="0.45">
      <c r="A28" s="1" t="s">
        <v>40</v>
      </c>
      <c r="B28" s="1" t="s">
        <v>22</v>
      </c>
      <c r="C28" s="1">
        <v>3.9935999999999998</v>
      </c>
      <c r="D28" s="1" t="s">
        <v>10</v>
      </c>
      <c r="E28" s="1">
        <v>1</v>
      </c>
      <c r="F28" s="1">
        <v>0.1653</v>
      </c>
      <c r="G28" s="1" t="s">
        <v>11</v>
      </c>
      <c r="H28" s="1">
        <v>0.6603</v>
      </c>
    </row>
    <row r="29" spans="1:8" x14ac:dyDescent="0.45">
      <c r="A29" s="1" t="s">
        <v>41</v>
      </c>
      <c r="B29" s="1" t="s">
        <v>15</v>
      </c>
      <c r="C29" s="1">
        <v>1.0508999999999999</v>
      </c>
      <c r="D29" s="1" t="s">
        <v>16</v>
      </c>
      <c r="E29" s="1">
        <v>1</v>
      </c>
      <c r="F29" s="1">
        <v>8</v>
      </c>
      <c r="G29" s="1" t="s">
        <v>17</v>
      </c>
      <c r="H29" s="1">
        <v>0.52549999999999997</v>
      </c>
    </row>
    <row r="30" spans="1:8" x14ac:dyDescent="0.45">
      <c r="A30" s="1" t="s">
        <v>42</v>
      </c>
      <c r="B30" s="1" t="s">
        <v>15</v>
      </c>
      <c r="C30" s="1">
        <v>0.75239999999999996</v>
      </c>
      <c r="D30" s="1" t="s">
        <v>16</v>
      </c>
      <c r="E30" s="1">
        <v>1</v>
      </c>
      <c r="F30" s="1">
        <v>8</v>
      </c>
      <c r="G30" s="1" t="s">
        <v>17</v>
      </c>
      <c r="H30" s="1">
        <v>0.37619999999999998</v>
      </c>
    </row>
    <row r="31" spans="1:8" x14ac:dyDescent="0.45">
      <c r="A31" s="1" t="s">
        <v>43</v>
      </c>
      <c r="B31" s="1" t="s">
        <v>9</v>
      </c>
      <c r="C31" s="1">
        <v>1.1589</v>
      </c>
      <c r="D31" s="1" t="s">
        <v>10</v>
      </c>
      <c r="E31" s="1">
        <v>0.46</v>
      </c>
      <c r="F31" s="1">
        <v>0.37480000000000002</v>
      </c>
      <c r="G31" s="1" t="s">
        <v>11</v>
      </c>
      <c r="H31" s="1">
        <v>0.94420000000000004</v>
      </c>
    </row>
    <row r="32" spans="1:8" x14ac:dyDescent="0.45">
      <c r="A32" s="1" t="s">
        <v>44</v>
      </c>
      <c r="B32" s="1" t="s">
        <v>9</v>
      </c>
      <c r="C32" s="1">
        <v>2.6063999999999998</v>
      </c>
      <c r="D32" s="1" t="s">
        <v>10</v>
      </c>
      <c r="E32" s="1">
        <v>0.76</v>
      </c>
      <c r="F32" s="1">
        <v>0.38579999999999998</v>
      </c>
      <c r="G32" s="1" t="s">
        <v>11</v>
      </c>
      <c r="H32" s="1">
        <v>1.3230999999999999</v>
      </c>
    </row>
    <row r="33" spans="1:8" x14ac:dyDescent="0.45">
      <c r="A33" s="1" t="s">
        <v>45</v>
      </c>
      <c r="B33" s="1" t="s">
        <v>9</v>
      </c>
      <c r="C33" s="1">
        <v>1.4698</v>
      </c>
      <c r="D33" s="1" t="s">
        <v>10</v>
      </c>
      <c r="E33" s="1">
        <v>0.71</v>
      </c>
      <c r="F33" s="1">
        <v>0.36380000000000001</v>
      </c>
      <c r="G33" s="1" t="s">
        <v>11</v>
      </c>
      <c r="H33" s="1">
        <v>0.75309999999999999</v>
      </c>
    </row>
    <row r="34" spans="1:8" x14ac:dyDescent="0.45">
      <c r="A34" s="1" t="s">
        <v>45</v>
      </c>
      <c r="B34" s="1" t="s">
        <v>22</v>
      </c>
      <c r="C34" s="1">
        <v>10.3035</v>
      </c>
      <c r="D34" s="1" t="s">
        <v>10</v>
      </c>
      <c r="E34" s="1">
        <v>1</v>
      </c>
      <c r="F34" s="1">
        <v>0.12529999999999999</v>
      </c>
      <c r="G34" s="1" t="s">
        <v>11</v>
      </c>
      <c r="H34" s="1">
        <v>1.2906</v>
      </c>
    </row>
    <row r="35" spans="1:8" x14ac:dyDescent="0.45">
      <c r="A35" s="1" t="s">
        <v>46</v>
      </c>
      <c r="B35" s="1" t="s">
        <v>9</v>
      </c>
      <c r="C35" s="1">
        <v>2.3721000000000001</v>
      </c>
      <c r="D35" s="1" t="s">
        <v>10</v>
      </c>
      <c r="E35" s="1">
        <v>0.91</v>
      </c>
      <c r="F35" s="1">
        <v>0.31969999999999998</v>
      </c>
      <c r="G35" s="1" t="s">
        <v>11</v>
      </c>
      <c r="H35" s="1">
        <v>0.83330000000000004</v>
      </c>
    </row>
    <row r="36" spans="1:8" x14ac:dyDescent="0.45">
      <c r="A36" s="1" t="s">
        <v>47</v>
      </c>
      <c r="B36" s="1" t="s">
        <v>9</v>
      </c>
      <c r="C36" s="1">
        <v>1.4623999999999999</v>
      </c>
      <c r="D36" s="1" t="s">
        <v>10</v>
      </c>
      <c r="E36" s="1">
        <v>0.68</v>
      </c>
      <c r="F36" s="1">
        <v>0.40789999999999998</v>
      </c>
      <c r="G36" s="1" t="s">
        <v>11</v>
      </c>
      <c r="H36" s="1">
        <v>0.87709999999999999</v>
      </c>
    </row>
    <row r="37" spans="1:8" x14ac:dyDescent="0.45">
      <c r="A37" s="1" t="s">
        <v>48</v>
      </c>
      <c r="B37" s="1" t="s">
        <v>15</v>
      </c>
      <c r="C37" s="1">
        <v>1.0571999999999999</v>
      </c>
      <c r="D37" s="1" t="s">
        <v>16</v>
      </c>
      <c r="E37" s="1">
        <v>1</v>
      </c>
      <c r="F37" s="1">
        <v>8</v>
      </c>
      <c r="G37" s="1" t="s">
        <v>17</v>
      </c>
      <c r="H37" s="1">
        <v>0.52859999999999996</v>
      </c>
    </row>
    <row r="38" spans="1:8" x14ac:dyDescent="0.45">
      <c r="A38" s="1" t="s">
        <v>49</v>
      </c>
      <c r="B38" s="1" t="s">
        <v>15</v>
      </c>
      <c r="C38" s="1">
        <v>0.73380000000000001</v>
      </c>
      <c r="D38" s="1" t="s">
        <v>16</v>
      </c>
      <c r="E38" s="1">
        <v>1</v>
      </c>
      <c r="F38" s="1">
        <v>8</v>
      </c>
      <c r="G38" s="1" t="s">
        <v>17</v>
      </c>
      <c r="H38" s="1">
        <v>0.3669</v>
      </c>
    </row>
    <row r="39" spans="1:8" x14ac:dyDescent="0.45">
      <c r="A39" s="1" t="s">
        <v>50</v>
      </c>
      <c r="B39" s="1" t="s">
        <v>9</v>
      </c>
      <c r="C39" s="1">
        <v>1.3374999999999999</v>
      </c>
      <c r="D39" s="1" t="s">
        <v>10</v>
      </c>
      <c r="E39" s="1">
        <v>0.62</v>
      </c>
      <c r="F39" s="1">
        <v>0.30859999999999999</v>
      </c>
      <c r="G39" s="1" t="s">
        <v>11</v>
      </c>
      <c r="H39" s="1">
        <v>0.66579999999999995</v>
      </c>
    </row>
    <row r="40" spans="1:8" x14ac:dyDescent="0.45">
      <c r="A40" s="1" t="s">
        <v>50</v>
      </c>
      <c r="B40" s="1" t="s">
        <v>22</v>
      </c>
      <c r="C40" s="1">
        <v>7.4854000000000003</v>
      </c>
      <c r="D40" s="1" t="s">
        <v>10</v>
      </c>
      <c r="E40" s="1">
        <v>1</v>
      </c>
      <c r="F40" s="1">
        <v>0.15429999999999999</v>
      </c>
      <c r="G40" s="1" t="s">
        <v>11</v>
      </c>
      <c r="H40" s="1">
        <v>1.1552</v>
      </c>
    </row>
    <row r="41" spans="1:8" x14ac:dyDescent="0.45">
      <c r="A41" s="1" t="s">
        <v>51</v>
      </c>
      <c r="B41" s="1" t="s">
        <v>9</v>
      </c>
      <c r="C41" s="1">
        <v>2.1785000000000001</v>
      </c>
      <c r="D41" s="1" t="s">
        <v>10</v>
      </c>
      <c r="E41" s="1">
        <v>0.96</v>
      </c>
      <c r="F41" s="1">
        <v>0.3417</v>
      </c>
      <c r="G41" s="1" t="s">
        <v>11</v>
      </c>
      <c r="H41" s="1">
        <v>0.77549999999999997</v>
      </c>
    </row>
    <row r="42" spans="1:8" x14ac:dyDescent="0.45">
      <c r="A42" s="1" t="s">
        <v>52</v>
      </c>
      <c r="B42" s="1" t="s">
        <v>13</v>
      </c>
      <c r="C42" s="1">
        <v>2.2503000000000002</v>
      </c>
      <c r="D42" s="1" t="s">
        <v>10</v>
      </c>
      <c r="E42" s="1">
        <v>1</v>
      </c>
      <c r="F42" s="1">
        <v>0.54010000000000002</v>
      </c>
      <c r="G42" s="1" t="s">
        <v>11</v>
      </c>
      <c r="H42" s="1">
        <v>1.2155</v>
      </c>
    </row>
    <row r="43" spans="1:8" x14ac:dyDescent="0.45">
      <c r="A43" s="1" t="s">
        <v>53</v>
      </c>
      <c r="B43" s="1" t="s">
        <v>13</v>
      </c>
      <c r="C43" s="1">
        <v>2.0102000000000002</v>
      </c>
      <c r="D43" s="1" t="s">
        <v>10</v>
      </c>
      <c r="E43" s="1">
        <v>0.65</v>
      </c>
      <c r="F43" s="1">
        <v>0.44090000000000001</v>
      </c>
      <c r="G43" s="1" t="s">
        <v>11</v>
      </c>
      <c r="H43" s="1">
        <v>1.3635999999999999</v>
      </c>
    </row>
    <row r="44" spans="1:8" x14ac:dyDescent="0.45">
      <c r="A44" s="1" t="s">
        <v>51</v>
      </c>
      <c r="B44" s="1" t="s">
        <v>25</v>
      </c>
      <c r="C44" s="1">
        <v>3.6057999999999999</v>
      </c>
      <c r="D44" s="1" t="s">
        <v>10</v>
      </c>
      <c r="E44" s="1">
        <v>1</v>
      </c>
      <c r="F44" s="1">
        <v>0.33069999999999999</v>
      </c>
      <c r="G44" s="1" t="s">
        <v>11</v>
      </c>
      <c r="H44" s="1">
        <v>1.1923999999999999</v>
      </c>
    </row>
    <row r="45" spans="1:8" x14ac:dyDescent="0.45">
      <c r="A45" s="1" t="s">
        <v>54</v>
      </c>
      <c r="B45" s="1" t="s">
        <v>9</v>
      </c>
      <c r="C45" s="1">
        <v>1.8472</v>
      </c>
      <c r="D45" s="1" t="s">
        <v>10</v>
      </c>
      <c r="E45" s="1">
        <v>0.9</v>
      </c>
      <c r="F45" s="1">
        <v>0.36380000000000001</v>
      </c>
      <c r="G45" s="1" t="s">
        <v>11</v>
      </c>
      <c r="H45" s="1">
        <v>0.74660000000000004</v>
      </c>
    </row>
    <row r="46" spans="1:8" x14ac:dyDescent="0.45">
      <c r="A46" s="1" t="s">
        <v>55</v>
      </c>
      <c r="B46" s="1" t="s">
        <v>13</v>
      </c>
      <c r="C46" s="1">
        <v>2.14</v>
      </c>
      <c r="D46" s="1" t="s">
        <v>10</v>
      </c>
      <c r="E46" s="1">
        <v>1</v>
      </c>
      <c r="F46" s="1">
        <v>0.54010000000000002</v>
      </c>
      <c r="G46" s="1" t="s">
        <v>11</v>
      </c>
      <c r="H46" s="1">
        <v>1.1558999999999999</v>
      </c>
    </row>
    <row r="47" spans="1:8" x14ac:dyDescent="0.45">
      <c r="A47" s="1" t="s">
        <v>56</v>
      </c>
      <c r="B47" s="1" t="s">
        <v>13</v>
      </c>
      <c r="C47" s="1">
        <v>2.0920000000000001</v>
      </c>
      <c r="D47" s="1" t="s">
        <v>10</v>
      </c>
      <c r="E47" s="1">
        <v>0.65</v>
      </c>
      <c r="F47" s="1">
        <v>0.44090000000000001</v>
      </c>
      <c r="G47" s="1" t="s">
        <v>11</v>
      </c>
      <c r="H47" s="1">
        <v>1.4191</v>
      </c>
    </row>
    <row r="48" spans="1:8" x14ac:dyDescent="0.45">
      <c r="A48" s="1" t="s">
        <v>57</v>
      </c>
      <c r="B48" s="1" t="s">
        <v>9</v>
      </c>
      <c r="C48" s="1">
        <v>0.61699999999999999</v>
      </c>
      <c r="D48" s="1" t="s">
        <v>10</v>
      </c>
      <c r="E48" s="1">
        <v>0.51</v>
      </c>
      <c r="F48" s="1">
        <v>0.36380000000000001</v>
      </c>
      <c r="G48" s="1" t="s">
        <v>11</v>
      </c>
      <c r="H48" s="1">
        <v>0.44009999999999999</v>
      </c>
    </row>
    <row r="49" spans="1:8" x14ac:dyDescent="0.45">
      <c r="A49" s="1" t="s">
        <v>58</v>
      </c>
      <c r="B49" s="1" t="s">
        <v>13</v>
      </c>
      <c r="C49" s="1">
        <v>1.6509</v>
      </c>
      <c r="D49" s="1" t="s">
        <v>10</v>
      </c>
      <c r="E49" s="1">
        <v>1</v>
      </c>
      <c r="F49" s="1">
        <v>0.54010000000000002</v>
      </c>
      <c r="G49" s="1" t="s">
        <v>11</v>
      </c>
      <c r="H49" s="1">
        <v>0.89170000000000005</v>
      </c>
    </row>
    <row r="50" spans="1:8" x14ac:dyDescent="0.45">
      <c r="A50" s="1" t="s">
        <v>59</v>
      </c>
      <c r="B50" s="1" t="s">
        <v>13</v>
      </c>
      <c r="C50" s="1">
        <v>1.7770999999999999</v>
      </c>
      <c r="D50" s="1" t="s">
        <v>10</v>
      </c>
      <c r="E50" s="1">
        <v>0.65</v>
      </c>
      <c r="F50" s="1">
        <v>0.44090000000000001</v>
      </c>
      <c r="G50" s="1" t="s">
        <v>11</v>
      </c>
      <c r="H50" s="1">
        <v>1.2055</v>
      </c>
    </row>
    <row r="51" spans="1:8" x14ac:dyDescent="0.45">
      <c r="A51" s="1" t="s">
        <v>57</v>
      </c>
      <c r="B51" s="1" t="s">
        <v>22</v>
      </c>
      <c r="C51" s="1">
        <v>7.0133000000000001</v>
      </c>
      <c r="D51" s="1" t="s">
        <v>10</v>
      </c>
      <c r="E51" s="1">
        <v>1</v>
      </c>
      <c r="F51" s="1">
        <v>0.15429999999999999</v>
      </c>
      <c r="G51" s="1" t="s">
        <v>11</v>
      </c>
      <c r="H51" s="1">
        <v>1.0823</v>
      </c>
    </row>
    <row r="52" spans="1:8" x14ac:dyDescent="0.45">
      <c r="A52" s="1" t="s">
        <v>60</v>
      </c>
      <c r="B52" s="1" t="s">
        <v>15</v>
      </c>
      <c r="C52" s="1">
        <v>1.2242999999999999</v>
      </c>
      <c r="D52" s="1" t="s">
        <v>16</v>
      </c>
      <c r="E52" s="1">
        <v>1</v>
      </c>
      <c r="F52" s="1">
        <v>8</v>
      </c>
      <c r="G52" s="1" t="s">
        <v>17</v>
      </c>
      <c r="H52" s="1">
        <v>0.61219999999999997</v>
      </c>
    </row>
    <row r="53" spans="1:8" x14ac:dyDescent="0.45">
      <c r="A53" s="1" t="s">
        <v>61</v>
      </c>
      <c r="B53" s="1" t="s">
        <v>15</v>
      </c>
      <c r="C53" s="1">
        <v>0.72560000000000002</v>
      </c>
      <c r="D53" s="1" t="s">
        <v>16</v>
      </c>
      <c r="E53" s="1">
        <v>1</v>
      </c>
      <c r="F53" s="1">
        <v>8</v>
      </c>
      <c r="G53" s="1" t="s">
        <v>17</v>
      </c>
      <c r="H53" s="1">
        <v>0.36280000000000001</v>
      </c>
    </row>
    <row r="54" spans="1:8" x14ac:dyDescent="0.45">
      <c r="A54" s="1" t="s">
        <v>62</v>
      </c>
      <c r="B54" s="1" t="s">
        <v>9</v>
      </c>
      <c r="C54" s="1">
        <v>2.5259</v>
      </c>
      <c r="D54" s="1" t="s">
        <v>10</v>
      </c>
      <c r="E54" s="1">
        <v>0.94</v>
      </c>
      <c r="F54" s="1">
        <v>0.36380000000000001</v>
      </c>
      <c r="G54" s="1" t="s">
        <v>11</v>
      </c>
      <c r="H54" s="1">
        <v>0.97750000000000004</v>
      </c>
    </row>
    <row r="55" spans="1:8" x14ac:dyDescent="0.45">
      <c r="A55" s="1" t="s">
        <v>63</v>
      </c>
      <c r="B55" s="1" t="s">
        <v>22</v>
      </c>
      <c r="C55" s="1">
        <v>6.3292999999999999</v>
      </c>
      <c r="D55" s="1" t="s">
        <v>10</v>
      </c>
      <c r="E55" s="1">
        <v>1</v>
      </c>
      <c r="F55" s="1">
        <v>0.18740000000000001</v>
      </c>
      <c r="G55" s="1" t="s">
        <v>11</v>
      </c>
      <c r="H55" s="1">
        <v>1.1860999999999999</v>
      </c>
    </row>
    <row r="56" spans="1:8" x14ac:dyDescent="0.45">
      <c r="A56" s="1" t="s">
        <v>64</v>
      </c>
      <c r="B56" s="1" t="s">
        <v>15</v>
      </c>
      <c r="C56" s="1">
        <v>1.6988000000000001</v>
      </c>
      <c r="D56" s="1" t="s">
        <v>16</v>
      </c>
      <c r="E56" s="1">
        <v>1</v>
      </c>
      <c r="F56" s="1">
        <v>8</v>
      </c>
      <c r="G56" s="1" t="s">
        <v>17</v>
      </c>
      <c r="H56" s="1">
        <v>0.84940000000000004</v>
      </c>
    </row>
    <row r="57" spans="1:8" x14ac:dyDescent="0.45">
      <c r="A57" s="1" t="s">
        <v>65</v>
      </c>
      <c r="B57" s="1" t="s">
        <v>9</v>
      </c>
      <c r="C57" s="1">
        <v>2.4672000000000001</v>
      </c>
      <c r="D57" s="1" t="s">
        <v>10</v>
      </c>
      <c r="E57" s="1">
        <v>0.56000000000000005</v>
      </c>
      <c r="F57" s="1">
        <v>0.3417</v>
      </c>
      <c r="G57" s="1" t="s">
        <v>11</v>
      </c>
      <c r="H57" s="1">
        <v>1.5055000000000001</v>
      </c>
    </row>
    <row r="58" spans="1:8" x14ac:dyDescent="0.45">
      <c r="A58" s="1" t="s">
        <v>66</v>
      </c>
      <c r="B58" s="1" t="s">
        <v>15</v>
      </c>
      <c r="C58" s="1">
        <v>3.2787999999999999</v>
      </c>
      <c r="D58" s="1" t="s">
        <v>16</v>
      </c>
      <c r="E58" s="1">
        <v>1</v>
      </c>
      <c r="F58" s="1">
        <v>8</v>
      </c>
      <c r="G58" s="1" t="s">
        <v>17</v>
      </c>
      <c r="H58" s="1">
        <v>1.6394</v>
      </c>
    </row>
    <row r="59" spans="1:8" x14ac:dyDescent="0.45">
      <c r="A59" s="1" t="s">
        <v>67</v>
      </c>
      <c r="B59" s="1" t="s">
        <v>9</v>
      </c>
      <c r="C59" s="1">
        <v>7.7337999999999996</v>
      </c>
      <c r="D59" s="1" t="s">
        <v>10</v>
      </c>
      <c r="E59" s="1">
        <v>0.96</v>
      </c>
      <c r="F59" s="1">
        <v>0.31969999999999998</v>
      </c>
      <c r="G59" s="1" t="s">
        <v>11</v>
      </c>
      <c r="H59" s="1">
        <v>2.5752999999999999</v>
      </c>
    </row>
    <row r="60" spans="1:8" x14ac:dyDescent="0.45">
      <c r="A60" s="1" t="s">
        <v>67</v>
      </c>
      <c r="B60" s="1" t="s">
        <v>25</v>
      </c>
      <c r="C60" s="1">
        <v>6.1589999999999998</v>
      </c>
      <c r="D60" s="1" t="s">
        <v>10</v>
      </c>
      <c r="E60" s="1">
        <v>1</v>
      </c>
      <c r="F60" s="1">
        <v>0.33069999999999999</v>
      </c>
      <c r="G60" s="1" t="s">
        <v>11</v>
      </c>
      <c r="H60" s="1">
        <v>2.0367999999999999</v>
      </c>
    </row>
    <row r="61" spans="1:8" x14ac:dyDescent="0.45">
      <c r="A61" s="1" t="s">
        <v>68</v>
      </c>
      <c r="B61" s="1" t="s">
        <v>9</v>
      </c>
      <c r="C61" s="1">
        <v>2.9681999999999999</v>
      </c>
      <c r="D61" s="1" t="s">
        <v>10</v>
      </c>
      <c r="E61" s="1">
        <v>0.94</v>
      </c>
      <c r="F61" s="1">
        <v>0.31969999999999998</v>
      </c>
      <c r="G61" s="1" t="s">
        <v>11</v>
      </c>
      <c r="H61" s="1">
        <v>1.0094000000000001</v>
      </c>
    </row>
    <row r="62" spans="1:8" x14ac:dyDescent="0.45">
      <c r="A62" s="1" t="s">
        <v>68</v>
      </c>
      <c r="B62" s="1" t="s">
        <v>25</v>
      </c>
      <c r="C62" s="1">
        <v>3.3420999999999998</v>
      </c>
      <c r="D62" s="1" t="s">
        <v>10</v>
      </c>
      <c r="E62" s="1">
        <v>1</v>
      </c>
      <c r="F62" s="1">
        <v>0.33069999999999999</v>
      </c>
      <c r="G62" s="1" t="s">
        <v>11</v>
      </c>
      <c r="H62" s="1">
        <v>1.1052</v>
      </c>
    </row>
    <row r="63" spans="1:8" x14ac:dyDescent="0.45">
      <c r="A63" s="1" t="s">
        <v>69</v>
      </c>
      <c r="B63" s="1" t="s">
        <v>9</v>
      </c>
      <c r="C63" s="1">
        <v>0.38200000000000001</v>
      </c>
      <c r="D63" s="1" t="s">
        <v>10</v>
      </c>
      <c r="E63" s="1">
        <v>0.52</v>
      </c>
      <c r="F63" s="1">
        <v>0.33069999999999999</v>
      </c>
      <c r="G63" s="1" t="s">
        <v>11</v>
      </c>
      <c r="H63" s="1">
        <v>0.2429</v>
      </c>
    </row>
  </sheetData>
  <autoFilter ref="A1:H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7846-C83F-4D61-91C2-F437DC9A7AF0}">
  <dimension ref="A1:H94"/>
  <sheetViews>
    <sheetView workbookViewId="0">
      <selection activeCell="F8" sqref="F8"/>
    </sheetView>
  </sheetViews>
  <sheetFormatPr defaultRowHeight="14.25" x14ac:dyDescent="0.45"/>
  <cols>
    <col min="1" max="1" width="40.796875" bestFit="1" customWidth="1"/>
    <col min="2" max="2" width="10.6640625" customWidth="1"/>
    <col min="3" max="3" width="9.1328125" bestFit="1" customWidth="1"/>
    <col min="4" max="4" width="12.53125" bestFit="1" customWidth="1"/>
    <col min="5" max="5" width="6.73046875" bestFit="1" customWidth="1"/>
    <col min="6" max="6" width="15.06640625" bestFit="1" customWidth="1"/>
    <col min="7" max="7" width="15.46484375" bestFit="1" customWidth="1"/>
    <col min="8" max="8" width="15.9296875" bestFit="1" customWidth="1"/>
  </cols>
  <sheetData>
    <row r="1" spans="1:8" s="3" customFormat="1" x14ac:dyDescent="0.45">
      <c r="A1" s="2" t="s">
        <v>70</v>
      </c>
      <c r="B1" s="2" t="s">
        <v>1</v>
      </c>
      <c r="C1" s="2" t="s">
        <v>2</v>
      </c>
      <c r="D1" s="2" t="s">
        <v>3</v>
      </c>
      <c r="E1" s="2" t="s">
        <v>4</v>
      </c>
      <c r="F1" s="2" t="s">
        <v>5</v>
      </c>
      <c r="G1" s="2" t="s">
        <v>6</v>
      </c>
      <c r="H1" s="2" t="s">
        <v>7</v>
      </c>
    </row>
    <row r="2" spans="1:8" x14ac:dyDescent="0.45">
      <c r="A2" s="1" t="s">
        <v>71</v>
      </c>
      <c r="B2" s="1" t="s">
        <v>9</v>
      </c>
      <c r="C2" s="1">
        <v>1.2136</v>
      </c>
      <c r="D2" s="1" t="s">
        <v>10</v>
      </c>
      <c r="E2" s="1">
        <v>0.45860000000000001</v>
      </c>
      <c r="F2" s="1">
        <v>0.45190000000000002</v>
      </c>
      <c r="G2" s="1" t="s">
        <v>11</v>
      </c>
      <c r="H2" s="1">
        <v>1.1960999999999999</v>
      </c>
    </row>
    <row r="3" spans="1:8" x14ac:dyDescent="0.45">
      <c r="A3" s="1" t="s">
        <v>72</v>
      </c>
      <c r="B3" s="1" t="s">
        <v>9</v>
      </c>
      <c r="C3" s="1">
        <v>2.4702999999999999</v>
      </c>
      <c r="D3" s="1" t="s">
        <v>10</v>
      </c>
      <c r="E3" s="1">
        <v>0.375</v>
      </c>
      <c r="F3" s="1">
        <v>0.38579999999999998</v>
      </c>
      <c r="G3" s="1" t="s">
        <v>11</v>
      </c>
      <c r="H3" s="1">
        <v>2.5415000000000001</v>
      </c>
    </row>
    <row r="4" spans="1:8" x14ac:dyDescent="0.45">
      <c r="A4" s="1" t="s">
        <v>72</v>
      </c>
      <c r="B4" s="1" t="s">
        <v>13</v>
      </c>
      <c r="C4" s="1">
        <v>3.4498000000000002</v>
      </c>
      <c r="D4" s="1" t="s">
        <v>10</v>
      </c>
      <c r="E4" s="1">
        <v>0.65</v>
      </c>
      <c r="F4" s="1">
        <v>0.38579999999999998</v>
      </c>
      <c r="G4" s="1" t="s">
        <v>11</v>
      </c>
      <c r="H4" s="1">
        <v>2.0476000000000001</v>
      </c>
    </row>
    <row r="5" spans="1:8" x14ac:dyDescent="0.45">
      <c r="A5" s="1" t="s">
        <v>73</v>
      </c>
      <c r="B5" s="1" t="s">
        <v>9</v>
      </c>
      <c r="C5" s="1">
        <v>2.9531000000000001</v>
      </c>
      <c r="D5" s="1" t="s">
        <v>10</v>
      </c>
      <c r="E5" s="1">
        <v>0.49380000000000002</v>
      </c>
      <c r="F5" s="1">
        <v>0.39679999999999999</v>
      </c>
      <c r="G5" s="1" t="s">
        <v>11</v>
      </c>
      <c r="H5" s="1">
        <v>2.3731</v>
      </c>
    </row>
    <row r="6" spans="1:8" x14ac:dyDescent="0.45">
      <c r="A6" s="1" t="s">
        <v>73</v>
      </c>
      <c r="B6" s="1" t="s">
        <v>13</v>
      </c>
      <c r="C6" s="1">
        <v>3.4327999999999999</v>
      </c>
      <c r="D6" s="1" t="s">
        <v>10</v>
      </c>
      <c r="E6" s="1">
        <v>0.65</v>
      </c>
      <c r="F6" s="1">
        <v>0.39679999999999999</v>
      </c>
      <c r="G6" s="1" t="s">
        <v>11</v>
      </c>
      <c r="H6" s="1">
        <v>2.0958000000000001</v>
      </c>
    </row>
    <row r="7" spans="1:8" x14ac:dyDescent="0.45">
      <c r="A7" s="1" t="s">
        <v>73</v>
      </c>
      <c r="B7" s="1" t="s">
        <v>25</v>
      </c>
      <c r="C7" s="1">
        <v>6.8212000000000002</v>
      </c>
      <c r="D7" s="1" t="s">
        <v>10</v>
      </c>
      <c r="E7" s="1">
        <v>1.0335000000000001</v>
      </c>
      <c r="F7" s="1">
        <v>0.39679999999999999</v>
      </c>
      <c r="G7" s="1" t="s">
        <v>11</v>
      </c>
      <c r="H7" s="1">
        <v>2.6191</v>
      </c>
    </row>
    <row r="8" spans="1:8" x14ac:dyDescent="0.45">
      <c r="A8" s="1" t="s">
        <v>74</v>
      </c>
      <c r="B8" s="1" t="s">
        <v>9</v>
      </c>
      <c r="C8" s="1">
        <v>2.6737000000000002</v>
      </c>
      <c r="D8" s="1" t="s">
        <v>10</v>
      </c>
      <c r="E8" s="1">
        <v>0.74080000000000001</v>
      </c>
      <c r="F8" s="1">
        <v>0.31969999999999998</v>
      </c>
      <c r="G8" s="1" t="s">
        <v>11</v>
      </c>
      <c r="H8" s="1">
        <v>1.1537999999999999</v>
      </c>
    </row>
    <row r="9" spans="1:8" x14ac:dyDescent="0.45">
      <c r="A9" s="1" t="s">
        <v>75</v>
      </c>
      <c r="B9" s="1" t="s">
        <v>13</v>
      </c>
      <c r="C9" s="1">
        <v>1.1431</v>
      </c>
      <c r="D9" s="1" t="s">
        <v>10</v>
      </c>
      <c r="E9" s="1">
        <v>0.65</v>
      </c>
      <c r="F9" s="1">
        <v>0.37480000000000002</v>
      </c>
      <c r="G9" s="1" t="s">
        <v>11</v>
      </c>
      <c r="H9" s="1">
        <v>0.65910000000000002</v>
      </c>
    </row>
    <row r="10" spans="1:8" x14ac:dyDescent="0.45">
      <c r="A10" s="1" t="s">
        <v>76</v>
      </c>
      <c r="B10" s="1" t="s">
        <v>13</v>
      </c>
      <c r="C10" s="1">
        <v>1.2386999999999999</v>
      </c>
      <c r="D10" s="1" t="s">
        <v>10</v>
      </c>
      <c r="E10" s="1">
        <v>0.65</v>
      </c>
      <c r="F10" s="1">
        <v>0.38579999999999998</v>
      </c>
      <c r="G10" s="1" t="s">
        <v>11</v>
      </c>
      <c r="H10" s="1">
        <v>0.73519999999999996</v>
      </c>
    </row>
    <row r="11" spans="1:8" x14ac:dyDescent="0.45">
      <c r="A11" s="1" t="s">
        <v>76</v>
      </c>
      <c r="B11" s="1" t="s">
        <v>22</v>
      </c>
      <c r="C11" s="1">
        <v>1.5249999999999999</v>
      </c>
      <c r="D11" s="1" t="s">
        <v>10</v>
      </c>
      <c r="E11" s="1">
        <v>2.4691999999999998</v>
      </c>
      <c r="F11" s="1">
        <v>0.38579999999999998</v>
      </c>
      <c r="G11" s="1" t="s">
        <v>11</v>
      </c>
      <c r="H11" s="1">
        <v>0.23830000000000001</v>
      </c>
    </row>
    <row r="12" spans="1:8" x14ac:dyDescent="0.45">
      <c r="A12" s="1" t="s">
        <v>77</v>
      </c>
      <c r="B12" s="1" t="s">
        <v>13</v>
      </c>
      <c r="C12" s="1">
        <v>1.3164</v>
      </c>
      <c r="D12" s="1" t="s">
        <v>10</v>
      </c>
      <c r="E12" s="1">
        <v>0.65</v>
      </c>
      <c r="F12" s="1">
        <v>0.37480000000000002</v>
      </c>
      <c r="G12" s="1" t="s">
        <v>11</v>
      </c>
      <c r="H12" s="1">
        <v>0.75900000000000001</v>
      </c>
    </row>
    <row r="13" spans="1:8" x14ac:dyDescent="0.45">
      <c r="A13" s="1" t="s">
        <v>77</v>
      </c>
      <c r="B13" s="1" t="s">
        <v>22</v>
      </c>
      <c r="C13" s="1">
        <v>1.9265000000000001</v>
      </c>
      <c r="D13" s="1" t="s">
        <v>10</v>
      </c>
      <c r="E13" s="1">
        <v>2.5396999999999998</v>
      </c>
      <c r="F13" s="1">
        <v>0.38579999999999998</v>
      </c>
      <c r="G13" s="1" t="s">
        <v>11</v>
      </c>
      <c r="H13" s="1">
        <v>0.29260000000000003</v>
      </c>
    </row>
    <row r="14" spans="1:8" x14ac:dyDescent="0.45">
      <c r="A14" s="1" t="s">
        <v>78</v>
      </c>
      <c r="B14" s="1" t="s">
        <v>9</v>
      </c>
      <c r="C14" s="1">
        <v>2.9161999999999999</v>
      </c>
      <c r="D14" s="1" t="s">
        <v>10</v>
      </c>
      <c r="E14" s="1">
        <v>1</v>
      </c>
      <c r="F14" s="1">
        <v>0.3417</v>
      </c>
      <c r="G14" s="1" t="s">
        <v>11</v>
      </c>
      <c r="H14" s="1">
        <v>0.99650000000000005</v>
      </c>
    </row>
    <row r="15" spans="1:8" x14ac:dyDescent="0.45">
      <c r="A15" s="1" t="s">
        <v>79</v>
      </c>
      <c r="B15" s="1" t="s">
        <v>9</v>
      </c>
      <c r="C15" s="1">
        <v>3.0819999999999999</v>
      </c>
      <c r="D15" s="1" t="s">
        <v>10</v>
      </c>
      <c r="E15" s="1">
        <v>0.78</v>
      </c>
      <c r="F15" s="1">
        <v>0.3417</v>
      </c>
      <c r="G15" s="1" t="s">
        <v>11</v>
      </c>
      <c r="H15" s="1">
        <v>1.3502000000000001</v>
      </c>
    </row>
    <row r="16" spans="1:8" x14ac:dyDescent="0.45">
      <c r="A16" s="1" t="s">
        <v>80</v>
      </c>
      <c r="B16" s="1" t="s">
        <v>25</v>
      </c>
      <c r="C16" s="1">
        <v>2.3458000000000001</v>
      </c>
      <c r="D16" s="1" t="s">
        <v>10</v>
      </c>
      <c r="E16" s="1">
        <v>0.88180000000000003</v>
      </c>
      <c r="F16" s="1">
        <v>0.3417</v>
      </c>
      <c r="G16" s="1" t="s">
        <v>11</v>
      </c>
      <c r="H16" s="1">
        <v>0.90900000000000003</v>
      </c>
    </row>
    <row r="17" spans="1:8" x14ac:dyDescent="0.45">
      <c r="A17" s="1" t="s">
        <v>81</v>
      </c>
      <c r="B17" s="1" t="s">
        <v>9</v>
      </c>
      <c r="C17" s="1">
        <v>2.9138999999999999</v>
      </c>
      <c r="D17" s="1" t="s">
        <v>10</v>
      </c>
      <c r="E17" s="1">
        <v>1.06</v>
      </c>
      <c r="F17" s="1">
        <v>0.3417</v>
      </c>
      <c r="G17" s="1" t="s">
        <v>11</v>
      </c>
      <c r="H17" s="1">
        <v>0.93940000000000001</v>
      </c>
    </row>
    <row r="18" spans="1:8" x14ac:dyDescent="0.45">
      <c r="A18" s="1" t="s">
        <v>81</v>
      </c>
      <c r="B18" s="1" t="s">
        <v>25</v>
      </c>
      <c r="C18" s="1">
        <v>2.5949</v>
      </c>
      <c r="D18" s="1" t="s">
        <v>10</v>
      </c>
      <c r="E18" s="1">
        <v>0.96</v>
      </c>
      <c r="F18" s="1">
        <v>0.3417</v>
      </c>
      <c r="G18" s="1" t="s">
        <v>11</v>
      </c>
      <c r="H18" s="1">
        <v>0.92369999999999997</v>
      </c>
    </row>
    <row r="19" spans="1:8" x14ac:dyDescent="0.45">
      <c r="A19" s="1" t="s">
        <v>82</v>
      </c>
      <c r="B19" s="1" t="s">
        <v>9</v>
      </c>
      <c r="C19" s="1">
        <v>1.2690999999999999</v>
      </c>
      <c r="D19" s="1" t="s">
        <v>10</v>
      </c>
      <c r="E19" s="1">
        <v>0.71399999999999997</v>
      </c>
      <c r="F19" s="1">
        <v>0.45190000000000002</v>
      </c>
      <c r="G19" s="1" t="s">
        <v>11</v>
      </c>
      <c r="H19" s="1">
        <v>0.80330000000000001</v>
      </c>
    </row>
    <row r="20" spans="1:8" x14ac:dyDescent="0.45">
      <c r="A20" s="1" t="s">
        <v>83</v>
      </c>
      <c r="B20" s="1" t="s">
        <v>9</v>
      </c>
      <c r="C20" s="1">
        <v>0.79700000000000004</v>
      </c>
      <c r="D20" s="1" t="s">
        <v>10</v>
      </c>
      <c r="E20" s="1">
        <v>0.77880000000000005</v>
      </c>
      <c r="F20" s="1">
        <v>0.33069999999999999</v>
      </c>
      <c r="G20" s="1" t="s">
        <v>11</v>
      </c>
      <c r="H20" s="1">
        <v>0.33839999999999998</v>
      </c>
    </row>
    <row r="21" spans="1:8" x14ac:dyDescent="0.45">
      <c r="A21" s="1" t="s">
        <v>84</v>
      </c>
      <c r="B21" s="1" t="s">
        <v>9</v>
      </c>
      <c r="C21" s="1">
        <v>1.2604</v>
      </c>
      <c r="D21" s="1" t="s">
        <v>10</v>
      </c>
      <c r="E21" s="1">
        <v>0.77910000000000001</v>
      </c>
      <c r="F21" s="1">
        <v>0.33069999999999999</v>
      </c>
      <c r="G21" s="1" t="s">
        <v>11</v>
      </c>
      <c r="H21" s="1">
        <v>0.53500000000000003</v>
      </c>
    </row>
    <row r="22" spans="1:8" x14ac:dyDescent="0.45">
      <c r="A22" s="1" t="s">
        <v>85</v>
      </c>
      <c r="B22" s="1" t="s">
        <v>13</v>
      </c>
      <c r="C22" s="1">
        <v>1.478</v>
      </c>
      <c r="D22" s="1" t="s">
        <v>10</v>
      </c>
      <c r="E22" s="1">
        <v>0.65</v>
      </c>
      <c r="F22" s="1">
        <v>0.30859999999999999</v>
      </c>
      <c r="G22" s="1" t="s">
        <v>11</v>
      </c>
      <c r="H22" s="1">
        <v>0.70179999999999998</v>
      </c>
    </row>
    <row r="23" spans="1:8" x14ac:dyDescent="0.45">
      <c r="A23" s="1" t="s">
        <v>86</v>
      </c>
      <c r="B23" s="1" t="s">
        <v>9</v>
      </c>
      <c r="C23" s="1">
        <v>0.97609999999999997</v>
      </c>
      <c r="D23" s="1" t="s">
        <v>10</v>
      </c>
      <c r="E23" s="1">
        <v>0.81579999999999997</v>
      </c>
      <c r="F23" s="1">
        <v>0.31969999999999998</v>
      </c>
      <c r="G23" s="1" t="s">
        <v>11</v>
      </c>
      <c r="H23" s="1">
        <v>0.38250000000000001</v>
      </c>
    </row>
    <row r="24" spans="1:8" x14ac:dyDescent="0.45">
      <c r="A24" s="1" t="s">
        <v>87</v>
      </c>
      <c r="B24" s="1" t="s">
        <v>9</v>
      </c>
      <c r="C24" s="1">
        <v>0.97609999999999997</v>
      </c>
      <c r="D24" s="1" t="s">
        <v>10</v>
      </c>
      <c r="E24" s="1">
        <v>0.89</v>
      </c>
      <c r="F24" s="1">
        <v>0.27560000000000001</v>
      </c>
      <c r="G24" s="1" t="s">
        <v>11</v>
      </c>
      <c r="H24" s="1">
        <v>0.30220000000000002</v>
      </c>
    </row>
    <row r="25" spans="1:8" x14ac:dyDescent="0.45">
      <c r="A25" s="1" t="s">
        <v>88</v>
      </c>
      <c r="B25" s="1" t="s">
        <v>9</v>
      </c>
      <c r="C25" s="1">
        <v>1.3507</v>
      </c>
      <c r="D25" s="1" t="s">
        <v>10</v>
      </c>
      <c r="E25" s="1">
        <v>1</v>
      </c>
      <c r="F25" s="1">
        <v>0.27560000000000001</v>
      </c>
      <c r="G25" s="1" t="s">
        <v>11</v>
      </c>
      <c r="H25" s="1">
        <v>0.37219999999999998</v>
      </c>
    </row>
    <row r="26" spans="1:8" x14ac:dyDescent="0.45">
      <c r="A26" s="1" t="s">
        <v>89</v>
      </c>
      <c r="B26" s="1" t="s">
        <v>13</v>
      </c>
      <c r="C26" s="1">
        <v>1.1979</v>
      </c>
      <c r="D26" s="1" t="s">
        <v>10</v>
      </c>
      <c r="E26" s="1">
        <v>0.65</v>
      </c>
      <c r="F26" s="1">
        <v>0.31969999999999998</v>
      </c>
      <c r="G26" s="1" t="s">
        <v>11</v>
      </c>
      <c r="H26" s="1">
        <v>0.58919999999999995</v>
      </c>
    </row>
    <row r="27" spans="1:8" x14ac:dyDescent="0.45">
      <c r="A27" s="1" t="s">
        <v>89</v>
      </c>
      <c r="B27" s="1" t="s">
        <v>25</v>
      </c>
      <c r="C27" s="1">
        <v>1.7277</v>
      </c>
      <c r="D27" s="1" t="s">
        <v>10</v>
      </c>
      <c r="E27" s="1">
        <v>0.98</v>
      </c>
      <c r="F27" s="1">
        <v>0.31969999999999998</v>
      </c>
      <c r="G27" s="1" t="s">
        <v>11</v>
      </c>
      <c r="H27" s="1">
        <v>0.56359999999999999</v>
      </c>
    </row>
    <row r="28" spans="1:8" x14ac:dyDescent="0.45">
      <c r="A28" s="1" t="s">
        <v>90</v>
      </c>
      <c r="B28" s="1" t="s">
        <v>9</v>
      </c>
      <c r="C28" s="1">
        <v>3.8022</v>
      </c>
      <c r="D28" s="1" t="s">
        <v>10</v>
      </c>
      <c r="E28" s="1">
        <v>0.97019999999999995</v>
      </c>
      <c r="F28" s="1">
        <v>0.27560000000000001</v>
      </c>
      <c r="G28" s="1" t="s">
        <v>11</v>
      </c>
      <c r="H28" s="1">
        <v>1.08</v>
      </c>
    </row>
    <row r="29" spans="1:8" x14ac:dyDescent="0.45">
      <c r="A29" s="1" t="s">
        <v>91</v>
      </c>
      <c r="B29" s="1" t="s">
        <v>9</v>
      </c>
      <c r="C29" s="1">
        <v>2.1840999999999999</v>
      </c>
      <c r="D29" s="1" t="s">
        <v>10</v>
      </c>
      <c r="E29" s="1">
        <v>0.89259999999999995</v>
      </c>
      <c r="F29" s="1">
        <v>0.27560000000000001</v>
      </c>
      <c r="G29" s="1" t="s">
        <v>11</v>
      </c>
      <c r="H29" s="1">
        <v>0.67430000000000001</v>
      </c>
    </row>
    <row r="30" spans="1:8" x14ac:dyDescent="0.45">
      <c r="A30" s="1" t="s">
        <v>92</v>
      </c>
      <c r="B30" s="1" t="s">
        <v>25</v>
      </c>
      <c r="C30" s="1">
        <v>2.3974000000000002</v>
      </c>
      <c r="D30" s="1" t="s">
        <v>10</v>
      </c>
      <c r="E30" s="1">
        <v>0.9304</v>
      </c>
      <c r="F30" s="1">
        <v>0.27560000000000001</v>
      </c>
      <c r="G30" s="1" t="s">
        <v>11</v>
      </c>
      <c r="H30" s="1">
        <v>0.71009999999999995</v>
      </c>
    </row>
    <row r="31" spans="1:8" x14ac:dyDescent="0.45">
      <c r="A31" s="1" t="s">
        <v>93</v>
      </c>
      <c r="B31" s="1" t="s">
        <v>9</v>
      </c>
      <c r="C31" s="1">
        <v>1.1637</v>
      </c>
      <c r="D31" s="1" t="s">
        <v>10</v>
      </c>
      <c r="E31" s="1">
        <v>0.73</v>
      </c>
      <c r="F31" s="1">
        <v>0.2646</v>
      </c>
      <c r="G31" s="1" t="s">
        <v>11</v>
      </c>
      <c r="H31" s="1">
        <v>0.42170000000000002</v>
      </c>
    </row>
    <row r="32" spans="1:8" x14ac:dyDescent="0.45">
      <c r="A32" s="1" t="s">
        <v>94</v>
      </c>
      <c r="B32" s="1" t="s">
        <v>9</v>
      </c>
      <c r="C32" s="1">
        <v>2.4941</v>
      </c>
      <c r="D32" s="1" t="s">
        <v>10</v>
      </c>
      <c r="E32" s="1">
        <v>1</v>
      </c>
      <c r="F32" s="1">
        <v>0.2646</v>
      </c>
      <c r="G32" s="1" t="s">
        <v>11</v>
      </c>
      <c r="H32" s="1">
        <v>0.65980000000000005</v>
      </c>
    </row>
    <row r="33" spans="1:8" x14ac:dyDescent="0.45">
      <c r="A33" s="1" t="s">
        <v>95</v>
      </c>
      <c r="B33" s="1" t="s">
        <v>9</v>
      </c>
      <c r="C33" s="1">
        <v>3.0880999999999998</v>
      </c>
      <c r="D33" s="1" t="s">
        <v>10</v>
      </c>
      <c r="E33" s="1">
        <v>1.1599999999999999</v>
      </c>
      <c r="F33" s="1">
        <v>0.28660000000000002</v>
      </c>
      <c r="G33" s="1" t="s">
        <v>11</v>
      </c>
      <c r="H33" s="1">
        <v>0.76300000000000001</v>
      </c>
    </row>
    <row r="34" spans="1:8" x14ac:dyDescent="0.45">
      <c r="A34" s="1" t="s">
        <v>95</v>
      </c>
      <c r="B34" s="1" t="s">
        <v>13</v>
      </c>
      <c r="C34" s="1">
        <v>1.3314999999999999</v>
      </c>
      <c r="D34" s="1" t="s">
        <v>10</v>
      </c>
      <c r="E34" s="1">
        <v>0.65</v>
      </c>
      <c r="F34" s="1">
        <v>0.36380000000000001</v>
      </c>
      <c r="G34" s="1" t="s">
        <v>11</v>
      </c>
      <c r="H34" s="1">
        <v>0.74519999999999997</v>
      </c>
    </row>
    <row r="35" spans="1:8" x14ac:dyDescent="0.45">
      <c r="A35" s="1" t="s">
        <v>95</v>
      </c>
      <c r="B35" s="1" t="s">
        <v>25</v>
      </c>
      <c r="C35" s="1">
        <v>2.3512</v>
      </c>
      <c r="D35" s="1" t="s">
        <v>10</v>
      </c>
      <c r="E35" s="1">
        <v>0.88180000000000003</v>
      </c>
      <c r="F35" s="1">
        <v>0.36380000000000001</v>
      </c>
      <c r="G35" s="1" t="s">
        <v>11</v>
      </c>
      <c r="H35" s="1">
        <v>0.96989999999999998</v>
      </c>
    </row>
    <row r="36" spans="1:8" x14ac:dyDescent="0.45">
      <c r="A36" s="1" t="s">
        <v>96</v>
      </c>
      <c r="B36" s="1" t="s">
        <v>9</v>
      </c>
      <c r="C36" s="1">
        <v>2.2281</v>
      </c>
      <c r="D36" s="1" t="s">
        <v>10</v>
      </c>
      <c r="E36" s="1">
        <v>0.54</v>
      </c>
      <c r="F36" s="1">
        <v>0.36380000000000001</v>
      </c>
      <c r="G36" s="1" t="s">
        <v>11</v>
      </c>
      <c r="H36" s="1">
        <v>1.5008999999999999</v>
      </c>
    </row>
    <row r="37" spans="1:8" x14ac:dyDescent="0.45">
      <c r="A37" s="1" t="s">
        <v>96</v>
      </c>
      <c r="B37" s="1" t="s">
        <v>13</v>
      </c>
      <c r="C37" s="1">
        <v>1.1543000000000001</v>
      </c>
      <c r="D37" s="1" t="s">
        <v>10</v>
      </c>
      <c r="E37" s="1">
        <v>0.65</v>
      </c>
      <c r="F37" s="1">
        <v>0.36380000000000001</v>
      </c>
      <c r="G37" s="1" t="s">
        <v>11</v>
      </c>
      <c r="H37" s="1">
        <v>0.64600000000000002</v>
      </c>
    </row>
    <row r="38" spans="1:8" x14ac:dyDescent="0.45">
      <c r="A38" s="1" t="s">
        <v>96</v>
      </c>
      <c r="B38" s="1" t="s">
        <v>25</v>
      </c>
      <c r="C38" s="1">
        <v>1.6889000000000001</v>
      </c>
      <c r="D38" s="1" t="s">
        <v>10</v>
      </c>
      <c r="E38" s="1">
        <v>0.96299999999999997</v>
      </c>
      <c r="F38" s="1">
        <v>0.36380000000000001</v>
      </c>
      <c r="G38" s="1" t="s">
        <v>11</v>
      </c>
      <c r="H38" s="1">
        <v>0.63800000000000001</v>
      </c>
    </row>
    <row r="39" spans="1:8" x14ac:dyDescent="0.45">
      <c r="A39" s="1" t="s">
        <v>97</v>
      </c>
      <c r="B39" s="1" t="s">
        <v>9</v>
      </c>
      <c r="C39" s="1">
        <v>1.2473000000000001</v>
      </c>
      <c r="D39" s="1" t="s">
        <v>10</v>
      </c>
      <c r="E39" s="1">
        <v>0.97</v>
      </c>
      <c r="F39" s="1">
        <v>0.2646</v>
      </c>
      <c r="G39" s="1" t="s">
        <v>11</v>
      </c>
      <c r="H39" s="1">
        <v>0.3402</v>
      </c>
    </row>
    <row r="40" spans="1:8" x14ac:dyDescent="0.45">
      <c r="A40" s="1" t="s">
        <v>98</v>
      </c>
      <c r="B40" s="1" t="s">
        <v>9</v>
      </c>
      <c r="C40" s="1">
        <v>1.2473000000000001</v>
      </c>
      <c r="D40" s="1" t="s">
        <v>10</v>
      </c>
      <c r="E40" s="1">
        <v>0.73</v>
      </c>
      <c r="F40" s="1">
        <v>0.2646</v>
      </c>
      <c r="G40" s="1" t="s">
        <v>11</v>
      </c>
      <c r="H40" s="1">
        <v>0.45200000000000001</v>
      </c>
    </row>
    <row r="41" spans="1:8" x14ac:dyDescent="0.45">
      <c r="A41" s="1" t="s">
        <v>99</v>
      </c>
      <c r="B41" s="1" t="s">
        <v>13</v>
      </c>
      <c r="C41" s="1">
        <v>1.1583000000000001</v>
      </c>
      <c r="D41" s="1" t="s">
        <v>10</v>
      </c>
      <c r="E41" s="1">
        <v>0.65</v>
      </c>
      <c r="F41" s="1">
        <v>0.38579999999999998</v>
      </c>
      <c r="G41" s="1" t="s">
        <v>11</v>
      </c>
      <c r="H41" s="1">
        <v>0.6875</v>
      </c>
    </row>
    <row r="42" spans="1:8" x14ac:dyDescent="0.45">
      <c r="A42" s="1" t="s">
        <v>99</v>
      </c>
      <c r="B42" s="1" t="s">
        <v>22</v>
      </c>
      <c r="C42" s="1">
        <v>1.7202</v>
      </c>
      <c r="D42" s="1" t="s">
        <v>10</v>
      </c>
      <c r="E42" s="1">
        <v>2.4691999999999998</v>
      </c>
      <c r="F42" s="1">
        <v>0.38579999999999998</v>
      </c>
      <c r="G42" s="1" t="s">
        <v>11</v>
      </c>
      <c r="H42" s="1">
        <v>0.26879999999999998</v>
      </c>
    </row>
    <row r="43" spans="1:8" x14ac:dyDescent="0.45">
      <c r="A43" s="1" t="s">
        <v>100</v>
      </c>
      <c r="B43" s="1" t="s">
        <v>9</v>
      </c>
      <c r="C43" s="1">
        <v>2.6198999999999999</v>
      </c>
      <c r="D43" s="1" t="s">
        <v>10</v>
      </c>
      <c r="E43" s="1">
        <v>0.84660000000000002</v>
      </c>
      <c r="F43" s="1">
        <v>0.27560000000000001</v>
      </c>
      <c r="G43" s="1" t="s">
        <v>11</v>
      </c>
      <c r="H43" s="1">
        <v>0.8528</v>
      </c>
    </row>
    <row r="44" spans="1:8" x14ac:dyDescent="0.45">
      <c r="A44" s="1" t="s">
        <v>100</v>
      </c>
      <c r="B44" s="1" t="s">
        <v>13</v>
      </c>
      <c r="C44" s="1">
        <v>1.1291</v>
      </c>
      <c r="D44" s="1" t="s">
        <v>10</v>
      </c>
      <c r="E44" s="1">
        <v>0.65</v>
      </c>
      <c r="F44" s="1">
        <v>0.29759999999999998</v>
      </c>
      <c r="G44" s="1" t="s">
        <v>11</v>
      </c>
      <c r="H44" s="1">
        <v>0.51700000000000002</v>
      </c>
    </row>
    <row r="45" spans="1:8" x14ac:dyDescent="0.45">
      <c r="A45" s="1" t="s">
        <v>100</v>
      </c>
      <c r="B45" s="1" t="s">
        <v>25</v>
      </c>
      <c r="C45" s="1">
        <v>1.9983</v>
      </c>
      <c r="D45" s="1" t="s">
        <v>10</v>
      </c>
      <c r="E45" s="1">
        <v>0.90300000000000002</v>
      </c>
      <c r="F45" s="1">
        <v>0.29759999999999998</v>
      </c>
      <c r="G45" s="1" t="s">
        <v>11</v>
      </c>
      <c r="H45" s="1">
        <v>0.65859999999999996</v>
      </c>
    </row>
    <row r="46" spans="1:8" x14ac:dyDescent="0.45">
      <c r="A46" s="1" t="s">
        <v>101</v>
      </c>
      <c r="B46" s="1" t="s">
        <v>13</v>
      </c>
      <c r="C46" s="1">
        <v>1.3118000000000001</v>
      </c>
      <c r="D46" s="1" t="s">
        <v>10</v>
      </c>
      <c r="E46" s="1">
        <v>0.65</v>
      </c>
      <c r="F46" s="1">
        <v>0.35270000000000001</v>
      </c>
      <c r="G46" s="1" t="s">
        <v>11</v>
      </c>
      <c r="H46" s="1">
        <v>0.71189999999999998</v>
      </c>
    </row>
    <row r="47" spans="1:8" x14ac:dyDescent="0.45">
      <c r="A47" s="1" t="s">
        <v>101</v>
      </c>
      <c r="B47" s="1" t="s">
        <v>25</v>
      </c>
      <c r="C47" s="1">
        <v>1.996</v>
      </c>
      <c r="D47" s="1" t="s">
        <v>10</v>
      </c>
      <c r="E47" s="1">
        <v>0.89239999999999997</v>
      </c>
      <c r="F47" s="1">
        <v>0.35270000000000001</v>
      </c>
      <c r="G47" s="1" t="s">
        <v>11</v>
      </c>
      <c r="H47" s="1">
        <v>0.78890000000000005</v>
      </c>
    </row>
    <row r="48" spans="1:8" x14ac:dyDescent="0.45">
      <c r="A48" s="1" t="s">
        <v>102</v>
      </c>
      <c r="B48" s="1" t="s">
        <v>9</v>
      </c>
      <c r="C48" s="1">
        <v>1.4789000000000001</v>
      </c>
      <c r="D48" s="1" t="s">
        <v>10</v>
      </c>
      <c r="E48" s="1">
        <v>0.82</v>
      </c>
      <c r="F48" s="1">
        <v>0.2646</v>
      </c>
      <c r="G48" s="1" t="s">
        <v>11</v>
      </c>
      <c r="H48" s="1">
        <v>0.47710000000000002</v>
      </c>
    </row>
    <row r="49" spans="1:8" x14ac:dyDescent="0.45">
      <c r="A49" s="1" t="s">
        <v>103</v>
      </c>
      <c r="B49" s="1" t="s">
        <v>9</v>
      </c>
      <c r="C49" s="1">
        <v>3.4338000000000002</v>
      </c>
      <c r="D49" s="1" t="s">
        <v>10</v>
      </c>
      <c r="E49" s="1">
        <v>1.05</v>
      </c>
      <c r="F49" s="1">
        <v>0.28660000000000002</v>
      </c>
      <c r="G49" s="1" t="s">
        <v>11</v>
      </c>
      <c r="H49" s="1">
        <v>0.93730000000000002</v>
      </c>
    </row>
    <row r="50" spans="1:8" x14ac:dyDescent="0.45">
      <c r="A50" s="1" t="s">
        <v>103</v>
      </c>
      <c r="B50" s="1" t="s">
        <v>25</v>
      </c>
      <c r="C50" s="1">
        <v>2.2982999999999998</v>
      </c>
      <c r="D50" s="1" t="s">
        <v>10</v>
      </c>
      <c r="E50" s="1">
        <v>0.89949999999999997</v>
      </c>
      <c r="F50" s="1">
        <v>0.36380000000000001</v>
      </c>
      <c r="G50" s="1" t="s">
        <v>11</v>
      </c>
      <c r="H50" s="1">
        <v>0.92949999999999999</v>
      </c>
    </row>
    <row r="51" spans="1:8" x14ac:dyDescent="0.45">
      <c r="A51" s="1" t="s">
        <v>104</v>
      </c>
      <c r="B51" s="1" t="s">
        <v>13</v>
      </c>
      <c r="C51" s="1">
        <v>1.1208</v>
      </c>
      <c r="D51" s="1" t="s">
        <v>10</v>
      </c>
      <c r="E51" s="1">
        <v>0.65</v>
      </c>
      <c r="F51" s="1">
        <v>0.38579999999999998</v>
      </c>
      <c r="G51" s="1" t="s">
        <v>11</v>
      </c>
      <c r="H51" s="1">
        <v>0.66520000000000001</v>
      </c>
    </row>
    <row r="52" spans="1:8" x14ac:dyDescent="0.45">
      <c r="A52" s="1" t="s">
        <v>104</v>
      </c>
      <c r="B52" s="1" t="s">
        <v>22</v>
      </c>
      <c r="C52" s="1">
        <v>1.9176</v>
      </c>
      <c r="D52" s="1" t="s">
        <v>10</v>
      </c>
      <c r="E52" s="1">
        <v>2.4691999999999998</v>
      </c>
      <c r="F52" s="1">
        <v>0.38579999999999998</v>
      </c>
      <c r="G52" s="1" t="s">
        <v>11</v>
      </c>
      <c r="H52" s="1">
        <v>0.29959999999999998</v>
      </c>
    </row>
    <row r="53" spans="1:8" x14ac:dyDescent="0.45">
      <c r="A53" s="1" t="s">
        <v>105</v>
      </c>
      <c r="B53" s="1" t="s">
        <v>22</v>
      </c>
      <c r="C53" s="1">
        <v>1.839</v>
      </c>
      <c r="D53" s="1" t="s">
        <v>10</v>
      </c>
      <c r="E53" s="1">
        <v>2.4691999999999998</v>
      </c>
      <c r="F53" s="1">
        <v>0.38579999999999998</v>
      </c>
      <c r="G53" s="1" t="s">
        <v>11</v>
      </c>
      <c r="H53" s="1">
        <v>0.2873</v>
      </c>
    </row>
    <row r="54" spans="1:8" x14ac:dyDescent="0.45">
      <c r="A54" s="1" t="s">
        <v>106</v>
      </c>
      <c r="B54" s="1" t="s">
        <v>9</v>
      </c>
      <c r="C54" s="1">
        <v>1.2512000000000001</v>
      </c>
      <c r="D54" s="1" t="s">
        <v>10</v>
      </c>
      <c r="E54" s="1">
        <v>0.95</v>
      </c>
      <c r="F54" s="1">
        <v>0.24249999999999999</v>
      </c>
      <c r="G54" s="1" t="s">
        <v>11</v>
      </c>
      <c r="H54" s="1">
        <v>0.31940000000000002</v>
      </c>
    </row>
    <row r="55" spans="1:8" x14ac:dyDescent="0.45">
      <c r="A55" s="1" t="s">
        <v>107</v>
      </c>
      <c r="B55" s="1" t="s">
        <v>9</v>
      </c>
      <c r="C55" s="1">
        <v>2.3073999999999999</v>
      </c>
      <c r="D55" s="1" t="s">
        <v>10</v>
      </c>
      <c r="E55" s="1">
        <v>0.94</v>
      </c>
      <c r="F55" s="1">
        <v>0.2094</v>
      </c>
      <c r="G55" s="1" t="s">
        <v>11</v>
      </c>
      <c r="H55" s="1">
        <v>0.5141</v>
      </c>
    </row>
    <row r="56" spans="1:8" x14ac:dyDescent="0.45">
      <c r="A56" s="1" t="s">
        <v>108</v>
      </c>
      <c r="B56" s="1" t="s">
        <v>9</v>
      </c>
      <c r="C56" s="1">
        <v>3.2801999999999998</v>
      </c>
      <c r="D56" s="1" t="s">
        <v>10</v>
      </c>
      <c r="E56" s="1">
        <v>0.85</v>
      </c>
      <c r="F56" s="1">
        <v>0.2094</v>
      </c>
      <c r="G56" s="1" t="s">
        <v>11</v>
      </c>
      <c r="H56" s="1">
        <v>0.80820000000000003</v>
      </c>
    </row>
    <row r="57" spans="1:8" x14ac:dyDescent="0.45">
      <c r="A57" s="1" t="s">
        <v>109</v>
      </c>
      <c r="B57" s="1" t="s">
        <v>13</v>
      </c>
      <c r="C57" s="1">
        <v>1.4784999999999999</v>
      </c>
      <c r="D57" s="1" t="s">
        <v>10</v>
      </c>
      <c r="E57" s="1">
        <v>0.65</v>
      </c>
      <c r="F57" s="1">
        <v>0.37480000000000002</v>
      </c>
      <c r="G57" s="1" t="s">
        <v>11</v>
      </c>
      <c r="H57" s="1">
        <v>0.85250000000000004</v>
      </c>
    </row>
    <row r="58" spans="1:8" x14ac:dyDescent="0.45">
      <c r="A58" s="1" t="s">
        <v>109</v>
      </c>
      <c r="B58" s="1" t="s">
        <v>25</v>
      </c>
      <c r="C58" s="1">
        <v>2.4401000000000002</v>
      </c>
      <c r="D58" s="1" t="s">
        <v>10</v>
      </c>
      <c r="E58" s="1">
        <v>1.097</v>
      </c>
      <c r="F58" s="1">
        <v>0.37480000000000002</v>
      </c>
      <c r="G58" s="1" t="s">
        <v>11</v>
      </c>
      <c r="H58" s="1">
        <v>0.83360000000000001</v>
      </c>
    </row>
    <row r="59" spans="1:8" x14ac:dyDescent="0.45">
      <c r="A59" s="1" t="s">
        <v>109</v>
      </c>
      <c r="B59" s="1" t="s">
        <v>22</v>
      </c>
      <c r="C59" s="1">
        <v>2.3933</v>
      </c>
      <c r="D59" s="1" t="s">
        <v>10</v>
      </c>
      <c r="E59" s="1">
        <v>2.5396999999999998</v>
      </c>
      <c r="F59" s="1">
        <v>0.38579999999999998</v>
      </c>
      <c r="G59" s="1" t="s">
        <v>11</v>
      </c>
      <c r="H59" s="1">
        <v>0.36359999999999998</v>
      </c>
    </row>
    <row r="60" spans="1:8" x14ac:dyDescent="0.45">
      <c r="A60" s="1" t="s">
        <v>110</v>
      </c>
      <c r="B60" s="1" t="s">
        <v>13</v>
      </c>
      <c r="C60" s="1">
        <v>1.4754</v>
      </c>
      <c r="D60" s="1" t="s">
        <v>10</v>
      </c>
      <c r="E60" s="1">
        <v>0.65</v>
      </c>
      <c r="F60" s="1">
        <v>0.3392</v>
      </c>
      <c r="G60" s="1" t="s">
        <v>11</v>
      </c>
      <c r="H60" s="1">
        <v>0.76990000000000003</v>
      </c>
    </row>
    <row r="61" spans="1:8" x14ac:dyDescent="0.45">
      <c r="A61" s="1" t="s">
        <v>110</v>
      </c>
      <c r="B61" s="1" t="s">
        <v>25</v>
      </c>
      <c r="C61" s="1">
        <v>1.8432999999999999</v>
      </c>
      <c r="D61" s="1" t="s">
        <v>10</v>
      </c>
      <c r="E61" s="1">
        <v>0.99</v>
      </c>
      <c r="F61" s="1">
        <v>0.3392</v>
      </c>
      <c r="G61" s="1" t="s">
        <v>11</v>
      </c>
      <c r="H61" s="1">
        <v>0.63149999999999995</v>
      </c>
    </row>
    <row r="62" spans="1:8" x14ac:dyDescent="0.45">
      <c r="A62" s="1" t="s">
        <v>111</v>
      </c>
      <c r="B62" s="1" t="s">
        <v>25</v>
      </c>
      <c r="C62" s="1">
        <v>1.7859</v>
      </c>
      <c r="D62" s="1" t="s">
        <v>10</v>
      </c>
      <c r="E62" s="1">
        <v>0.97</v>
      </c>
      <c r="F62" s="1">
        <v>0.33400000000000002</v>
      </c>
      <c r="G62" s="1" t="s">
        <v>11</v>
      </c>
      <c r="H62" s="1">
        <v>0.61499999999999999</v>
      </c>
    </row>
    <row r="63" spans="1:8" x14ac:dyDescent="0.45">
      <c r="A63" s="1" t="s">
        <v>112</v>
      </c>
      <c r="B63" s="1" t="s">
        <v>25</v>
      </c>
      <c r="C63" s="1">
        <v>2.1537999999999999</v>
      </c>
      <c r="D63" s="1" t="s">
        <v>10</v>
      </c>
      <c r="E63" s="1">
        <v>0.97</v>
      </c>
      <c r="F63" s="1">
        <v>0.3105</v>
      </c>
      <c r="G63" s="1" t="s">
        <v>11</v>
      </c>
      <c r="H63" s="1">
        <v>0.6895</v>
      </c>
    </row>
    <row r="64" spans="1:8" x14ac:dyDescent="0.45">
      <c r="A64" s="1" t="s">
        <v>113</v>
      </c>
      <c r="B64" s="1" t="s">
        <v>9</v>
      </c>
      <c r="C64" s="1">
        <v>3.8929</v>
      </c>
      <c r="D64" s="1" t="s">
        <v>10</v>
      </c>
      <c r="E64" s="1">
        <v>0.97</v>
      </c>
      <c r="F64" s="1">
        <v>0.15429999999999999</v>
      </c>
      <c r="G64" s="1" t="s">
        <v>11</v>
      </c>
      <c r="H64" s="1">
        <v>0.61939999999999995</v>
      </c>
    </row>
    <row r="65" spans="1:8" x14ac:dyDescent="0.45">
      <c r="A65" s="1" t="s">
        <v>114</v>
      </c>
      <c r="B65" s="1" t="s">
        <v>9</v>
      </c>
      <c r="C65" s="1">
        <v>3.9224000000000001</v>
      </c>
      <c r="D65" s="1" t="s">
        <v>10</v>
      </c>
      <c r="E65" s="1">
        <v>1</v>
      </c>
      <c r="F65" s="1">
        <v>0.15429999999999999</v>
      </c>
      <c r="G65" s="1" t="s">
        <v>11</v>
      </c>
      <c r="H65" s="1">
        <v>0.60529999999999995</v>
      </c>
    </row>
    <row r="66" spans="1:8" x14ac:dyDescent="0.45">
      <c r="A66" s="1" t="s">
        <v>115</v>
      </c>
      <c r="B66" s="1" t="s">
        <v>13</v>
      </c>
      <c r="C66" s="1">
        <v>1.3367</v>
      </c>
      <c r="D66" s="1" t="s">
        <v>10</v>
      </c>
      <c r="E66" s="1">
        <v>0.65</v>
      </c>
      <c r="F66" s="1">
        <v>0.33069999999999999</v>
      </c>
      <c r="G66" s="1" t="s">
        <v>11</v>
      </c>
      <c r="H66" s="1">
        <v>0.68</v>
      </c>
    </row>
    <row r="67" spans="1:8" x14ac:dyDescent="0.45">
      <c r="A67" s="1" t="s">
        <v>115</v>
      </c>
      <c r="B67" s="1" t="s">
        <v>25</v>
      </c>
      <c r="C67" s="1">
        <v>2.4323999999999999</v>
      </c>
      <c r="D67" s="1" t="s">
        <v>10</v>
      </c>
      <c r="E67" s="1">
        <v>0.74780000000000002</v>
      </c>
      <c r="F67" s="1">
        <v>0.33069999999999999</v>
      </c>
      <c r="G67" s="1" t="s">
        <v>11</v>
      </c>
      <c r="H67" s="1">
        <v>1.0755999999999999</v>
      </c>
    </row>
    <row r="68" spans="1:8" x14ac:dyDescent="0.45">
      <c r="A68" s="1" t="s">
        <v>116</v>
      </c>
      <c r="B68" s="1" t="s">
        <v>13</v>
      </c>
      <c r="C68" s="1">
        <v>1.2738</v>
      </c>
      <c r="D68" s="1" t="s">
        <v>10</v>
      </c>
      <c r="E68" s="1">
        <v>0.65</v>
      </c>
      <c r="F68" s="1">
        <v>0.38579999999999998</v>
      </c>
      <c r="G68" s="1" t="s">
        <v>11</v>
      </c>
      <c r="H68" s="1">
        <v>0.75609999999999999</v>
      </c>
    </row>
    <row r="69" spans="1:8" x14ac:dyDescent="0.45">
      <c r="A69" s="1" t="s">
        <v>116</v>
      </c>
      <c r="B69" s="1" t="s">
        <v>22</v>
      </c>
      <c r="C69" s="1">
        <v>1.6073</v>
      </c>
      <c r="D69" s="1" t="s">
        <v>10</v>
      </c>
      <c r="E69" s="1">
        <v>2.4691999999999998</v>
      </c>
      <c r="F69" s="1">
        <v>0.38579999999999998</v>
      </c>
      <c r="G69" s="1" t="s">
        <v>11</v>
      </c>
      <c r="H69" s="1">
        <v>0.25109999999999999</v>
      </c>
    </row>
    <row r="70" spans="1:8" x14ac:dyDescent="0.45">
      <c r="A70" s="1" t="s">
        <v>117</v>
      </c>
      <c r="B70" s="1" t="s">
        <v>9</v>
      </c>
      <c r="C70" s="1">
        <v>5.1566999999999998</v>
      </c>
      <c r="D70" s="1" t="s">
        <v>10</v>
      </c>
      <c r="E70" s="1">
        <v>0.76949999999999996</v>
      </c>
      <c r="F70" s="1">
        <v>0.35270000000000001</v>
      </c>
      <c r="G70" s="1" t="s">
        <v>11</v>
      </c>
      <c r="H70" s="1">
        <v>2.3639000000000001</v>
      </c>
    </row>
    <row r="71" spans="1:8" x14ac:dyDescent="0.45">
      <c r="A71" s="1" t="s">
        <v>117</v>
      </c>
      <c r="B71" s="1" t="s">
        <v>25</v>
      </c>
      <c r="C71" s="1">
        <v>2.2528000000000001</v>
      </c>
      <c r="D71" s="1" t="s">
        <v>10</v>
      </c>
      <c r="E71" s="1">
        <v>0.89949999999999997</v>
      </c>
      <c r="F71" s="1">
        <v>0.37480000000000002</v>
      </c>
      <c r="G71" s="1" t="s">
        <v>11</v>
      </c>
      <c r="H71" s="1">
        <v>0.93869999999999998</v>
      </c>
    </row>
    <row r="72" spans="1:8" x14ac:dyDescent="0.45">
      <c r="A72" s="1" t="s">
        <v>118</v>
      </c>
      <c r="B72" s="1" t="s">
        <v>13</v>
      </c>
      <c r="C72" s="1">
        <v>5.3495999999999997</v>
      </c>
      <c r="D72" s="1" t="s">
        <v>10</v>
      </c>
      <c r="E72" s="1">
        <v>1</v>
      </c>
      <c r="F72" s="1">
        <v>0.29759999999999998</v>
      </c>
      <c r="G72" s="1" t="s">
        <v>11</v>
      </c>
      <c r="H72" s="1">
        <v>1.5922000000000001</v>
      </c>
    </row>
    <row r="73" spans="1:8" x14ac:dyDescent="0.45">
      <c r="A73" s="1" t="s">
        <v>119</v>
      </c>
      <c r="B73" s="1" t="s">
        <v>9</v>
      </c>
      <c r="C73" s="1">
        <v>1.1062000000000001</v>
      </c>
      <c r="D73" s="1" t="s">
        <v>10</v>
      </c>
      <c r="E73" s="1">
        <v>0.9</v>
      </c>
      <c r="F73" s="1">
        <v>0.35270000000000001</v>
      </c>
      <c r="G73" s="1" t="s">
        <v>11</v>
      </c>
      <c r="H73" s="1">
        <v>0.4335</v>
      </c>
    </row>
    <row r="74" spans="1:8" x14ac:dyDescent="0.45">
      <c r="A74" s="1" t="s">
        <v>120</v>
      </c>
      <c r="B74" s="1" t="s">
        <v>13</v>
      </c>
      <c r="C74" s="1">
        <v>1.1189</v>
      </c>
      <c r="D74" s="1" t="s">
        <v>10</v>
      </c>
      <c r="E74" s="1">
        <v>0.65</v>
      </c>
      <c r="F74" s="1">
        <v>0.38579999999999998</v>
      </c>
      <c r="G74" s="1" t="s">
        <v>11</v>
      </c>
      <c r="H74" s="1">
        <v>0.66410000000000002</v>
      </c>
    </row>
    <row r="75" spans="1:8" x14ac:dyDescent="0.45">
      <c r="A75" s="1" t="s">
        <v>120</v>
      </c>
      <c r="B75" s="1" t="s">
        <v>22</v>
      </c>
      <c r="C75" s="1">
        <v>1.4173</v>
      </c>
      <c r="D75" s="1" t="s">
        <v>10</v>
      </c>
      <c r="E75" s="1">
        <v>2.4691999999999998</v>
      </c>
      <c r="F75" s="1">
        <v>0.38579999999999998</v>
      </c>
      <c r="G75" s="1" t="s">
        <v>11</v>
      </c>
      <c r="H75" s="1">
        <v>0.2215</v>
      </c>
    </row>
    <row r="76" spans="1:8" x14ac:dyDescent="0.45">
      <c r="A76" s="1" t="s">
        <v>121</v>
      </c>
      <c r="B76" s="1" t="s">
        <v>9</v>
      </c>
      <c r="C76" s="1">
        <v>0.81659999999999999</v>
      </c>
      <c r="D76" s="1" t="s">
        <v>10</v>
      </c>
      <c r="E76" s="1">
        <v>0.81130000000000002</v>
      </c>
      <c r="F76" s="1">
        <v>0.2646</v>
      </c>
      <c r="G76" s="1" t="s">
        <v>11</v>
      </c>
      <c r="H76" s="1">
        <v>0.26629999999999998</v>
      </c>
    </row>
    <row r="77" spans="1:8" x14ac:dyDescent="0.45">
      <c r="A77" s="1" t="s">
        <v>122</v>
      </c>
      <c r="B77" s="1" t="s">
        <v>25</v>
      </c>
      <c r="C77" s="1">
        <v>1.9017999999999999</v>
      </c>
      <c r="D77" s="1" t="s">
        <v>10</v>
      </c>
      <c r="E77" s="1">
        <v>0.77600000000000002</v>
      </c>
      <c r="F77" s="1">
        <v>0.3417</v>
      </c>
      <c r="G77" s="1" t="s">
        <v>11</v>
      </c>
      <c r="H77" s="1">
        <v>0.83740000000000003</v>
      </c>
    </row>
    <row r="78" spans="1:8" x14ac:dyDescent="0.45">
      <c r="A78" s="1" t="s">
        <v>121</v>
      </c>
      <c r="B78" s="1" t="s">
        <v>13</v>
      </c>
      <c r="C78" s="1">
        <v>1.0266</v>
      </c>
      <c r="D78" s="1" t="s">
        <v>10</v>
      </c>
      <c r="E78" s="1">
        <v>0.65</v>
      </c>
      <c r="F78" s="1">
        <v>0.3417</v>
      </c>
      <c r="G78" s="1" t="s">
        <v>11</v>
      </c>
      <c r="H78" s="1">
        <v>0.53969999999999996</v>
      </c>
    </row>
    <row r="79" spans="1:8" x14ac:dyDescent="0.45">
      <c r="A79" s="1" t="s">
        <v>123</v>
      </c>
      <c r="B79" s="1" t="s">
        <v>13</v>
      </c>
      <c r="C79" s="1">
        <v>1.8642000000000001</v>
      </c>
      <c r="D79" s="1" t="s">
        <v>10</v>
      </c>
      <c r="E79" s="1">
        <v>1</v>
      </c>
      <c r="F79" s="1">
        <v>0.54010000000000002</v>
      </c>
      <c r="G79" s="1" t="s">
        <v>11</v>
      </c>
      <c r="H79" s="1">
        <v>1.0068999999999999</v>
      </c>
    </row>
    <row r="80" spans="1:8" x14ac:dyDescent="0.45">
      <c r="A80" s="1" t="s">
        <v>124</v>
      </c>
      <c r="B80" s="1" t="s">
        <v>9</v>
      </c>
      <c r="C80" s="1">
        <v>1.8126</v>
      </c>
      <c r="D80" s="1" t="s">
        <v>10</v>
      </c>
      <c r="E80" s="1">
        <v>0.9</v>
      </c>
      <c r="F80" s="1">
        <v>0.27560000000000001</v>
      </c>
      <c r="G80" s="1" t="s">
        <v>11</v>
      </c>
      <c r="H80" s="1">
        <v>0.55500000000000005</v>
      </c>
    </row>
    <row r="81" spans="1:8" x14ac:dyDescent="0.45">
      <c r="A81" s="1" t="s">
        <v>125</v>
      </c>
      <c r="B81" s="1" t="s">
        <v>9</v>
      </c>
      <c r="C81" s="1">
        <v>1.8742000000000001</v>
      </c>
      <c r="D81" s="1" t="s">
        <v>10</v>
      </c>
      <c r="E81" s="1">
        <v>0.82</v>
      </c>
      <c r="F81" s="1">
        <v>0.2646</v>
      </c>
      <c r="G81" s="1" t="s">
        <v>11</v>
      </c>
      <c r="H81" s="1">
        <v>0.60470000000000002</v>
      </c>
    </row>
    <row r="82" spans="1:8" x14ac:dyDescent="0.45">
      <c r="A82" s="1" t="s">
        <v>126</v>
      </c>
      <c r="B82" s="1" t="s">
        <v>9</v>
      </c>
      <c r="C82" s="1">
        <v>4.1214000000000004</v>
      </c>
      <c r="D82" s="1" t="s">
        <v>10</v>
      </c>
      <c r="E82" s="1">
        <v>0.77</v>
      </c>
      <c r="F82" s="1">
        <v>0.33069999999999999</v>
      </c>
      <c r="G82" s="1" t="s">
        <v>11</v>
      </c>
      <c r="H82" s="1">
        <v>1.77</v>
      </c>
    </row>
    <row r="83" spans="1:8" x14ac:dyDescent="0.45">
      <c r="A83" s="1" t="s">
        <v>127</v>
      </c>
      <c r="B83" s="1" t="s">
        <v>9</v>
      </c>
      <c r="C83" s="1">
        <v>4.1214000000000004</v>
      </c>
      <c r="D83" s="1" t="s">
        <v>10</v>
      </c>
      <c r="E83" s="1">
        <v>1</v>
      </c>
      <c r="F83" s="1">
        <v>0.15429999999999999</v>
      </c>
      <c r="G83" s="1" t="s">
        <v>11</v>
      </c>
      <c r="H83" s="1">
        <v>0.63600000000000001</v>
      </c>
    </row>
    <row r="84" spans="1:8" x14ac:dyDescent="0.45">
      <c r="A84" s="1" t="s">
        <v>128</v>
      </c>
      <c r="B84" s="1" t="s">
        <v>13</v>
      </c>
      <c r="C84" s="1">
        <v>1.5676000000000001</v>
      </c>
      <c r="D84" s="1" t="s">
        <v>10</v>
      </c>
      <c r="E84" s="1">
        <v>0.65</v>
      </c>
      <c r="F84" s="1">
        <v>0.37480000000000002</v>
      </c>
      <c r="G84" s="1" t="s">
        <v>11</v>
      </c>
      <c r="H84" s="1">
        <v>0.90390000000000004</v>
      </c>
    </row>
    <row r="85" spans="1:8" x14ac:dyDescent="0.45">
      <c r="A85" s="1" t="s">
        <v>128</v>
      </c>
      <c r="B85" s="1" t="s">
        <v>25</v>
      </c>
      <c r="C85" s="1">
        <v>2.2795999999999998</v>
      </c>
      <c r="D85" s="1" t="s">
        <v>10</v>
      </c>
      <c r="E85" s="1">
        <v>0.77600000000000002</v>
      </c>
      <c r="F85" s="1">
        <v>0.37480000000000002</v>
      </c>
      <c r="G85" s="1" t="s">
        <v>11</v>
      </c>
      <c r="H85" s="1">
        <v>1.101</v>
      </c>
    </row>
    <row r="86" spans="1:8" x14ac:dyDescent="0.45">
      <c r="A86" s="1" t="s">
        <v>129</v>
      </c>
      <c r="B86" s="1" t="s">
        <v>9</v>
      </c>
      <c r="C86" s="1">
        <v>1.1565000000000001</v>
      </c>
      <c r="D86" s="1" t="s">
        <v>10</v>
      </c>
      <c r="E86" s="1">
        <v>0.88180000000000003</v>
      </c>
      <c r="F86" s="1">
        <v>0.44090000000000001</v>
      </c>
      <c r="G86" s="1" t="s">
        <v>11</v>
      </c>
      <c r="H86" s="1">
        <v>0.57820000000000005</v>
      </c>
    </row>
    <row r="87" spans="1:8" x14ac:dyDescent="0.45">
      <c r="A87" s="1" t="s">
        <v>130</v>
      </c>
      <c r="B87" s="1" t="s">
        <v>9</v>
      </c>
      <c r="C87" s="1">
        <v>3.8729</v>
      </c>
      <c r="D87" s="1" t="s">
        <v>10</v>
      </c>
      <c r="E87" s="1">
        <v>0.91</v>
      </c>
      <c r="F87" s="1">
        <v>0.37480000000000002</v>
      </c>
      <c r="G87" s="1" t="s">
        <v>11</v>
      </c>
      <c r="H87" s="1">
        <v>1.595</v>
      </c>
    </row>
    <row r="88" spans="1:8" x14ac:dyDescent="0.45">
      <c r="A88" s="1" t="s">
        <v>131</v>
      </c>
      <c r="B88" s="1" t="s">
        <v>9</v>
      </c>
      <c r="C88" s="1">
        <v>1.2453000000000001</v>
      </c>
      <c r="D88" s="1" t="s">
        <v>10</v>
      </c>
      <c r="E88" s="1">
        <v>0.91</v>
      </c>
      <c r="F88" s="1">
        <v>0.37480000000000002</v>
      </c>
      <c r="G88" s="1" t="s">
        <v>11</v>
      </c>
      <c r="H88" s="1">
        <v>0.51290000000000002</v>
      </c>
    </row>
    <row r="89" spans="1:8" x14ac:dyDescent="0.45">
      <c r="A89" s="1" t="s">
        <v>132</v>
      </c>
      <c r="B89" s="1" t="s">
        <v>9</v>
      </c>
      <c r="C89" s="1">
        <v>2.1867999999999999</v>
      </c>
      <c r="D89" s="1" t="s">
        <v>10</v>
      </c>
      <c r="E89" s="1">
        <v>0.91</v>
      </c>
      <c r="F89" s="1">
        <v>0.37480000000000002</v>
      </c>
      <c r="G89" s="1" t="s">
        <v>11</v>
      </c>
      <c r="H89" s="1">
        <v>0.90059999999999996</v>
      </c>
    </row>
    <row r="90" spans="1:8" x14ac:dyDescent="0.45">
      <c r="A90" s="1" t="s">
        <v>133</v>
      </c>
      <c r="B90" s="1" t="s">
        <v>13</v>
      </c>
      <c r="C90" s="1">
        <v>1.0714999999999999</v>
      </c>
      <c r="D90" s="1" t="s">
        <v>10</v>
      </c>
      <c r="E90" s="1">
        <v>1</v>
      </c>
      <c r="F90" s="1">
        <v>0.54010000000000002</v>
      </c>
      <c r="G90" s="1" t="s">
        <v>11</v>
      </c>
      <c r="H90" s="1">
        <v>0.57869999999999999</v>
      </c>
    </row>
    <row r="91" spans="1:8" x14ac:dyDescent="0.45">
      <c r="A91" s="1" t="s">
        <v>134</v>
      </c>
      <c r="B91" s="1" t="s">
        <v>9</v>
      </c>
      <c r="C91" s="1">
        <v>2.9249999999999998</v>
      </c>
      <c r="D91" s="1" t="s">
        <v>10</v>
      </c>
      <c r="E91" s="1">
        <v>0.75</v>
      </c>
      <c r="F91" s="1">
        <v>0.31969999999999998</v>
      </c>
      <c r="G91" s="1" t="s">
        <v>11</v>
      </c>
      <c r="H91" s="1">
        <v>1.2466999999999999</v>
      </c>
    </row>
    <row r="92" spans="1:8" x14ac:dyDescent="0.45">
      <c r="A92" s="1" t="s">
        <v>134</v>
      </c>
      <c r="B92" s="1" t="s">
        <v>13</v>
      </c>
      <c r="C92" s="1">
        <v>1.3153999999999999</v>
      </c>
      <c r="D92" s="1" t="s">
        <v>10</v>
      </c>
      <c r="E92" s="1">
        <v>0.65</v>
      </c>
      <c r="F92" s="1">
        <v>0.35270000000000001</v>
      </c>
      <c r="G92" s="1" t="s">
        <v>11</v>
      </c>
      <c r="H92" s="1">
        <v>0.71379999999999999</v>
      </c>
    </row>
    <row r="93" spans="1:8" x14ac:dyDescent="0.45">
      <c r="A93" s="1" t="s">
        <v>134</v>
      </c>
      <c r="B93" s="1" t="s">
        <v>25</v>
      </c>
      <c r="C93" s="1">
        <v>2.5169000000000001</v>
      </c>
      <c r="D93" s="1" t="s">
        <v>10</v>
      </c>
      <c r="E93" s="1">
        <v>0.77600000000000002</v>
      </c>
      <c r="F93" s="1">
        <v>0.35270000000000001</v>
      </c>
      <c r="G93" s="1" t="s">
        <v>11</v>
      </c>
      <c r="H93" s="1">
        <v>1.1439999999999999</v>
      </c>
    </row>
    <row r="94" spans="1:8" x14ac:dyDescent="0.45">
      <c r="A94" s="1" t="s">
        <v>135</v>
      </c>
      <c r="B94" s="1" t="s">
        <v>9</v>
      </c>
      <c r="C94" s="1">
        <v>1.6358999999999999</v>
      </c>
      <c r="D94" s="1" t="s">
        <v>10</v>
      </c>
      <c r="E94" s="1">
        <v>0.76949999999999996</v>
      </c>
      <c r="F94" s="1">
        <v>0.39679999999999999</v>
      </c>
      <c r="G94" s="1" t="s">
        <v>11</v>
      </c>
      <c r="H94" s="1">
        <v>0.84370000000000001</v>
      </c>
    </row>
  </sheetData>
  <autoFilter ref="A1:H1" xr:uid="{C9967846-C83F-4D61-91C2-F437DC9A7AF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9935E-BB66-4FB9-83B2-14D58E9F6A96}">
  <dimension ref="A2:M72"/>
  <sheetViews>
    <sheetView topLeftCell="F1" zoomScale="71" zoomScaleNormal="100" workbookViewId="0">
      <selection activeCell="K12" sqref="K12"/>
    </sheetView>
  </sheetViews>
  <sheetFormatPr defaultRowHeight="14.25" x14ac:dyDescent="0.45"/>
  <cols>
    <col min="1" max="1" width="13.1328125" style="4" bestFit="1" customWidth="1"/>
    <col min="2" max="2" width="15.86328125" style="4" bestFit="1" customWidth="1"/>
    <col min="3" max="3" width="7" style="4" bestFit="1" customWidth="1"/>
    <col min="4" max="4" width="13.1328125" style="4" bestFit="1" customWidth="1"/>
    <col min="5" max="5" width="15.86328125" style="4" bestFit="1" customWidth="1"/>
    <col min="6" max="7" width="10.19921875" style="4" bestFit="1" customWidth="1"/>
    <col min="8" max="8" width="40.796875" style="4" bestFit="1" customWidth="1"/>
    <col min="9" max="9" width="18.6640625" style="4" bestFit="1" customWidth="1"/>
    <col min="10" max="10" width="10.19921875" style="4" bestFit="1" customWidth="1"/>
    <col min="11" max="11" width="13.1328125" style="4" bestFit="1" customWidth="1"/>
    <col min="12" max="12" width="22.1328125" style="4" bestFit="1" customWidth="1"/>
    <col min="13" max="13" width="23" style="4" bestFit="1" customWidth="1"/>
    <col min="14" max="16384" width="9.06640625" style="4"/>
  </cols>
  <sheetData>
    <row r="2" spans="1:13" x14ac:dyDescent="0.45">
      <c r="A2" s="5" t="s">
        <v>136</v>
      </c>
      <c r="B2" t="s">
        <v>138</v>
      </c>
      <c r="C2"/>
      <c r="D2" s="5" t="s">
        <v>136</v>
      </c>
      <c r="E2" t="s">
        <v>138</v>
      </c>
      <c r="F2"/>
      <c r="G2"/>
      <c r="H2" s="8" t="s">
        <v>139</v>
      </c>
      <c r="I2" s="8" t="s">
        <v>140</v>
      </c>
      <c r="J2" s="8" t="s">
        <v>141</v>
      </c>
      <c r="K2" s="8" t="s">
        <v>142</v>
      </c>
      <c r="L2" s="8" t="s">
        <v>143</v>
      </c>
    </row>
    <row r="3" spans="1:13" x14ac:dyDescent="0.45">
      <c r="A3" s="6" t="s">
        <v>73</v>
      </c>
      <c r="B3" s="7">
        <v>13.207100000000001</v>
      </c>
      <c r="C3"/>
      <c r="D3" s="6" t="s">
        <v>13</v>
      </c>
      <c r="E3" s="7">
        <v>3.4327999999999999</v>
      </c>
      <c r="F3"/>
      <c r="G3"/>
      <c r="H3" s="8">
        <f>VLOOKUP("Canned",D2:E6,2,0)</f>
        <v>3.4327999999999999</v>
      </c>
      <c r="I3" s="8">
        <f>VLOOKUP("Fresh",D2:E6,2,0)</f>
        <v>2.9531000000000001</v>
      </c>
      <c r="J3" s="8" t="e">
        <f>VLOOKUP("Dried",D2:E6,2,0)</f>
        <v>#N/A</v>
      </c>
      <c r="K3" s="8">
        <f>VLOOKUP("Frozen",D2:E6,2,0)</f>
        <v>6.8212000000000002</v>
      </c>
      <c r="L3" s="8">
        <f>GETPIVOTDATA("RetailPrice",$A$2)</f>
        <v>13.207100000000001</v>
      </c>
    </row>
    <row r="4" spans="1:13" x14ac:dyDescent="0.45">
      <c r="A4" s="6" t="s">
        <v>137</v>
      </c>
      <c r="B4" s="7">
        <v>13.207100000000001</v>
      </c>
      <c r="C4"/>
      <c r="D4" s="6" t="s">
        <v>9</v>
      </c>
      <c r="E4" s="7">
        <v>2.9531000000000001</v>
      </c>
      <c r="F4"/>
      <c r="G4"/>
    </row>
    <row r="5" spans="1:13" x14ac:dyDescent="0.45">
      <c r="A5"/>
      <c r="B5"/>
      <c r="C5"/>
      <c r="D5" s="6" t="s">
        <v>25</v>
      </c>
      <c r="E5" s="7">
        <v>6.8212000000000002</v>
      </c>
      <c r="F5"/>
      <c r="G5"/>
      <c r="H5"/>
      <c r="I5"/>
      <c r="J5"/>
      <c r="K5"/>
      <c r="L5"/>
      <c r="M5"/>
    </row>
    <row r="6" spans="1:13" x14ac:dyDescent="0.45">
      <c r="A6"/>
      <c r="B6"/>
      <c r="C6"/>
      <c r="D6" s="6" t="s">
        <v>137</v>
      </c>
      <c r="E6" s="7">
        <v>13.207100000000001</v>
      </c>
      <c r="F6"/>
      <c r="G6"/>
      <c r="H6" s="5" t="s">
        <v>136</v>
      </c>
      <c r="I6" t="s">
        <v>145</v>
      </c>
      <c r="J6"/>
      <c r="K6" t="str" cm="1">
        <f t="array" ref="K6:L10">_xlfn._xlws.SORT(_xlfn._xlws.FILTER($H$6:$I$72,$I$6:$I$72&gt;LARGE($I$6:$I$72,5)),2,-1)</f>
        <v>Row Labels</v>
      </c>
      <c r="L6" t="str">
        <v>Average of RetailPrice</v>
      </c>
      <c r="M6"/>
    </row>
    <row r="7" spans="1:13" x14ac:dyDescent="0.45">
      <c r="A7"/>
      <c r="B7"/>
      <c r="C7"/>
      <c r="D7"/>
      <c r="E7"/>
      <c r="F7"/>
      <c r="G7"/>
      <c r="H7" s="6" t="s">
        <v>71</v>
      </c>
      <c r="I7" s="7">
        <v>1.2136</v>
      </c>
      <c r="J7"/>
      <c r="K7" t="str">
        <v>Olives</v>
      </c>
      <c r="L7">
        <v>5.3495999999999997</v>
      </c>
      <c r="M7"/>
    </row>
    <row r="8" spans="1:13" x14ac:dyDescent="0.45">
      <c r="A8"/>
      <c r="B8"/>
      <c r="C8"/>
      <c r="D8"/>
      <c r="E8"/>
      <c r="F8"/>
      <c r="G8"/>
      <c r="H8" s="6" t="s">
        <v>72</v>
      </c>
      <c r="I8" s="7">
        <v>2.9600499999999998</v>
      </c>
      <c r="J8"/>
      <c r="K8" t="str">
        <v>Asparagus</v>
      </c>
      <c r="L8">
        <v>4.4023666666666665</v>
      </c>
      <c r="M8"/>
    </row>
    <row r="9" spans="1:13" x14ac:dyDescent="0.45">
      <c r="A9"/>
      <c r="B9"/>
      <c r="C9"/>
      <c r="D9"/>
      <c r="E9"/>
      <c r="F9"/>
      <c r="G9"/>
      <c r="H9" s="6" t="s">
        <v>73</v>
      </c>
      <c r="I9" s="7">
        <v>4.4023666666666665</v>
      </c>
      <c r="J9"/>
      <c r="K9" t="str">
        <v>Spinach, boiled</v>
      </c>
      <c r="L9">
        <v>4.1214000000000004</v>
      </c>
      <c r="M9"/>
    </row>
    <row r="10" spans="1:13" x14ac:dyDescent="0.45">
      <c r="C10"/>
      <c r="D10"/>
      <c r="E10"/>
      <c r="F10"/>
      <c r="H10" s="6" t="s">
        <v>74</v>
      </c>
      <c r="I10" s="7">
        <v>2.6737000000000002</v>
      </c>
      <c r="J10"/>
      <c r="K10" t="str">
        <v>Spinach, eaten raw</v>
      </c>
      <c r="L10" s="4">
        <v>4.1214000000000004</v>
      </c>
    </row>
    <row r="11" spans="1:13" x14ac:dyDescent="0.45">
      <c r="A11"/>
      <c r="B11"/>
      <c r="C11"/>
      <c r="D11"/>
      <c r="E11"/>
      <c r="F11"/>
      <c r="H11" s="6" t="s">
        <v>75</v>
      </c>
      <c r="I11" s="7">
        <v>1.1431</v>
      </c>
      <c r="J11"/>
    </row>
    <row r="12" spans="1:13" x14ac:dyDescent="0.45">
      <c r="A12"/>
      <c r="B12"/>
      <c r="C12"/>
      <c r="D12"/>
      <c r="E12"/>
      <c r="F12"/>
      <c r="H12" s="6" t="s">
        <v>76</v>
      </c>
      <c r="I12" s="7">
        <v>1.38185</v>
      </c>
      <c r="J12"/>
      <c r="K12" s="5" t="s">
        <v>136</v>
      </c>
      <c r="L12" t="s">
        <v>146</v>
      </c>
      <c r="M12" t="s">
        <v>147</v>
      </c>
    </row>
    <row r="13" spans="1:13" x14ac:dyDescent="0.45">
      <c r="A13"/>
      <c r="B13"/>
      <c r="C13"/>
      <c r="D13"/>
      <c r="E13"/>
      <c r="F13"/>
      <c r="H13" s="6" t="s">
        <v>77</v>
      </c>
      <c r="I13" s="7">
        <v>1.6214500000000001</v>
      </c>
      <c r="J13"/>
      <c r="K13" s="6" t="s">
        <v>73</v>
      </c>
      <c r="L13" s="7">
        <v>1.1903999999999999</v>
      </c>
      <c r="M13" s="7">
        <v>7.0879999999999992</v>
      </c>
    </row>
    <row r="14" spans="1:13" x14ac:dyDescent="0.45">
      <c r="A14"/>
      <c r="B14"/>
      <c r="C14"/>
      <c r="D14"/>
      <c r="E14"/>
      <c r="F14"/>
      <c r="H14" s="6" t="s">
        <v>80</v>
      </c>
      <c r="I14" s="7">
        <v>2.3458000000000001</v>
      </c>
      <c r="J14"/>
      <c r="K14" s="10" t="s">
        <v>11</v>
      </c>
      <c r="L14" s="7">
        <v>1.1903999999999999</v>
      </c>
      <c r="M14" s="7">
        <v>7.0879999999999992</v>
      </c>
    </row>
    <row r="15" spans="1:13" x14ac:dyDescent="0.45">
      <c r="A15"/>
      <c r="B15"/>
      <c r="C15"/>
      <c r="D15"/>
      <c r="E15"/>
      <c r="F15"/>
      <c r="H15" s="6" t="s">
        <v>78</v>
      </c>
      <c r="I15" s="7">
        <v>2.9161999999999999</v>
      </c>
      <c r="J15"/>
      <c r="K15" s="11" t="s">
        <v>13</v>
      </c>
      <c r="L15" s="7">
        <v>0.39679999999999999</v>
      </c>
      <c r="M15" s="7">
        <v>2.0958000000000001</v>
      </c>
    </row>
    <row r="16" spans="1:13" x14ac:dyDescent="0.45">
      <c r="A16"/>
      <c r="B16"/>
      <c r="C16"/>
      <c r="D16"/>
      <c r="E16"/>
      <c r="F16"/>
      <c r="H16" s="6" t="s">
        <v>79</v>
      </c>
      <c r="I16" s="7">
        <v>3.0819999999999999</v>
      </c>
      <c r="J16"/>
      <c r="K16" s="11" t="s">
        <v>9</v>
      </c>
      <c r="L16" s="7">
        <v>0.39679999999999999</v>
      </c>
      <c r="M16" s="7">
        <v>2.3731</v>
      </c>
    </row>
    <row r="17" spans="1:13" x14ac:dyDescent="0.45">
      <c r="A17"/>
      <c r="B17"/>
      <c r="C17"/>
      <c r="D17"/>
      <c r="E17"/>
      <c r="F17"/>
      <c r="H17" s="6" t="s">
        <v>81</v>
      </c>
      <c r="I17" s="7">
        <v>2.7544</v>
      </c>
      <c r="J17"/>
      <c r="K17" s="11" t="s">
        <v>25</v>
      </c>
      <c r="L17" s="7">
        <v>0.39679999999999999</v>
      </c>
      <c r="M17" s="7">
        <v>2.6191</v>
      </c>
    </row>
    <row r="18" spans="1:13" x14ac:dyDescent="0.45">
      <c r="A18"/>
      <c r="B18"/>
      <c r="C18"/>
      <c r="D18"/>
      <c r="E18"/>
      <c r="F18"/>
      <c r="H18" s="6" t="s">
        <v>82</v>
      </c>
      <c r="I18" s="7">
        <v>1.2690999999999999</v>
      </c>
      <c r="J18"/>
      <c r="K18" s="6" t="s">
        <v>137</v>
      </c>
      <c r="L18" s="7">
        <v>1.1903999999999999</v>
      </c>
      <c r="M18" s="7">
        <v>7.0879999999999992</v>
      </c>
    </row>
    <row r="19" spans="1:13" x14ac:dyDescent="0.45">
      <c r="A19"/>
      <c r="B19"/>
      <c r="C19"/>
      <c r="D19"/>
      <c r="E19"/>
      <c r="F19"/>
      <c r="H19" s="6" t="s">
        <v>83</v>
      </c>
      <c r="I19" s="7">
        <v>0.79700000000000004</v>
      </c>
      <c r="J19"/>
    </row>
    <row r="20" spans="1:13" x14ac:dyDescent="0.45">
      <c r="A20"/>
      <c r="B20"/>
      <c r="C20"/>
      <c r="D20"/>
      <c r="E20"/>
      <c r="F20"/>
      <c r="H20" s="6" t="s">
        <v>84</v>
      </c>
      <c r="I20" s="7">
        <v>1.2604</v>
      </c>
      <c r="J20"/>
    </row>
    <row r="21" spans="1:13" x14ac:dyDescent="0.45">
      <c r="A21"/>
      <c r="B21"/>
      <c r="C21"/>
      <c r="D21"/>
      <c r="E21"/>
      <c r="F21"/>
      <c r="H21" s="6" t="s">
        <v>85</v>
      </c>
      <c r="I21" s="7">
        <v>1.478</v>
      </c>
      <c r="J21"/>
    </row>
    <row r="22" spans="1:13" x14ac:dyDescent="0.45">
      <c r="A22"/>
      <c r="B22"/>
      <c r="C22"/>
      <c r="D22"/>
      <c r="E22"/>
      <c r="F22"/>
      <c r="H22" s="6" t="s">
        <v>89</v>
      </c>
      <c r="I22" s="7">
        <v>1.4628000000000001</v>
      </c>
      <c r="J22"/>
    </row>
    <row r="23" spans="1:13" x14ac:dyDescent="0.45">
      <c r="A23"/>
      <c r="B23"/>
      <c r="C23"/>
      <c r="D23"/>
      <c r="E23"/>
      <c r="F23"/>
      <c r="H23" s="6" t="s">
        <v>88</v>
      </c>
      <c r="I23" s="7">
        <v>1.3507</v>
      </c>
      <c r="J23"/>
    </row>
    <row r="24" spans="1:13" x14ac:dyDescent="0.45">
      <c r="A24"/>
      <c r="B24"/>
      <c r="C24"/>
      <c r="D24"/>
      <c r="E24"/>
      <c r="F24"/>
      <c r="H24" s="6" t="s">
        <v>86</v>
      </c>
      <c r="I24" s="7">
        <v>0.97609999999999997</v>
      </c>
    </row>
    <row r="25" spans="1:13" x14ac:dyDescent="0.45">
      <c r="A25"/>
      <c r="B25"/>
      <c r="C25"/>
      <c r="D25"/>
      <c r="E25"/>
      <c r="F25"/>
      <c r="H25" s="6" t="s">
        <v>87</v>
      </c>
      <c r="I25" s="7">
        <v>0.97609999999999997</v>
      </c>
    </row>
    <row r="26" spans="1:13" x14ac:dyDescent="0.45">
      <c r="A26"/>
      <c r="B26"/>
      <c r="C26"/>
      <c r="D26"/>
      <c r="E26"/>
      <c r="F26"/>
      <c r="H26" s="6" t="s">
        <v>92</v>
      </c>
      <c r="I26" s="7">
        <v>2.3974000000000002</v>
      </c>
    </row>
    <row r="27" spans="1:13" x14ac:dyDescent="0.45">
      <c r="A27"/>
      <c r="B27"/>
      <c r="C27"/>
      <c r="D27"/>
      <c r="E27"/>
      <c r="F27"/>
      <c r="H27" s="6" t="s">
        <v>90</v>
      </c>
      <c r="I27" s="7">
        <v>3.8022</v>
      </c>
    </row>
    <row r="28" spans="1:13" x14ac:dyDescent="0.45">
      <c r="A28"/>
      <c r="B28"/>
      <c r="C28"/>
      <c r="D28"/>
      <c r="E28"/>
      <c r="F28"/>
      <c r="H28" s="6" t="s">
        <v>91</v>
      </c>
      <c r="I28" s="7">
        <v>2.1840999999999999</v>
      </c>
    </row>
    <row r="29" spans="1:13" x14ac:dyDescent="0.45">
      <c r="A29"/>
      <c r="B29"/>
      <c r="C29"/>
      <c r="D29"/>
      <c r="E29"/>
      <c r="F29"/>
      <c r="H29" s="6" t="s">
        <v>94</v>
      </c>
      <c r="I29" s="7">
        <v>2.4941</v>
      </c>
    </row>
    <row r="30" spans="1:13" x14ac:dyDescent="0.45">
      <c r="A30"/>
      <c r="B30"/>
      <c r="C30"/>
      <c r="D30"/>
      <c r="E30"/>
      <c r="F30"/>
      <c r="H30" s="6" t="s">
        <v>93</v>
      </c>
      <c r="I30" s="7">
        <v>1.1637</v>
      </c>
    </row>
    <row r="31" spans="1:13" x14ac:dyDescent="0.45">
      <c r="A31"/>
      <c r="B31"/>
      <c r="C31"/>
      <c r="D31"/>
      <c r="E31"/>
      <c r="F31"/>
      <c r="H31" s="6" t="s">
        <v>95</v>
      </c>
      <c r="I31" s="7">
        <v>2.256933333333333</v>
      </c>
    </row>
    <row r="32" spans="1:13" x14ac:dyDescent="0.45">
      <c r="A32"/>
      <c r="B32"/>
      <c r="C32"/>
      <c r="D32"/>
      <c r="E32"/>
      <c r="F32"/>
      <c r="H32" s="6" t="s">
        <v>96</v>
      </c>
      <c r="I32" s="7">
        <v>1.6904333333333332</v>
      </c>
    </row>
    <row r="33" spans="1:9" x14ac:dyDescent="0.45">
      <c r="A33"/>
      <c r="B33"/>
      <c r="C33"/>
      <c r="D33"/>
      <c r="E33"/>
      <c r="F33"/>
      <c r="H33" s="6" t="s">
        <v>97</v>
      </c>
      <c r="I33" s="7">
        <v>1.2473000000000001</v>
      </c>
    </row>
    <row r="34" spans="1:9" x14ac:dyDescent="0.45">
      <c r="A34"/>
      <c r="B34"/>
      <c r="C34"/>
      <c r="D34"/>
      <c r="E34"/>
      <c r="F34"/>
      <c r="H34" s="6" t="s">
        <v>98</v>
      </c>
      <c r="I34" s="7">
        <v>1.2473000000000001</v>
      </c>
    </row>
    <row r="35" spans="1:9" x14ac:dyDescent="0.45">
      <c r="A35"/>
      <c r="B35"/>
      <c r="C35"/>
      <c r="D35"/>
      <c r="E35"/>
      <c r="F35"/>
      <c r="H35" s="6" t="s">
        <v>99</v>
      </c>
      <c r="I35" s="7">
        <v>1.4392499999999999</v>
      </c>
    </row>
    <row r="36" spans="1:9" x14ac:dyDescent="0.45">
      <c r="A36"/>
      <c r="B36"/>
      <c r="C36"/>
      <c r="D36"/>
      <c r="E36"/>
      <c r="F36"/>
      <c r="H36" s="6" t="s">
        <v>100</v>
      </c>
      <c r="I36" s="7">
        <v>1.9157666666666664</v>
      </c>
    </row>
    <row r="37" spans="1:9" x14ac:dyDescent="0.45">
      <c r="A37"/>
      <c r="B37"/>
      <c r="C37"/>
      <c r="D37"/>
      <c r="E37"/>
      <c r="F37"/>
      <c r="H37" s="6" t="s">
        <v>101</v>
      </c>
      <c r="I37" s="7">
        <v>1.6539000000000001</v>
      </c>
    </row>
    <row r="38" spans="1:9" x14ac:dyDescent="0.45">
      <c r="A38"/>
      <c r="B38"/>
      <c r="C38"/>
      <c r="D38"/>
      <c r="E38"/>
      <c r="F38"/>
      <c r="H38" s="6" t="s">
        <v>102</v>
      </c>
      <c r="I38" s="7">
        <v>1.4789000000000001</v>
      </c>
    </row>
    <row r="39" spans="1:9" x14ac:dyDescent="0.45">
      <c r="A39"/>
      <c r="B39"/>
      <c r="C39"/>
      <c r="D39"/>
      <c r="E39"/>
      <c r="F39"/>
      <c r="H39" s="6" t="s">
        <v>103</v>
      </c>
      <c r="I39" s="7">
        <v>2.86605</v>
      </c>
    </row>
    <row r="40" spans="1:9" x14ac:dyDescent="0.45">
      <c r="A40"/>
      <c r="B40"/>
      <c r="C40"/>
      <c r="D40"/>
      <c r="E40"/>
      <c r="F40"/>
      <c r="H40" s="6" t="s">
        <v>104</v>
      </c>
      <c r="I40" s="7">
        <v>1.5192000000000001</v>
      </c>
    </row>
    <row r="41" spans="1:9" x14ac:dyDescent="0.45">
      <c r="A41"/>
      <c r="B41"/>
      <c r="C41"/>
      <c r="D41"/>
      <c r="E41"/>
      <c r="F41"/>
      <c r="H41" s="6" t="s">
        <v>105</v>
      </c>
      <c r="I41" s="7">
        <v>1.839</v>
      </c>
    </row>
    <row r="42" spans="1:9" x14ac:dyDescent="0.45">
      <c r="A42"/>
      <c r="B42"/>
      <c r="C42"/>
      <c r="D42"/>
      <c r="E42"/>
      <c r="F42"/>
      <c r="H42" s="6" t="s">
        <v>106</v>
      </c>
      <c r="I42" s="7">
        <v>1.2512000000000001</v>
      </c>
    </row>
    <row r="43" spans="1:9" x14ac:dyDescent="0.45">
      <c r="A43"/>
      <c r="B43"/>
      <c r="C43"/>
      <c r="D43"/>
      <c r="E43"/>
      <c r="F43"/>
      <c r="H43" s="6" t="s">
        <v>107</v>
      </c>
      <c r="I43" s="7">
        <v>2.3073999999999999</v>
      </c>
    </row>
    <row r="44" spans="1:9" x14ac:dyDescent="0.45">
      <c r="A44"/>
      <c r="B44"/>
      <c r="C44"/>
      <c r="D44"/>
      <c r="E44"/>
      <c r="F44"/>
      <c r="H44" s="6" t="s">
        <v>108</v>
      </c>
      <c r="I44" s="7">
        <v>3.2801999999999998</v>
      </c>
    </row>
    <row r="45" spans="1:9" x14ac:dyDescent="0.45">
      <c r="A45"/>
      <c r="B45"/>
      <c r="C45"/>
      <c r="D45"/>
      <c r="E45"/>
      <c r="F45"/>
      <c r="H45" s="6" t="s">
        <v>109</v>
      </c>
      <c r="I45" s="7">
        <v>2.1039666666666665</v>
      </c>
    </row>
    <row r="46" spans="1:9" x14ac:dyDescent="0.45">
      <c r="A46"/>
      <c r="B46"/>
      <c r="C46"/>
      <c r="D46"/>
      <c r="E46"/>
      <c r="F46"/>
      <c r="H46" s="6" t="s">
        <v>112</v>
      </c>
      <c r="I46" s="7">
        <v>2.1537999999999999</v>
      </c>
    </row>
    <row r="47" spans="1:9" x14ac:dyDescent="0.45">
      <c r="A47"/>
      <c r="B47"/>
      <c r="C47"/>
      <c r="D47"/>
      <c r="E47"/>
      <c r="F47"/>
      <c r="H47" s="6" t="s">
        <v>111</v>
      </c>
      <c r="I47" s="7">
        <v>1.7859</v>
      </c>
    </row>
    <row r="48" spans="1:9" x14ac:dyDescent="0.45">
      <c r="A48"/>
      <c r="B48"/>
      <c r="C48"/>
      <c r="D48"/>
      <c r="E48"/>
      <c r="F48"/>
      <c r="H48" s="6" t="s">
        <v>110</v>
      </c>
      <c r="I48" s="7">
        <v>1.6593499999999999</v>
      </c>
    </row>
    <row r="49" spans="1:9" x14ac:dyDescent="0.45">
      <c r="A49"/>
      <c r="B49"/>
      <c r="C49"/>
      <c r="D49"/>
      <c r="E49"/>
      <c r="F49"/>
      <c r="H49" s="6" t="s">
        <v>114</v>
      </c>
      <c r="I49" s="7">
        <v>3.9224000000000001</v>
      </c>
    </row>
    <row r="50" spans="1:9" x14ac:dyDescent="0.45">
      <c r="A50"/>
      <c r="B50"/>
      <c r="C50"/>
      <c r="D50"/>
      <c r="E50"/>
      <c r="F50"/>
      <c r="H50" s="6" t="s">
        <v>113</v>
      </c>
      <c r="I50" s="7">
        <v>3.8929</v>
      </c>
    </row>
    <row r="51" spans="1:9" x14ac:dyDescent="0.45">
      <c r="A51"/>
      <c r="B51"/>
      <c r="C51"/>
      <c r="D51"/>
      <c r="E51"/>
      <c r="F51"/>
      <c r="H51" s="6" t="s">
        <v>115</v>
      </c>
      <c r="I51" s="7">
        <v>1.8845499999999999</v>
      </c>
    </row>
    <row r="52" spans="1:9" x14ac:dyDescent="0.45">
      <c r="A52"/>
      <c r="B52"/>
      <c r="C52"/>
      <c r="D52"/>
      <c r="E52"/>
      <c r="F52"/>
      <c r="H52" s="6" t="s">
        <v>116</v>
      </c>
      <c r="I52" s="7">
        <v>1.44055</v>
      </c>
    </row>
    <row r="53" spans="1:9" x14ac:dyDescent="0.45">
      <c r="A53"/>
      <c r="B53"/>
      <c r="C53"/>
      <c r="D53"/>
      <c r="E53"/>
      <c r="F53"/>
      <c r="H53" s="6" t="s">
        <v>117</v>
      </c>
      <c r="I53" s="7">
        <v>3.7047499999999998</v>
      </c>
    </row>
    <row r="54" spans="1:9" x14ac:dyDescent="0.45">
      <c r="A54"/>
      <c r="B54"/>
      <c r="C54"/>
      <c r="D54"/>
      <c r="E54"/>
      <c r="F54"/>
      <c r="H54" s="6" t="s">
        <v>118</v>
      </c>
      <c r="I54" s="7">
        <v>5.3495999999999997</v>
      </c>
    </row>
    <row r="55" spans="1:9" x14ac:dyDescent="0.45">
      <c r="A55"/>
      <c r="B55"/>
      <c r="C55"/>
      <c r="D55"/>
      <c r="E55"/>
      <c r="F55"/>
      <c r="H55" s="6" t="s">
        <v>119</v>
      </c>
      <c r="I55" s="7">
        <v>1.1062000000000001</v>
      </c>
    </row>
    <row r="56" spans="1:9" x14ac:dyDescent="0.45">
      <c r="A56"/>
      <c r="B56"/>
      <c r="C56"/>
      <c r="D56"/>
      <c r="E56"/>
      <c r="F56"/>
      <c r="H56" s="6" t="s">
        <v>120</v>
      </c>
      <c r="I56" s="7">
        <v>1.2681</v>
      </c>
    </row>
    <row r="57" spans="1:9" x14ac:dyDescent="0.45">
      <c r="A57"/>
      <c r="B57"/>
      <c r="C57"/>
      <c r="D57"/>
      <c r="E57"/>
      <c r="F57"/>
      <c r="H57" s="6" t="s">
        <v>121</v>
      </c>
      <c r="I57" s="7">
        <v>0.92159999999999997</v>
      </c>
    </row>
    <row r="58" spans="1:9" x14ac:dyDescent="0.45">
      <c r="A58"/>
      <c r="B58"/>
      <c r="C58"/>
      <c r="D58"/>
      <c r="E58"/>
      <c r="F58"/>
      <c r="H58" s="6" t="s">
        <v>122</v>
      </c>
      <c r="I58" s="7">
        <v>1.9017999999999999</v>
      </c>
    </row>
    <row r="59" spans="1:9" x14ac:dyDescent="0.45">
      <c r="A59"/>
      <c r="B59"/>
      <c r="C59"/>
      <c r="D59"/>
      <c r="E59"/>
      <c r="F59"/>
      <c r="H59" s="6" t="s">
        <v>123</v>
      </c>
      <c r="I59" s="7">
        <v>1.8642000000000001</v>
      </c>
    </row>
    <row r="60" spans="1:9" x14ac:dyDescent="0.45">
      <c r="A60"/>
      <c r="B60"/>
      <c r="C60"/>
      <c r="D60"/>
      <c r="E60"/>
      <c r="F60"/>
      <c r="H60" s="6" t="s">
        <v>124</v>
      </c>
      <c r="I60" s="7">
        <v>1.8126</v>
      </c>
    </row>
    <row r="61" spans="1:9" x14ac:dyDescent="0.45">
      <c r="A61"/>
      <c r="B61"/>
      <c r="C61"/>
      <c r="D61"/>
      <c r="E61"/>
      <c r="F61"/>
      <c r="H61" s="6" t="s">
        <v>125</v>
      </c>
      <c r="I61" s="7">
        <v>1.8742000000000001</v>
      </c>
    </row>
    <row r="62" spans="1:9" x14ac:dyDescent="0.45">
      <c r="A62"/>
      <c r="B62"/>
      <c r="C62"/>
      <c r="D62"/>
      <c r="E62"/>
      <c r="F62"/>
      <c r="H62" s="6" t="s">
        <v>128</v>
      </c>
      <c r="I62" s="7">
        <v>1.9236</v>
      </c>
    </row>
    <row r="63" spans="1:9" x14ac:dyDescent="0.45">
      <c r="A63"/>
      <c r="B63"/>
      <c r="C63"/>
      <c r="D63"/>
      <c r="E63"/>
      <c r="F63"/>
      <c r="H63" s="6" t="s">
        <v>126</v>
      </c>
      <c r="I63" s="7">
        <v>4.1214000000000004</v>
      </c>
    </row>
    <row r="64" spans="1:9" x14ac:dyDescent="0.45">
      <c r="A64"/>
      <c r="B64"/>
      <c r="C64"/>
      <c r="D64"/>
      <c r="E64"/>
      <c r="F64"/>
      <c r="H64" s="6" t="s">
        <v>127</v>
      </c>
      <c r="I64" s="7">
        <v>4.1214000000000004</v>
      </c>
    </row>
    <row r="65" spans="1:9" x14ac:dyDescent="0.45">
      <c r="A65"/>
      <c r="B65"/>
      <c r="C65"/>
      <c r="D65"/>
      <c r="E65"/>
      <c r="F65"/>
      <c r="H65" s="6" t="s">
        <v>129</v>
      </c>
      <c r="I65" s="7">
        <v>1.1565000000000001</v>
      </c>
    </row>
    <row r="66" spans="1:9" x14ac:dyDescent="0.45">
      <c r="A66"/>
      <c r="B66"/>
      <c r="C66"/>
      <c r="D66"/>
      <c r="E66"/>
      <c r="F66"/>
      <c r="H66" s="6" t="s">
        <v>133</v>
      </c>
      <c r="I66" s="7">
        <v>1.0714999999999999</v>
      </c>
    </row>
    <row r="67" spans="1:9" x14ac:dyDescent="0.45">
      <c r="A67"/>
      <c r="B67"/>
      <c r="C67"/>
      <c r="D67"/>
      <c r="E67"/>
      <c r="F67"/>
      <c r="H67" s="6" t="s">
        <v>130</v>
      </c>
      <c r="I67" s="7">
        <v>3.8729</v>
      </c>
    </row>
    <row r="68" spans="1:9" x14ac:dyDescent="0.45">
      <c r="A68"/>
      <c r="B68"/>
      <c r="C68"/>
      <c r="D68"/>
      <c r="E68"/>
      <c r="F68"/>
      <c r="H68" s="6" t="s">
        <v>132</v>
      </c>
      <c r="I68" s="7">
        <v>2.1867999999999999</v>
      </c>
    </row>
    <row r="69" spans="1:9" x14ac:dyDescent="0.45">
      <c r="A69"/>
      <c r="B69"/>
      <c r="C69"/>
      <c r="D69"/>
      <c r="E69"/>
      <c r="F69"/>
      <c r="H69" s="6" t="s">
        <v>131</v>
      </c>
      <c r="I69" s="7">
        <v>1.2453000000000001</v>
      </c>
    </row>
    <row r="70" spans="1:9" x14ac:dyDescent="0.45">
      <c r="H70" s="6" t="s">
        <v>134</v>
      </c>
      <c r="I70" s="7">
        <v>2.2524333333333328</v>
      </c>
    </row>
    <row r="71" spans="1:9" x14ac:dyDescent="0.45">
      <c r="H71" s="6" t="s">
        <v>135</v>
      </c>
      <c r="I71" s="7">
        <v>1.6358999999999999</v>
      </c>
    </row>
    <row r="72" spans="1:9" x14ac:dyDescent="0.45">
      <c r="H72" s="6" t="s">
        <v>137</v>
      </c>
      <c r="I72" s="7">
        <v>2.1079408602150536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9E17-D83E-4C4C-A429-51B6F23C681F}">
  <dimension ref="A2:M60"/>
  <sheetViews>
    <sheetView topLeftCell="G1" workbookViewId="0">
      <selection activeCell="L14" sqref="L14"/>
    </sheetView>
  </sheetViews>
  <sheetFormatPr defaultRowHeight="14.25" x14ac:dyDescent="0.45"/>
  <cols>
    <col min="1" max="1" width="27.6640625" bestFit="1" customWidth="1"/>
    <col min="2" max="2" width="15.53125" bestFit="1" customWidth="1"/>
    <col min="4" max="4" width="12.06640625" bestFit="1" customWidth="1"/>
    <col min="5" max="5" width="15.53125" bestFit="1" customWidth="1"/>
    <col min="6" max="6" width="5.6640625" customWidth="1"/>
    <col min="7" max="7" width="13.46484375" bestFit="1" customWidth="1"/>
    <col min="8" max="8" width="31.53125" bestFit="1" customWidth="1"/>
    <col min="9" max="9" width="18.6640625" bestFit="1" customWidth="1"/>
    <col min="10" max="10" width="13.9296875" bestFit="1" customWidth="1"/>
    <col min="11" max="11" width="30.53125" bestFit="1" customWidth="1"/>
    <col min="12" max="12" width="22.06640625" bestFit="1" customWidth="1"/>
    <col min="13" max="13" width="22.796875" bestFit="1" customWidth="1"/>
  </cols>
  <sheetData>
    <row r="2" spans="1:13" x14ac:dyDescent="0.45">
      <c r="A2" s="5" t="s">
        <v>136</v>
      </c>
      <c r="B2" t="s">
        <v>138</v>
      </c>
      <c r="D2" s="5" t="s">
        <v>136</v>
      </c>
      <c r="E2" t="s">
        <v>138</v>
      </c>
      <c r="G2" t="s">
        <v>144</v>
      </c>
      <c r="H2" s="1" t="s">
        <v>139</v>
      </c>
      <c r="I2" s="1" t="s">
        <v>140</v>
      </c>
      <c r="J2" s="1" t="s">
        <v>141</v>
      </c>
      <c r="K2" s="1" t="s">
        <v>142</v>
      </c>
      <c r="L2" s="1" t="s">
        <v>143</v>
      </c>
    </row>
    <row r="3" spans="1:13" x14ac:dyDescent="0.45">
      <c r="A3" s="6" t="s">
        <v>50</v>
      </c>
      <c r="B3" s="7">
        <v>8.8229000000000006</v>
      </c>
      <c r="D3" s="6" t="s">
        <v>13</v>
      </c>
      <c r="E3" s="7">
        <v>4.2605000000000004</v>
      </c>
      <c r="G3" t="e">
        <f>VLOOKUP("Juice",D2:E7,2,0)</f>
        <v>#N/A</v>
      </c>
      <c r="H3" s="1">
        <f>VLOOKUP("Canned",D2:E7,2,0)</f>
        <v>4.2605000000000004</v>
      </c>
      <c r="I3" s="1">
        <f>VLOOKUP("Fresh",D2:E7,2,0)</f>
        <v>3.516</v>
      </c>
      <c r="J3" s="1">
        <f>VLOOKUP("Dried",D2:E7,2,0)</f>
        <v>7.4854000000000003</v>
      </c>
      <c r="K3" s="1">
        <f>VLOOKUP("Frozen",D2:E7,2,0)</f>
        <v>3.6057999999999999</v>
      </c>
      <c r="L3" s="1">
        <f>GETPIVOTDATA("RetailPrice",$A$2)</f>
        <v>18.867700000000003</v>
      </c>
    </row>
    <row r="4" spans="1:13" x14ac:dyDescent="0.45">
      <c r="A4" s="6" t="s">
        <v>51</v>
      </c>
      <c r="B4" s="7">
        <v>5.7843</v>
      </c>
      <c r="D4" s="6" t="s">
        <v>22</v>
      </c>
      <c r="E4" s="7">
        <v>7.4854000000000003</v>
      </c>
    </row>
    <row r="5" spans="1:13" x14ac:dyDescent="0.45">
      <c r="A5" s="6" t="s">
        <v>52</v>
      </c>
      <c r="B5" s="7">
        <v>2.2503000000000002</v>
      </c>
      <c r="D5" s="6" t="s">
        <v>9</v>
      </c>
      <c r="E5" s="7">
        <v>3.516</v>
      </c>
    </row>
    <row r="6" spans="1:13" x14ac:dyDescent="0.45">
      <c r="A6" s="6" t="s">
        <v>53</v>
      </c>
      <c r="B6" s="7">
        <v>2.0102000000000002</v>
      </c>
      <c r="D6" s="6" t="s">
        <v>25</v>
      </c>
      <c r="E6" s="7">
        <v>3.6057999999999999</v>
      </c>
      <c r="H6" s="5" t="s">
        <v>136</v>
      </c>
      <c r="I6" t="s">
        <v>145</v>
      </c>
      <c r="K6" t="str" cm="1">
        <f t="array" ref="K6:L10">_xlfn._xlws.SORT(_xlfn._xlws.FILTER($H$6:$I$59,$I$6:$I$59&gt;LARGE($I$6:$I$59,5)),2,-1)</f>
        <v>Row Labels</v>
      </c>
      <c r="L6" t="str">
        <v>Average of RetailPrice</v>
      </c>
    </row>
    <row r="7" spans="1:13" x14ac:dyDescent="0.45">
      <c r="A7" s="6" t="s">
        <v>137</v>
      </c>
      <c r="B7" s="7">
        <v>18.867700000000003</v>
      </c>
      <c r="D7" s="6" t="s">
        <v>137</v>
      </c>
      <c r="E7" s="7">
        <v>18.867699999999999</v>
      </c>
      <c r="H7" s="6" t="s">
        <v>8</v>
      </c>
      <c r="I7" s="7">
        <v>1.8541000000000001</v>
      </c>
      <c r="K7" t="str">
        <v>Figs</v>
      </c>
      <c r="L7">
        <v>7.3232999999999997</v>
      </c>
    </row>
    <row r="8" spans="1:13" x14ac:dyDescent="0.45">
      <c r="H8" s="6" t="s">
        <v>12</v>
      </c>
      <c r="I8" s="7">
        <v>1.1705000000000001</v>
      </c>
      <c r="K8" t="str">
        <v>Raspberries</v>
      </c>
      <c r="L8">
        <v>6.9463999999999997</v>
      </c>
    </row>
    <row r="9" spans="1:13" x14ac:dyDescent="0.45">
      <c r="H9" s="6" t="s">
        <v>18</v>
      </c>
      <c r="I9" s="7">
        <v>0.60860000000000003</v>
      </c>
      <c r="K9" t="str">
        <v>Plum (prunes)</v>
      </c>
      <c r="L9">
        <v>6.3292999999999999</v>
      </c>
    </row>
    <row r="10" spans="1:13" x14ac:dyDescent="0.45">
      <c r="H10" s="6" t="s">
        <v>14</v>
      </c>
      <c r="I10" s="7">
        <v>0.86990000000000001</v>
      </c>
      <c r="K10" t="str">
        <v>Mangoes</v>
      </c>
      <c r="L10">
        <v>5.8866499999999995</v>
      </c>
    </row>
    <row r="11" spans="1:13" x14ac:dyDescent="0.45">
      <c r="H11" s="6" t="s">
        <v>19</v>
      </c>
      <c r="I11" s="7">
        <v>5.6386500000000002</v>
      </c>
    </row>
    <row r="12" spans="1:13" x14ac:dyDescent="0.45">
      <c r="H12" s="6" t="s">
        <v>20</v>
      </c>
      <c r="I12" s="7">
        <v>1.8645</v>
      </c>
    </row>
    <row r="13" spans="1:13" x14ac:dyDescent="0.45">
      <c r="H13" s="6" t="s">
        <v>21</v>
      </c>
      <c r="I13" s="7">
        <v>2.2362000000000002</v>
      </c>
      <c r="K13" s="5" t="s">
        <v>136</v>
      </c>
      <c r="L13" t="s">
        <v>146</v>
      </c>
      <c r="M13" t="s">
        <v>147</v>
      </c>
    </row>
    <row r="14" spans="1:13" x14ac:dyDescent="0.45">
      <c r="H14" s="6" t="s">
        <v>23</v>
      </c>
      <c r="I14" s="7">
        <v>0.59709999999999996</v>
      </c>
      <c r="K14" s="6" t="s">
        <v>50</v>
      </c>
      <c r="L14" s="7">
        <v>0.46289999999999998</v>
      </c>
      <c r="M14" s="7">
        <v>1.821</v>
      </c>
    </row>
    <row r="15" spans="1:13" x14ac:dyDescent="0.45">
      <c r="H15" s="6" t="s">
        <v>24</v>
      </c>
      <c r="I15" s="7">
        <v>4.2672999999999996</v>
      </c>
      <c r="K15" s="10" t="s">
        <v>11</v>
      </c>
      <c r="L15" s="7">
        <v>0.46289999999999998</v>
      </c>
      <c r="M15" s="7">
        <v>1.821</v>
      </c>
    </row>
    <row r="16" spans="1:13" x14ac:dyDescent="0.45">
      <c r="H16" s="6" t="s">
        <v>26</v>
      </c>
      <c r="I16" s="7">
        <v>5.7880000000000003</v>
      </c>
      <c r="K16" s="11" t="s">
        <v>22</v>
      </c>
      <c r="L16" s="7">
        <v>0.15429999999999999</v>
      </c>
      <c r="M16" s="7">
        <v>1.1552</v>
      </c>
    </row>
    <row r="17" spans="8:13" x14ac:dyDescent="0.45">
      <c r="H17" s="6" t="s">
        <v>27</v>
      </c>
      <c r="I17" s="7">
        <v>3.9892500000000002</v>
      </c>
      <c r="K17" s="11" t="s">
        <v>9</v>
      </c>
      <c r="L17" s="7">
        <v>0.30859999999999999</v>
      </c>
      <c r="M17" s="7">
        <v>0.66579999999999995</v>
      </c>
    </row>
    <row r="18" spans="8:13" x14ac:dyDescent="0.45">
      <c r="H18" s="6" t="s">
        <v>28</v>
      </c>
      <c r="I18" s="7">
        <v>0.75229999999999997</v>
      </c>
      <c r="K18" s="6" t="s">
        <v>51</v>
      </c>
      <c r="L18" s="7">
        <v>0.6724</v>
      </c>
      <c r="M18" s="7">
        <v>1.9678999999999998</v>
      </c>
    </row>
    <row r="19" spans="8:13" x14ac:dyDescent="0.45">
      <c r="H19" s="6" t="s">
        <v>29</v>
      </c>
      <c r="I19" s="7">
        <v>4.6631999999999998</v>
      </c>
      <c r="K19" s="10" t="s">
        <v>11</v>
      </c>
      <c r="L19" s="7">
        <v>0.6724</v>
      </c>
      <c r="M19" s="7">
        <v>1.9678999999999998</v>
      </c>
    </row>
    <row r="20" spans="8:13" x14ac:dyDescent="0.45">
      <c r="H20" s="6" t="s">
        <v>30</v>
      </c>
      <c r="I20" s="7">
        <v>5.2417999999999996</v>
      </c>
      <c r="K20" s="11" t="s">
        <v>9</v>
      </c>
      <c r="L20" s="7">
        <v>0.3417</v>
      </c>
      <c r="M20" s="7">
        <v>0.77549999999999997</v>
      </c>
    </row>
    <row r="21" spans="8:13" x14ac:dyDescent="0.45">
      <c r="H21" s="6" t="s">
        <v>31</v>
      </c>
      <c r="I21" s="7">
        <v>1.5810999999999999</v>
      </c>
      <c r="K21" s="11" t="s">
        <v>25</v>
      </c>
      <c r="L21" s="7">
        <v>0.33069999999999999</v>
      </c>
      <c r="M21" s="7">
        <v>1.1923999999999999</v>
      </c>
    </row>
    <row r="22" spans="8:13" x14ac:dyDescent="0.45">
      <c r="H22" s="6" t="s">
        <v>32</v>
      </c>
      <c r="I22" s="7">
        <v>5.0827999999999998</v>
      </c>
      <c r="K22" s="6" t="s">
        <v>52</v>
      </c>
      <c r="L22" s="7">
        <v>0.54010000000000002</v>
      </c>
      <c r="M22" s="7">
        <v>1.2155</v>
      </c>
    </row>
    <row r="23" spans="8:13" x14ac:dyDescent="0.45">
      <c r="H23" s="6" t="s">
        <v>33</v>
      </c>
      <c r="I23" s="7">
        <v>5.7499000000000002</v>
      </c>
      <c r="K23" s="10" t="s">
        <v>11</v>
      </c>
      <c r="L23" s="7">
        <v>0.54010000000000002</v>
      </c>
      <c r="M23" s="7">
        <v>1.2155</v>
      </c>
    </row>
    <row r="24" spans="8:13" x14ac:dyDescent="0.45">
      <c r="H24" s="6" t="s">
        <v>34</v>
      </c>
      <c r="I24" s="7">
        <v>7.3232999999999997</v>
      </c>
      <c r="K24" s="11" t="s">
        <v>13</v>
      </c>
      <c r="L24" s="7">
        <v>0.54010000000000002</v>
      </c>
      <c r="M24" s="7">
        <v>1.2155</v>
      </c>
    </row>
    <row r="25" spans="8:13" x14ac:dyDescent="0.45">
      <c r="H25" s="6" t="s">
        <v>35</v>
      </c>
      <c r="I25" s="7">
        <v>2.3940000000000001</v>
      </c>
      <c r="K25" s="6" t="s">
        <v>53</v>
      </c>
      <c r="L25" s="7">
        <v>0.44090000000000001</v>
      </c>
      <c r="M25" s="7">
        <v>1.3635999999999999</v>
      </c>
    </row>
    <row r="26" spans="8:13" x14ac:dyDescent="0.45">
      <c r="H26" s="6" t="s">
        <v>36</v>
      </c>
      <c r="I26" s="7">
        <v>2.0996000000000001</v>
      </c>
      <c r="K26" s="10" t="s">
        <v>11</v>
      </c>
      <c r="L26" s="7">
        <v>0.44090000000000001</v>
      </c>
      <c r="M26" s="7">
        <v>1.3635999999999999</v>
      </c>
    </row>
    <row r="27" spans="8:13" x14ac:dyDescent="0.45">
      <c r="H27" s="6" t="s">
        <v>37</v>
      </c>
      <c r="I27" s="7">
        <v>1.4443999999999999</v>
      </c>
      <c r="K27" s="11" t="s">
        <v>13</v>
      </c>
      <c r="L27" s="7">
        <v>0.44090000000000001</v>
      </c>
      <c r="M27" s="7">
        <v>1.3635999999999999</v>
      </c>
    </row>
    <row r="28" spans="8:13" x14ac:dyDescent="0.45">
      <c r="H28" s="6" t="s">
        <v>38</v>
      </c>
      <c r="I28" s="7">
        <v>1.1935</v>
      </c>
      <c r="K28" s="6" t="s">
        <v>137</v>
      </c>
      <c r="L28" s="7">
        <v>2.1162999999999998</v>
      </c>
      <c r="M28" s="7">
        <v>6.3680000000000003</v>
      </c>
    </row>
    <row r="29" spans="8:13" x14ac:dyDescent="0.45">
      <c r="H29" s="6" t="s">
        <v>39</v>
      </c>
      <c r="I29" s="7">
        <v>2.0363000000000002</v>
      </c>
    </row>
    <row r="30" spans="8:13" x14ac:dyDescent="0.45">
      <c r="H30" s="6" t="s">
        <v>40</v>
      </c>
      <c r="I30" s="7">
        <v>3.9935999999999998</v>
      </c>
    </row>
    <row r="31" spans="8:13" x14ac:dyDescent="0.45">
      <c r="H31" s="6" t="s">
        <v>42</v>
      </c>
      <c r="I31" s="7">
        <v>0.75239999999999996</v>
      </c>
    </row>
    <row r="32" spans="8:13" x14ac:dyDescent="0.45">
      <c r="H32" s="6" t="s">
        <v>41</v>
      </c>
      <c r="I32" s="7">
        <v>1.0508999999999999</v>
      </c>
    </row>
    <row r="33" spans="8:9" x14ac:dyDescent="0.45">
      <c r="H33" s="6" t="s">
        <v>43</v>
      </c>
      <c r="I33" s="7">
        <v>1.1589</v>
      </c>
    </row>
    <row r="34" spans="8:9" x14ac:dyDescent="0.45">
      <c r="H34" s="6" t="s">
        <v>44</v>
      </c>
      <c r="I34" s="7">
        <v>2.6063999999999998</v>
      </c>
    </row>
    <row r="35" spans="8:9" x14ac:dyDescent="0.45">
      <c r="H35" s="6" t="s">
        <v>45</v>
      </c>
      <c r="I35" s="7">
        <v>5.8866499999999995</v>
      </c>
    </row>
    <row r="36" spans="8:9" x14ac:dyDescent="0.45">
      <c r="H36" s="6" t="s">
        <v>46</v>
      </c>
      <c r="I36" s="7">
        <v>2.3721000000000001</v>
      </c>
    </row>
    <row r="37" spans="8:9" x14ac:dyDescent="0.45">
      <c r="H37" s="6" t="s">
        <v>47</v>
      </c>
      <c r="I37" s="7">
        <v>1.4623999999999999</v>
      </c>
    </row>
    <row r="38" spans="8:9" x14ac:dyDescent="0.45">
      <c r="H38" s="6" t="s">
        <v>49</v>
      </c>
      <c r="I38" s="7">
        <v>0.73380000000000001</v>
      </c>
    </row>
    <row r="39" spans="8:9" x14ac:dyDescent="0.45">
      <c r="H39" s="6" t="s">
        <v>48</v>
      </c>
      <c r="I39" s="7">
        <v>1.0571999999999999</v>
      </c>
    </row>
    <row r="40" spans="8:9" x14ac:dyDescent="0.45">
      <c r="H40" s="6" t="s">
        <v>50</v>
      </c>
      <c r="I40" s="7">
        <v>4.4114500000000003</v>
      </c>
    </row>
    <row r="41" spans="8:9" x14ac:dyDescent="0.45">
      <c r="H41" s="6" t="s">
        <v>51</v>
      </c>
      <c r="I41" s="7">
        <v>2.89215</v>
      </c>
    </row>
    <row r="42" spans="8:9" x14ac:dyDescent="0.45">
      <c r="H42" s="6" t="s">
        <v>52</v>
      </c>
      <c r="I42" s="7">
        <v>2.2503000000000002</v>
      </c>
    </row>
    <row r="43" spans="8:9" x14ac:dyDescent="0.45">
      <c r="H43" s="6" t="s">
        <v>53</v>
      </c>
      <c r="I43" s="7">
        <v>2.0102000000000002</v>
      </c>
    </row>
    <row r="44" spans="8:9" x14ac:dyDescent="0.45">
      <c r="H44" s="6" t="s">
        <v>54</v>
      </c>
      <c r="I44" s="7">
        <v>1.8472</v>
      </c>
    </row>
    <row r="45" spans="8:9" x14ac:dyDescent="0.45">
      <c r="H45" s="6" t="s">
        <v>55</v>
      </c>
      <c r="I45" s="7">
        <v>2.14</v>
      </c>
    </row>
    <row r="46" spans="8:9" x14ac:dyDescent="0.45">
      <c r="H46" s="6" t="s">
        <v>56</v>
      </c>
      <c r="I46" s="7">
        <v>2.0920000000000001</v>
      </c>
    </row>
    <row r="47" spans="8:9" x14ac:dyDescent="0.45">
      <c r="H47" s="6" t="s">
        <v>57</v>
      </c>
      <c r="I47" s="7">
        <v>3.81515</v>
      </c>
    </row>
    <row r="48" spans="8:9" x14ac:dyDescent="0.45">
      <c r="H48" s="6" t="s">
        <v>61</v>
      </c>
      <c r="I48" s="7">
        <v>0.72560000000000002</v>
      </c>
    </row>
    <row r="49" spans="8:9" x14ac:dyDescent="0.45">
      <c r="H49" s="6" t="s">
        <v>58</v>
      </c>
      <c r="I49" s="7">
        <v>1.6509</v>
      </c>
    </row>
    <row r="50" spans="8:9" x14ac:dyDescent="0.45">
      <c r="H50" s="6" t="s">
        <v>59</v>
      </c>
      <c r="I50" s="7">
        <v>1.7770999999999999</v>
      </c>
    </row>
    <row r="51" spans="8:9" x14ac:dyDescent="0.45">
      <c r="H51" s="6" t="s">
        <v>60</v>
      </c>
      <c r="I51" s="7">
        <v>1.2242999999999999</v>
      </c>
    </row>
    <row r="52" spans="8:9" x14ac:dyDescent="0.45">
      <c r="H52" s="6" t="s">
        <v>62</v>
      </c>
      <c r="I52" s="7">
        <v>2.5259</v>
      </c>
    </row>
    <row r="53" spans="8:9" x14ac:dyDescent="0.45">
      <c r="H53" s="6" t="s">
        <v>64</v>
      </c>
      <c r="I53" s="7">
        <v>1.6988000000000001</v>
      </c>
    </row>
    <row r="54" spans="8:9" x14ac:dyDescent="0.45">
      <c r="H54" s="6" t="s">
        <v>63</v>
      </c>
      <c r="I54" s="7">
        <v>6.3292999999999999</v>
      </c>
    </row>
    <row r="55" spans="8:9" x14ac:dyDescent="0.45">
      <c r="H55" s="6" t="s">
        <v>65</v>
      </c>
      <c r="I55" s="7">
        <v>2.4672000000000001</v>
      </c>
    </row>
    <row r="56" spans="8:9" x14ac:dyDescent="0.45">
      <c r="H56" s="6" t="s">
        <v>66</v>
      </c>
      <c r="I56" s="7">
        <v>3.2787999999999999</v>
      </c>
    </row>
    <row r="57" spans="8:9" x14ac:dyDescent="0.45">
      <c r="H57" s="6" t="s">
        <v>67</v>
      </c>
      <c r="I57" s="7">
        <v>6.9463999999999997</v>
      </c>
    </row>
    <row r="58" spans="8:9" x14ac:dyDescent="0.45">
      <c r="H58" s="6" t="s">
        <v>68</v>
      </c>
      <c r="I58" s="7">
        <v>3.1551499999999999</v>
      </c>
    </row>
    <row r="59" spans="8:9" x14ac:dyDescent="0.45">
      <c r="H59" s="6" t="s">
        <v>69</v>
      </c>
      <c r="I59" s="7">
        <v>0.38200000000000001</v>
      </c>
    </row>
    <row r="60" spans="8:9" x14ac:dyDescent="0.45">
      <c r="H60" s="6" t="s">
        <v>137</v>
      </c>
      <c r="I60" s="7">
        <v>2.9945709677419345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CD97E-BCFB-48A2-999F-2800D904A6FE}">
  <dimension ref="V16"/>
  <sheetViews>
    <sheetView showGridLines="0" showRowColHeaders="0" tabSelected="1" zoomScale="46" zoomScaleNormal="46" workbookViewId="0">
      <selection activeCell="AR18" sqref="AR18"/>
    </sheetView>
  </sheetViews>
  <sheetFormatPr defaultRowHeight="14.25" x14ac:dyDescent="0.45"/>
  <cols>
    <col min="1" max="16384" width="9.06640625" style="4"/>
  </cols>
  <sheetData>
    <row r="16" spans="22:22" x14ac:dyDescent="0.45">
      <c r="V16"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fruit_price</vt:lpstr>
      <vt:lpstr>vegetables_price</vt:lpstr>
      <vt:lpstr>pivot_table1</vt:lpstr>
      <vt:lpstr>pivot_table2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Rimi</dc:creator>
  <cp:lastModifiedBy>Naing Naing Htun</cp:lastModifiedBy>
  <dcterms:created xsi:type="dcterms:W3CDTF">2015-06-05T18:17:20Z</dcterms:created>
  <dcterms:modified xsi:type="dcterms:W3CDTF">2025-05-14T03:40:39Z</dcterms:modified>
</cp:coreProperties>
</file>