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-120" yWindow="-120" windowWidth="29040" windowHeight="15990" tabRatio="847" firstSheet="55" activeTab="62"/>
  </bookViews>
  <sheets>
    <sheet name="Апрель" sheetId="4" r:id="rId1"/>
    <sheet name="Июнь" sheetId="7" r:id="rId2"/>
    <sheet name="Июль" sheetId="9" r:id="rId3"/>
    <sheet name="Отозван" sheetId="5" r:id="rId4"/>
    <sheet name="Камеры" sheetId="10" r:id="rId5"/>
    <sheet name="Август" sheetId="11" r:id="rId6"/>
    <sheet name="Сентябрь" sheetId="12" r:id="rId7"/>
    <sheet name="Октябрь" sheetId="13" r:id="rId8"/>
    <sheet name="Квартал" sheetId="15" r:id="rId9"/>
    <sheet name="Квартал по мес" sheetId="18" r:id="rId10"/>
    <sheet name="Январь" sheetId="19" r:id="rId11"/>
    <sheet name="Февраль 18" sheetId="21" r:id="rId12"/>
    <sheet name="Март 18" sheetId="22" r:id="rId13"/>
    <sheet name="Апрель 18" sheetId="23" r:id="rId14"/>
    <sheet name="Май 18" sheetId="24" r:id="rId15"/>
    <sheet name="Июнь 18" sheetId="25" r:id="rId16"/>
    <sheet name="Июль 18" sheetId="26" r:id="rId17"/>
    <sheet name="Август 18" sheetId="28" r:id="rId18"/>
    <sheet name="Ноябрь 18" sheetId="35" r:id="rId19"/>
    <sheet name="Приложение сл.зап" sheetId="31" r:id="rId20"/>
    <sheet name="Сентябрь 18" sheetId="32" r:id="rId21"/>
    <sheet name="Октябрь 18" sheetId="34" r:id="rId22"/>
    <sheet name="Декабрь 18" sheetId="36" r:id="rId23"/>
    <sheet name="Январь 19" sheetId="37" r:id="rId24"/>
    <sheet name="Февраль 19" sheetId="38" r:id="rId25"/>
    <sheet name="Март 19" sheetId="39" r:id="rId26"/>
    <sheet name="Апрель 19" sheetId="40" r:id="rId27"/>
    <sheet name="Май 19" sheetId="41" r:id="rId28"/>
    <sheet name="Годовой" sheetId="42" r:id="rId29"/>
    <sheet name="Июнь 19" sheetId="43" r:id="rId30"/>
    <sheet name="Июль 19" sheetId="44" r:id="rId31"/>
    <sheet name="Август 19" sheetId="45" r:id="rId32"/>
    <sheet name="Рыба" sheetId="47" r:id="rId33"/>
    <sheet name="Сентябрь 19" sheetId="46" r:id="rId34"/>
    <sheet name="Октябрь 19" sheetId="48" r:id="rId35"/>
    <sheet name="Ноябрь 19" sheetId="49" r:id="rId36"/>
    <sheet name="Декабрь 19" sheetId="50" r:id="rId37"/>
    <sheet name="2020год" sheetId="51" r:id="rId38"/>
    <sheet name="Февраль 20" sheetId="54" r:id="rId39"/>
    <sheet name="Март 20" sheetId="55" r:id="rId40"/>
    <sheet name="Июнь 20" sheetId="57" r:id="rId41"/>
    <sheet name="Июль 20" sheetId="56" r:id="rId42"/>
    <sheet name="Сентябрь 20" sheetId="58" r:id="rId43"/>
    <sheet name="Октябрь 20" sheetId="59" r:id="rId44"/>
    <sheet name="Ноябрь 20" sheetId="61" r:id="rId45"/>
    <sheet name="Декабрь 20" sheetId="62" r:id="rId46"/>
    <sheet name="Январь 21" sheetId="63" r:id="rId47"/>
    <sheet name="Февраль 21" sheetId="64" r:id="rId48"/>
    <sheet name="Март 21" sheetId="66" r:id="rId49"/>
    <sheet name="Апрель 21" sheetId="67" r:id="rId50"/>
    <sheet name="Май 21" sheetId="71" r:id="rId51"/>
    <sheet name="Июнь 21" sheetId="68" r:id="rId52"/>
    <sheet name="Июль 21" sheetId="70" r:id="rId53"/>
    <sheet name="Август 21" sheetId="72" r:id="rId54"/>
    <sheet name="Сентябрь 21" sheetId="73" r:id="rId55"/>
    <sheet name="Полугодие2 21" sheetId="74" r:id="rId56"/>
    <sheet name="Октября 21" sheetId="75" r:id="rId57"/>
    <sheet name="Ноябрь 21" sheetId="76" r:id="rId58"/>
    <sheet name="Лист1" sheetId="77" state="hidden" r:id="rId59"/>
    <sheet name="Декабрь 21" sheetId="78" r:id="rId60"/>
    <sheet name="Январь 22" sheetId="79" r:id="rId61"/>
    <sheet name="Февраль 22" sheetId="81" r:id="rId62"/>
    <sheet name="Март 22" sheetId="82" r:id="rId63"/>
  </sheets>
  <calcPr calcId="162913" refMode="R1C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2" i="82" l="1"/>
  <c r="D14" i="82" l="1"/>
  <c r="D15" i="82"/>
  <c r="D16" i="82"/>
  <c r="D6" i="82" l="1"/>
  <c r="D40" i="82"/>
  <c r="D39" i="82"/>
  <c r="D38" i="82"/>
  <c r="D37" i="82"/>
  <c r="D36" i="82"/>
  <c r="D35" i="82"/>
  <c r="D34" i="82"/>
  <c r="D30" i="82"/>
  <c r="D29" i="82"/>
  <c r="D28" i="82"/>
  <c r="D24" i="82"/>
  <c r="D23" i="82"/>
  <c r="D21" i="82"/>
  <c r="D17" i="82"/>
  <c r="D13" i="82"/>
  <c r="D12" i="82"/>
  <c r="D11" i="82"/>
  <c r="D10" i="82"/>
  <c r="D9" i="82"/>
  <c r="D8" i="82"/>
  <c r="D7" i="82"/>
  <c r="D43" i="82" l="1"/>
  <c r="D18" i="82"/>
  <c r="D31" i="82"/>
  <c r="D25" i="82"/>
  <c r="D41" i="82"/>
  <c r="D31" i="81"/>
  <c r="D30" i="81"/>
  <c r="D29" i="81"/>
  <c r="D32" i="81"/>
  <c r="D28" i="81"/>
  <c r="D25" i="81"/>
  <c r="D26" i="81"/>
  <c r="D27" i="81"/>
  <c r="D23" i="81"/>
  <c r="D24" i="81"/>
  <c r="D33" i="81"/>
  <c r="D22" i="81"/>
  <c r="D8" i="81" l="1"/>
  <c r="D9" i="81"/>
  <c r="D10" i="81"/>
  <c r="D11" i="81"/>
  <c r="D12" i="81"/>
  <c r="D13" i="81"/>
  <c r="D14" i="81"/>
  <c r="D15" i="81"/>
  <c r="D16" i="81"/>
  <c r="D49" i="81" l="1"/>
  <c r="D48" i="81"/>
  <c r="D47" i="81"/>
  <c r="D46" i="81"/>
  <c r="D45" i="81"/>
  <c r="D44" i="81"/>
  <c r="D43" i="81"/>
  <c r="D39" i="81"/>
  <c r="D38" i="81"/>
  <c r="D37" i="81"/>
  <c r="D21" i="81"/>
  <c r="D17" i="81"/>
  <c r="D7" i="81"/>
  <c r="D6" i="81"/>
  <c r="D52" i="81" l="1"/>
  <c r="D34" i="81"/>
  <c r="D18" i="81"/>
  <c r="D50" i="81"/>
  <c r="D40" i="81"/>
  <c r="D27" i="79"/>
  <c r="D8" i="79" l="1"/>
  <c r="D9" i="79"/>
  <c r="D10" i="79"/>
  <c r="D11" i="79"/>
  <c r="D12" i="79"/>
  <c r="D13" i="79"/>
  <c r="D14" i="79"/>
  <c r="D15" i="79"/>
  <c r="D39" i="79" l="1"/>
  <c r="D38" i="79"/>
  <c r="D37" i="79"/>
  <c r="D36" i="79"/>
  <c r="D35" i="79"/>
  <c r="D34" i="79"/>
  <c r="D33" i="79"/>
  <c r="D29" i="79"/>
  <c r="D28" i="79"/>
  <c r="D26" i="79"/>
  <c r="D22" i="79"/>
  <c r="D21" i="79"/>
  <c r="D20" i="79"/>
  <c r="D16" i="79"/>
  <c r="D7" i="79"/>
  <c r="D6" i="79"/>
  <c r="D30" i="79" l="1"/>
  <c r="D23" i="79"/>
  <c r="D17" i="79"/>
  <c r="D40" i="79"/>
  <c r="D42" i="79"/>
  <c r="D18" i="78"/>
  <c r="D30" i="78" l="1"/>
  <c r="D35" i="78" l="1"/>
  <c r="D34" i="78"/>
  <c r="D33" i="78"/>
  <c r="D32" i="78"/>
  <c r="D31" i="78"/>
  <c r="D29" i="78"/>
  <c r="D25" i="78"/>
  <c r="D24" i="78"/>
  <c r="D23" i="78"/>
  <c r="D26" i="78" s="1"/>
  <c r="D19" i="78"/>
  <c r="D17" i="78"/>
  <c r="D16" i="78"/>
  <c r="D15" i="78"/>
  <c r="D14" i="78"/>
  <c r="D10" i="78"/>
  <c r="D9" i="78"/>
  <c r="D8" i="78"/>
  <c r="D7" i="78"/>
  <c r="D6" i="78"/>
  <c r="D11" i="78" l="1"/>
  <c r="D20" i="78"/>
  <c r="D38" i="78"/>
  <c r="D36" i="78"/>
  <c r="D7" i="76"/>
  <c r="D8" i="76"/>
  <c r="D33" i="76"/>
  <c r="D32" i="76"/>
  <c r="D31" i="76"/>
  <c r="D30" i="76"/>
  <c r="D34" i="76" s="1"/>
  <c r="D29" i="76"/>
  <c r="D28" i="76"/>
  <c r="D24" i="76"/>
  <c r="D23" i="76"/>
  <c r="D22" i="76"/>
  <c r="D18" i="76"/>
  <c r="D17" i="76"/>
  <c r="D16" i="76"/>
  <c r="D15" i="76"/>
  <c r="D14" i="76"/>
  <c r="D10" i="76"/>
  <c r="D9" i="76"/>
  <c r="D6" i="76"/>
  <c r="D11" i="76" l="1"/>
  <c r="D25" i="76"/>
  <c r="D19" i="76"/>
  <c r="D36" i="76"/>
  <c r="D7" i="75"/>
  <c r="D8" i="75"/>
  <c r="D9" i="75"/>
  <c r="D14" i="75" l="1"/>
  <c r="D15" i="75"/>
  <c r="D16" i="75"/>
  <c r="D32" i="75"/>
  <c r="D31" i="75"/>
  <c r="D30" i="75"/>
  <c r="D29" i="75"/>
  <c r="D28" i="75"/>
  <c r="D27" i="75"/>
  <c r="D23" i="75"/>
  <c r="D22" i="75"/>
  <c r="D21" i="75"/>
  <c r="D17" i="75"/>
  <c r="D13" i="75"/>
  <c r="D6" i="75"/>
  <c r="D10" i="75" l="1"/>
  <c r="D35" i="75"/>
  <c r="D18" i="75"/>
  <c r="D24" i="75"/>
  <c r="D33" i="75"/>
  <c r="D8" i="74"/>
  <c r="D9" i="74"/>
  <c r="D10" i="74"/>
  <c r="D11" i="74"/>
  <c r="D12" i="74"/>
  <c r="D13" i="74"/>
  <c r="D14" i="74"/>
  <c r="D15" i="74"/>
  <c r="D16" i="74"/>
  <c r="D17" i="74"/>
  <c r="D18" i="74"/>
  <c r="D31" i="74"/>
  <c r="D32" i="74"/>
  <c r="D33" i="74"/>
  <c r="D34" i="74"/>
  <c r="D35" i="74"/>
  <c r="D36" i="74"/>
  <c r="D37" i="74"/>
  <c r="D38" i="74"/>
  <c r="D7" i="74"/>
  <c r="D19" i="74"/>
  <c r="D20" i="74"/>
  <c r="D21" i="74"/>
  <c r="D22" i="74"/>
  <c r="D23" i="74"/>
  <c r="D29" i="74"/>
  <c r="D30" i="74"/>
  <c r="D39" i="74"/>
  <c r="D56" i="74"/>
  <c r="D55" i="74"/>
  <c r="D54" i="74"/>
  <c r="D53" i="74"/>
  <c r="D52" i="74"/>
  <c r="D51" i="74"/>
  <c r="D47" i="74"/>
  <c r="D46" i="74"/>
  <c r="D44" i="74"/>
  <c r="D43" i="74"/>
  <c r="D28" i="74"/>
  <c r="D27" i="74"/>
  <c r="D6" i="74"/>
  <c r="D13" i="73"/>
  <c r="D48" i="74" l="1"/>
  <c r="D40" i="74"/>
  <c r="D24" i="74"/>
  <c r="D59" i="74"/>
  <c r="D57" i="74"/>
  <c r="D31" i="73"/>
  <c r="D30" i="73"/>
  <c r="D29" i="73"/>
  <c r="D28" i="73"/>
  <c r="D27" i="73"/>
  <c r="D26" i="73"/>
  <c r="D22" i="73"/>
  <c r="D21" i="73"/>
  <c r="D20" i="73"/>
  <c r="D19" i="73"/>
  <c r="D15" i="73"/>
  <c r="D14" i="73"/>
  <c r="D12" i="73"/>
  <c r="D8" i="73"/>
  <c r="D7" i="73"/>
  <c r="D6" i="73"/>
  <c r="D34" i="73" l="1"/>
  <c r="D16" i="73"/>
  <c r="D23" i="73"/>
  <c r="D9" i="73"/>
  <c r="D32" i="73"/>
  <c r="D27" i="72"/>
  <c r="D28" i="72"/>
  <c r="D10" i="72"/>
  <c r="D14" i="72" l="1"/>
  <c r="D20" i="72" l="1"/>
  <c r="D38" i="72"/>
  <c r="D37" i="72"/>
  <c r="D36" i="72"/>
  <c r="D35" i="72"/>
  <c r="D34" i="72"/>
  <c r="D33" i="72"/>
  <c r="D29" i="72"/>
  <c r="D26" i="72"/>
  <c r="D25" i="72"/>
  <c r="D30" i="72" s="1"/>
  <c r="D21" i="72"/>
  <c r="D19" i="72"/>
  <c r="D15" i="72"/>
  <c r="D9" i="72"/>
  <c r="D8" i="72"/>
  <c r="D7" i="72"/>
  <c r="D6" i="72"/>
  <c r="D41" i="72" l="1"/>
  <c r="D16" i="72"/>
  <c r="D22" i="72"/>
  <c r="D39" i="72"/>
  <c r="D29" i="71"/>
  <c r="D28" i="71"/>
  <c r="D27" i="71"/>
  <c r="D26" i="71"/>
  <c r="D25" i="71"/>
  <c r="D24" i="71"/>
  <c r="D32" i="71" s="1"/>
  <c r="D20" i="71"/>
  <c r="D19" i="71"/>
  <c r="D18" i="71"/>
  <c r="D14" i="71"/>
  <c r="D13" i="71"/>
  <c r="D12" i="71"/>
  <c r="D8" i="71"/>
  <c r="D7" i="71"/>
  <c r="D6" i="71"/>
  <c r="D28" i="70"/>
  <c r="D17" i="70"/>
  <c r="D27" i="70"/>
  <c r="D24" i="70"/>
  <c r="D25" i="70"/>
  <c r="D9" i="71" l="1"/>
  <c r="D21" i="71"/>
  <c r="D15" i="71"/>
  <c r="D30" i="71"/>
  <c r="D43" i="70"/>
  <c r="D42" i="70"/>
  <c r="D41" i="70"/>
  <c r="D40" i="70"/>
  <c r="D39" i="70"/>
  <c r="D38" i="70"/>
  <c r="D34" i="70"/>
  <c r="D33" i="70"/>
  <c r="D32" i="70"/>
  <c r="D26" i="70"/>
  <c r="D23" i="70"/>
  <c r="D21" i="70"/>
  <c r="D16" i="70"/>
  <c r="D15" i="70"/>
  <c r="D14" i="70"/>
  <c r="D13" i="70"/>
  <c r="D12" i="70"/>
  <c r="D11" i="70"/>
  <c r="D10" i="70"/>
  <c r="D9" i="70"/>
  <c r="D8" i="70"/>
  <c r="D7" i="70"/>
  <c r="D6" i="70"/>
  <c r="D35" i="70" l="1"/>
  <c r="D29" i="70"/>
  <c r="D46" i="70"/>
  <c r="D18" i="70"/>
  <c r="D44" i="70"/>
  <c r="D12" i="68"/>
  <c r="D11" i="68" l="1"/>
  <c r="D13" i="68"/>
  <c r="D14" i="68"/>
  <c r="D15" i="68"/>
  <c r="D16" i="68"/>
  <c r="D22" i="68"/>
  <c r="D23" i="68"/>
  <c r="D24" i="68"/>
  <c r="D25" i="68"/>
  <c r="D21" i="68"/>
  <c r="D6" i="68"/>
  <c r="D7" i="68"/>
  <c r="D8" i="68"/>
  <c r="D9" i="68"/>
  <c r="D10" i="68"/>
  <c r="D40" i="68" l="1"/>
  <c r="D39" i="68"/>
  <c r="D38" i="68"/>
  <c r="D37" i="68"/>
  <c r="D36" i="68"/>
  <c r="D35" i="68"/>
  <c r="D31" i="68"/>
  <c r="D30" i="68"/>
  <c r="D29" i="68"/>
  <c r="D26" i="68"/>
  <c r="D17" i="68"/>
  <c r="D18" i="68" s="1"/>
  <c r="D43" i="68" l="1"/>
  <c r="D41" i="68"/>
  <c r="D32" i="68"/>
  <c r="D25" i="67"/>
  <c r="D24" i="67"/>
  <c r="D23" i="67"/>
  <c r="D22" i="67"/>
  <c r="D21" i="67"/>
  <c r="D20" i="67"/>
  <c r="D19" i="67"/>
  <c r="D18" i="67"/>
  <c r="D17" i="67"/>
  <c r="D32" i="67"/>
  <c r="D33" i="67"/>
  <c r="D9" i="67" l="1"/>
  <c r="D10" i="67"/>
  <c r="D11" i="67"/>
  <c r="D13" i="67"/>
  <c r="D7" i="67"/>
  <c r="D8" i="67"/>
  <c r="D12" i="67"/>
  <c r="D14" i="67"/>
  <c r="D15" i="67"/>
  <c r="D16" i="67"/>
  <c r="D26" i="67"/>
  <c r="D27" i="67"/>
  <c r="D50" i="67"/>
  <c r="D49" i="67"/>
  <c r="D48" i="67"/>
  <c r="D47" i="67"/>
  <c r="D46" i="67"/>
  <c r="D45" i="67"/>
  <c r="D41" i="67"/>
  <c r="D40" i="67"/>
  <c r="D39" i="67"/>
  <c r="D35" i="67"/>
  <c r="D34" i="67"/>
  <c r="D31" i="67"/>
  <c r="D36" i="67" s="1"/>
  <c r="D6" i="67"/>
  <c r="D51" i="67" l="1"/>
  <c r="D53" i="67"/>
  <c r="D42" i="67"/>
  <c r="D28" i="67"/>
  <c r="D13" i="63" l="1"/>
  <c r="D16" i="66"/>
  <c r="D17" i="66"/>
  <c r="D34" i="66" l="1"/>
  <c r="D33" i="66"/>
  <c r="D32" i="66"/>
  <c r="D31" i="66"/>
  <c r="D30" i="66"/>
  <c r="D29" i="66"/>
  <c r="D37" i="66" s="1"/>
  <c r="D25" i="66"/>
  <c r="D24" i="66"/>
  <c r="D23" i="66"/>
  <c r="D19" i="66"/>
  <c r="D18" i="66"/>
  <c r="D15" i="66"/>
  <c r="D11" i="66"/>
  <c r="D10" i="66"/>
  <c r="D9" i="66"/>
  <c r="D8" i="66"/>
  <c r="D7" i="66"/>
  <c r="D6" i="66"/>
  <c r="D26" i="66" l="1"/>
  <c r="D20" i="66"/>
  <c r="D12" i="66"/>
  <c r="D35" i="66"/>
  <c r="D18" i="64"/>
  <c r="D10" i="64"/>
  <c r="D16" i="64"/>
  <c r="D8" i="64" l="1"/>
  <c r="D9" i="64"/>
  <c r="D17" i="64" l="1"/>
  <c r="D7" i="64"/>
  <c r="D24" i="64"/>
  <c r="D25" i="64"/>
  <c r="D34" i="64"/>
  <c r="D33" i="64"/>
  <c r="D32" i="64"/>
  <c r="D31" i="64"/>
  <c r="D30" i="64"/>
  <c r="D29" i="64"/>
  <c r="D23" i="64"/>
  <c r="D19" i="64"/>
  <c r="D15" i="64"/>
  <c r="D11" i="64"/>
  <c r="D6" i="64"/>
  <c r="D20" i="64" l="1"/>
  <c r="D26" i="64"/>
  <c r="D37" i="64"/>
  <c r="D12" i="64"/>
  <c r="D35" i="64"/>
  <c r="D12" i="63"/>
  <c r="D29" i="63" l="1"/>
  <c r="D28" i="63"/>
  <c r="D27" i="63"/>
  <c r="D26" i="63"/>
  <c r="D25" i="63"/>
  <c r="D24" i="63"/>
  <c r="D23" i="63"/>
  <c r="D19" i="63"/>
  <c r="D20" i="63" s="1"/>
  <c r="D18" i="63"/>
  <c r="D14" i="63"/>
  <c r="D8" i="63"/>
  <c r="D7" i="63"/>
  <c r="D6" i="63"/>
  <c r="D15" i="63" l="1"/>
  <c r="D30" i="63"/>
  <c r="D9" i="63"/>
  <c r="D32" i="63"/>
  <c r="D31" i="62"/>
  <c r="D22" i="62"/>
  <c r="D30" i="62"/>
  <c r="D36" i="62"/>
  <c r="D21" i="62"/>
  <c r="D18" i="62"/>
  <c r="D20" i="62"/>
  <c r="D19" i="62"/>
  <c r="D16" i="62"/>
  <c r="D17" i="62"/>
  <c r="D15" i="62" l="1"/>
  <c r="D7" i="62"/>
  <c r="D8" i="62"/>
  <c r="D9" i="62"/>
  <c r="D10" i="62"/>
  <c r="D11" i="62"/>
  <c r="D12" i="62"/>
  <c r="D13" i="62"/>
  <c r="D14" i="62"/>
  <c r="D23" i="62"/>
  <c r="D38" i="61" l="1"/>
  <c r="D25" i="61" l="1"/>
  <c r="D23" i="61"/>
  <c r="D15" i="61" l="1"/>
  <c r="D16" i="61"/>
  <c r="D7" i="61" l="1"/>
  <c r="D8" i="61"/>
  <c r="D9" i="61"/>
  <c r="D10" i="61"/>
  <c r="D11" i="61"/>
  <c r="D12" i="61"/>
  <c r="D13" i="61"/>
  <c r="D47" i="62"/>
  <c r="D46" i="62"/>
  <c r="D45" i="62"/>
  <c r="D44" i="62"/>
  <c r="D43" i="62"/>
  <c r="D42" i="62"/>
  <c r="D41" i="62"/>
  <c r="D37" i="62"/>
  <c r="D38" i="62" s="1"/>
  <c r="D32" i="62"/>
  <c r="D29" i="62"/>
  <c r="D28" i="62"/>
  <c r="D27" i="62"/>
  <c r="D6" i="62"/>
  <c r="D24" i="62" s="1"/>
  <c r="D50" i="62" l="1"/>
  <c r="D33" i="62"/>
  <c r="D48" i="62"/>
  <c r="D22" i="61"/>
  <c r="D24" i="61"/>
  <c r="D26" i="61"/>
  <c r="D21" i="61"/>
  <c r="D14" i="61"/>
  <c r="D17" i="61"/>
  <c r="D6" i="61"/>
  <c r="D23" i="59" l="1"/>
  <c r="D10" i="59"/>
  <c r="D11" i="59"/>
  <c r="D8" i="59" l="1"/>
  <c r="D9" i="59"/>
  <c r="D12" i="59" l="1"/>
  <c r="D13" i="59"/>
  <c r="D14" i="59"/>
  <c r="D7" i="59" l="1"/>
  <c r="D6" i="59"/>
  <c r="D19" i="59"/>
  <c r="D20" i="59"/>
  <c r="D21" i="59"/>
  <c r="D22" i="59"/>
  <c r="D24" i="59"/>
  <c r="D18" i="59"/>
  <c r="D41" i="61"/>
  <c r="D40" i="61"/>
  <c r="D39" i="61"/>
  <c r="D37" i="61"/>
  <c r="D36" i="61"/>
  <c r="D35" i="61"/>
  <c r="D34" i="61"/>
  <c r="D31" i="61"/>
  <c r="D30" i="61"/>
  <c r="D44" i="61" l="1"/>
  <c r="D27" i="61"/>
  <c r="D18" i="61"/>
  <c r="D42" i="61"/>
  <c r="D15" i="59"/>
  <c r="D38" i="59"/>
  <c r="D37" i="59"/>
  <c r="D36" i="59"/>
  <c r="D35" i="59"/>
  <c r="D34" i="59"/>
  <c r="D33" i="59"/>
  <c r="D32" i="59"/>
  <c r="D28" i="59"/>
  <c r="D29" i="59" s="1"/>
  <c r="D41" i="59" l="1"/>
  <c r="D25" i="59"/>
  <c r="D39" i="59"/>
  <c r="D10" i="58"/>
  <c r="D18" i="58" l="1"/>
  <c r="D16" i="56" l="1"/>
  <c r="D7" i="58" l="1"/>
  <c r="D6" i="58"/>
  <c r="D8" i="58"/>
  <c r="D9" i="58"/>
  <c r="D15" i="58"/>
  <c r="D16" i="58"/>
  <c r="D17" i="58"/>
  <c r="D33" i="58"/>
  <c r="D32" i="58"/>
  <c r="D31" i="58"/>
  <c r="D30" i="58"/>
  <c r="D29" i="58"/>
  <c r="D28" i="58"/>
  <c r="D27" i="58"/>
  <c r="D23" i="58"/>
  <c r="D24" i="58" s="1"/>
  <c r="D19" i="58"/>
  <c r="D20" i="58" s="1"/>
  <c r="D11" i="58"/>
  <c r="D34" i="58" l="1"/>
  <c r="D36" i="58"/>
  <c r="D12" i="58"/>
  <c r="D15" i="56"/>
  <c r="D8" i="56"/>
  <c r="D14" i="56"/>
  <c r="D29" i="57" l="1"/>
  <c r="D28" i="57"/>
  <c r="D27" i="57"/>
  <c r="D26" i="57"/>
  <c r="D25" i="57"/>
  <c r="D24" i="57"/>
  <c r="D23" i="57"/>
  <c r="D20" i="57"/>
  <c r="D19" i="57"/>
  <c r="D15" i="57"/>
  <c r="D14" i="57"/>
  <c r="D10" i="57"/>
  <c r="D9" i="57"/>
  <c r="D8" i="57"/>
  <c r="D7" i="57"/>
  <c r="D6" i="57"/>
  <c r="D31" i="56"/>
  <c r="D30" i="56"/>
  <c r="D29" i="56"/>
  <c r="D28" i="56"/>
  <c r="D27" i="56"/>
  <c r="D26" i="56"/>
  <c r="D25" i="56"/>
  <c r="D21" i="56"/>
  <c r="D22" i="56" s="1"/>
  <c r="D17" i="56"/>
  <c r="D13" i="56"/>
  <c r="D18" i="56" s="1"/>
  <c r="D9" i="56"/>
  <c r="D7" i="56"/>
  <c r="D6" i="56"/>
  <c r="D10" i="56" l="1"/>
  <c r="D16" i="57"/>
  <c r="D32" i="57"/>
  <c r="D32" i="56"/>
  <c r="D11" i="57"/>
  <c r="D30" i="57"/>
  <c r="D34" i="56"/>
  <c r="D28" i="55"/>
  <c r="D27" i="55" l="1"/>
  <c r="D29" i="55"/>
  <c r="D26" i="55"/>
  <c r="D25" i="55"/>
  <c r="D24" i="55"/>
  <c r="D23" i="55"/>
  <c r="D19" i="55"/>
  <c r="D20" i="55" s="1"/>
  <c r="D15" i="55"/>
  <c r="D14" i="55"/>
  <c r="D10" i="55"/>
  <c r="D9" i="55"/>
  <c r="D8" i="55"/>
  <c r="D7" i="55"/>
  <c r="D6" i="55"/>
  <c r="D32" i="55" l="1"/>
  <c r="D16" i="55"/>
  <c r="D11" i="55"/>
  <c r="D30" i="55"/>
  <c r="D16" i="54"/>
  <c r="D17" i="54"/>
  <c r="D15" i="54"/>
  <c r="D22" i="54"/>
  <c r="D21" i="54" l="1"/>
  <c r="D35" i="54"/>
  <c r="D36" i="54"/>
  <c r="D34" i="54"/>
  <c r="D33" i="54"/>
  <c r="D32" i="54"/>
  <c r="D31" i="54"/>
  <c r="D27" i="54"/>
  <c r="D28" i="54" s="1"/>
  <c r="D23" i="54"/>
  <c r="D20" i="54"/>
  <c r="D19" i="54"/>
  <c r="D18" i="54"/>
  <c r="D11" i="54"/>
  <c r="D10" i="54"/>
  <c r="D9" i="54"/>
  <c r="D8" i="54"/>
  <c r="D7" i="54"/>
  <c r="D6" i="54"/>
  <c r="D37" i="54" l="1"/>
  <c r="D39" i="54"/>
  <c r="D12" i="54"/>
  <c r="D24" i="54"/>
  <c r="D50" i="51"/>
  <c r="D42" i="51" l="1"/>
  <c r="D35" i="51"/>
  <c r="D57" i="51"/>
  <c r="D49" i="51"/>
  <c r="D58" i="51"/>
  <c r="D59" i="51"/>
  <c r="D60" i="51"/>
  <c r="D51" i="51"/>
  <c r="D52" i="51"/>
  <c r="D53" i="51"/>
  <c r="D54" i="51"/>
  <c r="D55" i="51"/>
  <c r="D56" i="51"/>
  <c r="D61" i="51"/>
  <c r="D44" i="51"/>
  <c r="D41" i="51"/>
  <c r="D33" i="51"/>
  <c r="D34" i="51"/>
  <c r="D36" i="51"/>
  <c r="D22" i="51"/>
  <c r="D23" i="51"/>
  <c r="D32" i="51"/>
  <c r="D31" i="51"/>
  <c r="D21" i="51"/>
  <c r="D20" i="51"/>
  <c r="D12" i="51"/>
  <c r="D11" i="51"/>
  <c r="D43" i="51" l="1"/>
  <c r="D45" i="51"/>
  <c r="D46" i="51"/>
  <c r="D47" i="51"/>
  <c r="D48" i="51"/>
  <c r="D62" i="51"/>
  <c r="D75" i="51"/>
  <c r="D73" i="51"/>
  <c r="D72" i="51"/>
  <c r="D71" i="51"/>
  <c r="D70" i="51"/>
  <c r="D66" i="51"/>
  <c r="D37" i="51"/>
  <c r="D30" i="51"/>
  <c r="D29" i="51"/>
  <c r="D28" i="51"/>
  <c r="D27" i="51"/>
  <c r="D26" i="51"/>
  <c r="D25" i="51"/>
  <c r="D24" i="51"/>
  <c r="D19" i="51"/>
  <c r="D18" i="51"/>
  <c r="D17" i="51"/>
  <c r="D16" i="51"/>
  <c r="D15" i="51"/>
  <c r="D14" i="51"/>
  <c r="D13" i="51"/>
  <c r="D10" i="51"/>
  <c r="D9" i="51"/>
  <c r="D8" i="51"/>
  <c r="D7" i="51"/>
  <c r="D6" i="51"/>
  <c r="D63" i="51" l="1"/>
  <c r="D38" i="51"/>
  <c r="D78" i="51"/>
  <c r="D67" i="51"/>
  <c r="D76" i="51"/>
  <c r="E19" i="50"/>
  <c r="E12" i="50"/>
  <c r="E35" i="50"/>
  <c r="E33" i="50"/>
  <c r="E32" i="50"/>
  <c r="E31" i="50"/>
  <c r="E30" i="50"/>
  <c r="E26" i="50"/>
  <c r="E27" i="50" s="1"/>
  <c r="E21" i="50"/>
  <c r="E20" i="50"/>
  <c r="E15" i="50"/>
  <c r="E14" i="50"/>
  <c r="E13" i="50"/>
  <c r="E11" i="50"/>
  <c r="E10" i="50"/>
  <c r="E9" i="50"/>
  <c r="E8" i="50"/>
  <c r="E7" i="50"/>
  <c r="E6" i="50"/>
  <c r="E23" i="50" l="1"/>
  <c r="E36" i="50"/>
  <c r="E38" i="50"/>
  <c r="E16" i="50"/>
  <c r="E15" i="49"/>
  <c r="E21" i="49"/>
  <c r="E13" i="49"/>
  <c r="E12" i="49"/>
  <c r="E11" i="49"/>
  <c r="E10" i="49"/>
  <c r="E9" i="49"/>
  <c r="E8" i="49"/>
  <c r="E7" i="49"/>
  <c r="E6" i="49"/>
  <c r="E14" i="49"/>
  <c r="E38" i="49"/>
  <c r="E36" i="49"/>
  <c r="E35" i="49"/>
  <c r="E34" i="49"/>
  <c r="E33" i="49"/>
  <c r="E29" i="49"/>
  <c r="E30" i="49" s="1"/>
  <c r="E25" i="49"/>
  <c r="E23" i="49"/>
  <c r="E22" i="49"/>
  <c r="E17" i="49"/>
  <c r="E16" i="49"/>
  <c r="E39" i="49" l="1"/>
  <c r="E41" i="49"/>
  <c r="E18" i="49"/>
  <c r="E26" i="49"/>
  <c r="E24" i="48"/>
  <c r="E39" i="48" l="1"/>
  <c r="E38" i="48"/>
  <c r="E37" i="48"/>
  <c r="E36" i="48"/>
  <c r="E35" i="48"/>
  <c r="E34" i="48"/>
  <c r="E30" i="48"/>
  <c r="E31" i="48" s="1"/>
  <c r="E26" i="48"/>
  <c r="E25" i="48"/>
  <c r="E23" i="48"/>
  <c r="E19" i="48"/>
  <c r="E18" i="48"/>
  <c r="E17" i="48"/>
  <c r="E16" i="48"/>
  <c r="E15" i="48"/>
  <c r="E14" i="48"/>
  <c r="E13" i="48"/>
  <c r="E12" i="48"/>
  <c r="E11" i="48"/>
  <c r="E10" i="48"/>
  <c r="E9" i="48"/>
  <c r="E8" i="48"/>
  <c r="E7" i="48"/>
  <c r="E6" i="48"/>
  <c r="E42" i="48" l="1"/>
  <c r="E20" i="48"/>
  <c r="E27" i="48"/>
  <c r="E40" i="48"/>
  <c r="E50" i="46"/>
  <c r="E33" i="46" l="1"/>
  <c r="E34" i="46"/>
  <c r="E35" i="46"/>
  <c r="E36" i="46" l="1"/>
  <c r="E38" i="47" l="1"/>
  <c r="E37" i="47"/>
  <c r="E48" i="47"/>
  <c r="E47" i="47"/>
  <c r="E46" i="47"/>
  <c r="E45" i="47"/>
  <c r="E44" i="47"/>
  <c r="E43" i="47"/>
  <c r="E39" i="47"/>
  <c r="E33" i="47"/>
  <c r="E32" i="47"/>
  <c r="E31" i="47"/>
  <c r="E27" i="47"/>
  <c r="E26" i="47"/>
  <c r="E25" i="47"/>
  <c r="E24" i="47"/>
  <c r="E23" i="47"/>
  <c r="E22" i="47"/>
  <c r="E21" i="47"/>
  <c r="E20" i="47"/>
  <c r="E19" i="47"/>
  <c r="E18" i="47"/>
  <c r="E17" i="47"/>
  <c r="E16" i="47"/>
  <c r="E15" i="47"/>
  <c r="E14" i="47"/>
  <c r="E13" i="47"/>
  <c r="E12" i="47"/>
  <c r="E11" i="47"/>
  <c r="E10" i="47"/>
  <c r="E9" i="47"/>
  <c r="E8" i="47"/>
  <c r="E7" i="47"/>
  <c r="E6" i="47"/>
  <c r="E34" i="47" l="1"/>
  <c r="G11" i="47"/>
  <c r="E40" i="47"/>
  <c r="E49" i="47"/>
  <c r="E28" i="47"/>
  <c r="G18" i="47"/>
  <c r="E51" i="47"/>
  <c r="G6" i="47"/>
  <c r="E25" i="46"/>
  <c r="E24" i="46"/>
  <c r="E23" i="46" l="1"/>
  <c r="E22" i="46"/>
  <c r="E27" i="46" l="1"/>
  <c r="E26" i="46"/>
  <c r="E28" i="46" l="1"/>
  <c r="E14" i="46" l="1"/>
  <c r="E15" i="46"/>
  <c r="E16" i="46"/>
  <c r="E17" i="46"/>
  <c r="E18" i="46"/>
  <c r="E13" i="46"/>
  <c r="E19" i="46"/>
  <c r="E6" i="46"/>
  <c r="E51" i="46" l="1"/>
  <c r="E49" i="46"/>
  <c r="E48" i="46"/>
  <c r="E47" i="46"/>
  <c r="E46" i="46"/>
  <c r="E42" i="46"/>
  <c r="E43" i="46" s="1"/>
  <c r="E38" i="46"/>
  <c r="E37" i="46"/>
  <c r="E32" i="46"/>
  <c r="E21" i="46"/>
  <c r="E20" i="46"/>
  <c r="E12" i="46"/>
  <c r="E11" i="46"/>
  <c r="E10" i="46"/>
  <c r="E9" i="46"/>
  <c r="E8" i="46"/>
  <c r="E7" i="46"/>
  <c r="E54" i="46" l="1"/>
  <c r="E29" i="46"/>
  <c r="E52" i="46"/>
  <c r="E39" i="46"/>
  <c r="E25" i="45"/>
  <c r="E11" i="45" l="1"/>
  <c r="E12" i="45"/>
  <c r="E13" i="45"/>
  <c r="E7" i="45"/>
  <c r="E8" i="45"/>
  <c r="E9" i="45"/>
  <c r="E10" i="45"/>
  <c r="E24" i="45" l="1"/>
  <c r="E26" i="45"/>
  <c r="E27" i="45"/>
  <c r="E28" i="45"/>
  <c r="E41" i="45"/>
  <c r="E40" i="45"/>
  <c r="E39" i="45"/>
  <c r="E38" i="45"/>
  <c r="E37" i="45"/>
  <c r="E36" i="45"/>
  <c r="E32" i="45"/>
  <c r="E33" i="45" s="1"/>
  <c r="E23" i="45"/>
  <c r="E19" i="45"/>
  <c r="E18" i="45"/>
  <c r="E17" i="45"/>
  <c r="E16" i="45"/>
  <c r="E15" i="45"/>
  <c r="E14" i="45"/>
  <c r="E6" i="45"/>
  <c r="E42" i="45" l="1"/>
  <c r="E44" i="45"/>
  <c r="E20" i="45"/>
  <c r="E29" i="45"/>
  <c r="E15" i="44"/>
  <c r="E26" i="44" l="1"/>
  <c r="E27" i="44" s="1"/>
  <c r="E32" i="44"/>
  <c r="E7" i="44"/>
  <c r="E8" i="44"/>
  <c r="E9" i="44"/>
  <c r="E10" i="44"/>
  <c r="E11" i="44"/>
  <c r="E12" i="44"/>
  <c r="E13" i="44"/>
  <c r="E35" i="44" l="1"/>
  <c r="E34" i="44"/>
  <c r="E33" i="44"/>
  <c r="E31" i="44"/>
  <c r="E30" i="44"/>
  <c r="E22" i="44"/>
  <c r="E21" i="44"/>
  <c r="E17" i="44"/>
  <c r="E16" i="44"/>
  <c r="E14" i="44"/>
  <c r="E6" i="44"/>
  <c r="E38" i="44" l="1"/>
  <c r="E36" i="44"/>
  <c r="E18" i="44"/>
  <c r="E23" i="44"/>
  <c r="E7" i="43"/>
  <c r="E14" i="43" l="1"/>
  <c r="E15" i="43"/>
  <c r="E16" i="43"/>
  <c r="E17" i="43"/>
  <c r="E18" i="43"/>
  <c r="E30" i="43" l="1"/>
  <c r="E29" i="43"/>
  <c r="E28" i="43"/>
  <c r="E27" i="43"/>
  <c r="E26" i="43"/>
  <c r="E22" i="43"/>
  <c r="E23" i="43" s="1"/>
  <c r="E13" i="43"/>
  <c r="E9" i="43"/>
  <c r="E8" i="43"/>
  <c r="E6" i="43"/>
  <c r="E33" i="43" l="1"/>
  <c r="E10" i="43"/>
  <c r="E19" i="43"/>
  <c r="E31" i="43"/>
  <c r="E72" i="42"/>
  <c r="E54" i="42"/>
  <c r="E53" i="42"/>
  <c r="E50" i="42"/>
  <c r="E42" i="42"/>
  <c r="E43" i="42"/>
  <c r="E44" i="42"/>
  <c r="E41" i="42"/>
  <c r="E40" i="42"/>
  <c r="E39" i="42"/>
  <c r="E47" i="42"/>
  <c r="E32" i="42"/>
  <c r="E31" i="42"/>
  <c r="E30" i="42"/>
  <c r="E29" i="42"/>
  <c r="E6" i="42"/>
  <c r="E7" i="42"/>
  <c r="E8" i="42"/>
  <c r="E9" i="42"/>
  <c r="E10" i="42"/>
  <c r="E11" i="42"/>
  <c r="E12" i="42"/>
  <c r="E13" i="42"/>
  <c r="E14" i="42"/>
  <c r="E15" i="42"/>
  <c r="E16" i="42"/>
  <c r="E17" i="42"/>
  <c r="E18" i="42"/>
  <c r="E19" i="42"/>
  <c r="E20" i="42"/>
  <c r="E21" i="42"/>
  <c r="E74" i="42"/>
  <c r="E73" i="42"/>
  <c r="E71" i="42"/>
  <c r="E70" i="42"/>
  <c r="E69" i="42"/>
  <c r="E68" i="42"/>
  <c r="E64" i="42"/>
  <c r="E65" i="42" s="1"/>
  <c r="E60" i="42"/>
  <c r="E59" i="42"/>
  <c r="E58" i="42"/>
  <c r="E57" i="42"/>
  <c r="E56" i="42"/>
  <c r="E55" i="42"/>
  <c r="E52" i="42"/>
  <c r="E51" i="42"/>
  <c r="E49" i="42"/>
  <c r="E48" i="42"/>
  <c r="E46" i="42"/>
  <c r="E45" i="42"/>
  <c r="E38" i="42"/>
  <c r="E37" i="42"/>
  <c r="E36" i="42"/>
  <c r="E28" i="42"/>
  <c r="E27" i="42"/>
  <c r="E26" i="42"/>
  <c r="E25" i="42"/>
  <c r="E24" i="42"/>
  <c r="E23" i="42"/>
  <c r="E22" i="42"/>
  <c r="E33" i="42" l="1"/>
  <c r="E61" i="42"/>
  <c r="E77" i="42"/>
  <c r="E75" i="42"/>
  <c r="E18" i="41"/>
  <c r="E43" i="41" l="1"/>
  <c r="E30" i="41" l="1"/>
  <c r="E23" i="41" l="1"/>
  <c r="E24" i="41"/>
  <c r="E25" i="41"/>
  <c r="E26" i="41"/>
  <c r="E19" i="41"/>
  <c r="E21" i="41" l="1"/>
  <c r="E22" i="41"/>
  <c r="E27" i="41" l="1"/>
  <c r="E28" i="41"/>
  <c r="E20" i="41"/>
  <c r="E29" i="41" l="1"/>
  <c r="E44" i="41" l="1"/>
  <c r="E42" i="41"/>
  <c r="E41" i="41"/>
  <c r="E40" i="41"/>
  <c r="E39" i="41"/>
  <c r="E35" i="41"/>
  <c r="E31" i="41"/>
  <c r="E17" i="41"/>
  <c r="E13" i="41"/>
  <c r="E12" i="41"/>
  <c r="E11" i="41"/>
  <c r="E10" i="41"/>
  <c r="E9" i="41"/>
  <c r="E8" i="41"/>
  <c r="E7" i="41"/>
  <c r="E6" i="41"/>
  <c r="E47" i="41" l="1"/>
  <c r="E36" i="41"/>
  <c r="E32" i="41"/>
  <c r="E14" i="41"/>
  <c r="E45" i="41"/>
  <c r="E8" i="40" l="1"/>
  <c r="E9" i="40"/>
  <c r="E23" i="40"/>
  <c r="E6" i="40"/>
  <c r="E17" i="40" l="1"/>
  <c r="E25" i="40"/>
  <c r="E24" i="40"/>
  <c r="E26" i="40"/>
  <c r="E27" i="40"/>
  <c r="E28" i="40"/>
  <c r="E10" i="40"/>
  <c r="E7" i="40"/>
  <c r="E42" i="40"/>
  <c r="E41" i="40"/>
  <c r="E40" i="40"/>
  <c r="E39" i="40"/>
  <c r="E38" i="40"/>
  <c r="E34" i="40"/>
  <c r="E33" i="40"/>
  <c r="E29" i="40"/>
  <c r="E22" i="40"/>
  <c r="E18" i="40"/>
  <c r="E16" i="40"/>
  <c r="E15" i="40"/>
  <c r="E14" i="40"/>
  <c r="E13" i="40"/>
  <c r="E12" i="40"/>
  <c r="E11" i="40"/>
  <c r="E35" i="40" l="1"/>
  <c r="E19" i="40"/>
  <c r="E30" i="40"/>
  <c r="E43" i="40"/>
  <c r="E45" i="40"/>
  <c r="E20" i="39"/>
  <c r="E26" i="39" l="1"/>
  <c r="E25" i="39" l="1"/>
  <c r="E19" i="39" l="1"/>
  <c r="E7" i="39" l="1"/>
  <c r="E8" i="39"/>
  <c r="E9" i="39"/>
  <c r="E36" i="39" l="1"/>
  <c r="E34" i="39"/>
  <c r="E33" i="39"/>
  <c r="E32" i="39"/>
  <c r="E31" i="39"/>
  <c r="E27" i="39"/>
  <c r="E28" i="39" s="1"/>
  <c r="E21" i="39"/>
  <c r="E18" i="39"/>
  <c r="E14" i="39"/>
  <c r="E13" i="39"/>
  <c r="E12" i="39"/>
  <c r="E11" i="39"/>
  <c r="E10" i="39"/>
  <c r="E6" i="39"/>
  <c r="E39" i="39" l="1"/>
  <c r="E15" i="39"/>
  <c r="E22" i="39"/>
  <c r="E37" i="39"/>
  <c r="E18" i="38"/>
  <c r="E19" i="38"/>
  <c r="E25" i="38" l="1"/>
  <c r="E26" i="38"/>
  <c r="E17" i="38" l="1"/>
  <c r="E16" i="38" l="1"/>
  <c r="E28" i="38"/>
  <c r="E32" i="38"/>
  <c r="E15" i="38"/>
  <c r="E10" i="38" l="1"/>
  <c r="E13" i="38"/>
  <c r="E14" i="38"/>
  <c r="E43" i="38"/>
  <c r="E41" i="38"/>
  <c r="E40" i="38"/>
  <c r="E39" i="38"/>
  <c r="E38" i="38"/>
  <c r="E34" i="38"/>
  <c r="E33" i="38"/>
  <c r="E24" i="38"/>
  <c r="E27" i="38" s="1"/>
  <c r="E20" i="38"/>
  <c r="E12" i="38"/>
  <c r="E11" i="38"/>
  <c r="E9" i="38"/>
  <c r="E8" i="38"/>
  <c r="E7" i="38"/>
  <c r="E6" i="38"/>
  <c r="E35" i="38" l="1"/>
  <c r="E46" i="38"/>
  <c r="E29" i="38"/>
  <c r="E21" i="38"/>
  <c r="E44" i="38"/>
  <c r="E47" i="37"/>
  <c r="E25" i="37" l="1"/>
  <c r="E40" i="37" l="1"/>
  <c r="E39" i="37"/>
  <c r="E26" i="37" l="1"/>
  <c r="E23" i="37" l="1"/>
  <c r="E24" i="37"/>
  <c r="E27" i="37" s="1"/>
  <c r="E17" i="37"/>
  <c r="E18" i="37"/>
  <c r="E19" i="37"/>
  <c r="E20" i="37"/>
  <c r="E21" i="37"/>
  <c r="E48" i="37" l="1"/>
  <c r="E46" i="37"/>
  <c r="E45" i="37"/>
  <c r="E44" i="37"/>
  <c r="E41" i="37"/>
  <c r="E38" i="37"/>
  <c r="E34" i="37"/>
  <c r="E33" i="37"/>
  <c r="E31" i="37"/>
  <c r="E30" i="37"/>
  <c r="E22" i="37"/>
  <c r="E16" i="37"/>
  <c r="E15" i="37"/>
  <c r="E14" i="37"/>
  <c r="E13" i="37"/>
  <c r="E12" i="37"/>
  <c r="E11" i="37"/>
  <c r="E10" i="37"/>
  <c r="E9" i="37"/>
  <c r="E8" i="37"/>
  <c r="E7" i="37"/>
  <c r="E6" i="37"/>
  <c r="E49" i="37" l="1"/>
  <c r="E51" i="37"/>
  <c r="E35" i="37"/>
  <c r="E15" i="36"/>
  <c r="E16" i="36"/>
  <c r="E17" i="36"/>
  <c r="E30" i="36"/>
  <c r="E38" i="36"/>
  <c r="E37" i="36"/>
  <c r="E36" i="36"/>
  <c r="E35" i="36"/>
  <c r="E31" i="36"/>
  <c r="E32" i="36" s="1"/>
  <c r="E26" i="36"/>
  <c r="E25" i="36"/>
  <c r="E23" i="36"/>
  <c r="E22" i="36"/>
  <c r="E18" i="36"/>
  <c r="E14" i="36"/>
  <c r="E13" i="36"/>
  <c r="E12" i="36"/>
  <c r="E11" i="36"/>
  <c r="E10" i="36"/>
  <c r="E9" i="36"/>
  <c r="E8" i="36"/>
  <c r="E7" i="36"/>
  <c r="E6" i="36"/>
  <c r="E39" i="36" l="1"/>
  <c r="E27" i="36"/>
  <c r="E41" i="36"/>
  <c r="E19" i="36"/>
  <c r="E26" i="35"/>
  <c r="E28" i="35"/>
  <c r="E25" i="35"/>
  <c r="E6" i="35"/>
  <c r="E24" i="35"/>
  <c r="E23" i="35"/>
  <c r="E22" i="35"/>
  <c r="E40" i="35"/>
  <c r="E27" i="35" l="1"/>
  <c r="E41" i="35"/>
  <c r="E39" i="35"/>
  <c r="E38" i="35"/>
  <c r="E37" i="35"/>
  <c r="E33" i="35"/>
  <c r="E34" i="35" s="1"/>
  <c r="E29" i="35"/>
  <c r="E20" i="35"/>
  <c r="E19" i="35"/>
  <c r="E15" i="35"/>
  <c r="E14" i="35"/>
  <c r="E13" i="35"/>
  <c r="E12" i="35"/>
  <c r="E11" i="35"/>
  <c r="E10" i="35"/>
  <c r="E9" i="35"/>
  <c r="E8" i="35"/>
  <c r="E7" i="35"/>
  <c r="E30" i="35" l="1"/>
  <c r="E16" i="35"/>
  <c r="E44" i="35"/>
  <c r="E42" i="35"/>
  <c r="E41" i="34"/>
  <c r="E31" i="34"/>
  <c r="E32" i="34"/>
  <c r="E33" i="34"/>
  <c r="E34" i="34"/>
  <c r="E35" i="34"/>
  <c r="E30" i="34"/>
  <c r="E29" i="34"/>
  <c r="E6" i="34"/>
  <c r="E7" i="34"/>
  <c r="E8" i="34"/>
  <c r="E9" i="34"/>
  <c r="E10" i="34"/>
  <c r="E11" i="34"/>
  <c r="E12" i="34"/>
  <c r="E13" i="34"/>
  <c r="E14" i="34"/>
  <c r="E15" i="34"/>
  <c r="E16" i="34"/>
  <c r="E17" i="34"/>
  <c r="E18" i="34"/>
  <c r="E19" i="34"/>
  <c r="E20" i="34"/>
  <c r="E40" i="34"/>
  <c r="E39" i="34"/>
  <c r="E55" i="34" l="1"/>
  <c r="E54" i="34"/>
  <c r="E53" i="34"/>
  <c r="E52" i="34"/>
  <c r="E48" i="34"/>
  <c r="E44" i="34"/>
  <c r="E43" i="34"/>
  <c r="E42" i="34"/>
  <c r="E28" i="34"/>
  <c r="E26" i="34"/>
  <c r="E25" i="34"/>
  <c r="E24" i="34"/>
  <c r="E23" i="34"/>
  <c r="E22" i="34"/>
  <c r="E21" i="34"/>
  <c r="E30" i="32"/>
  <c r="E29" i="32"/>
  <c r="E27" i="34" l="1"/>
  <c r="E58" i="34" s="1"/>
  <c r="E56" i="34"/>
  <c r="E36" i="34"/>
  <c r="E45" i="34"/>
  <c r="E49" i="34"/>
  <c r="E35" i="32"/>
  <c r="E43" i="32"/>
  <c r="E42" i="32"/>
  <c r="E41" i="32"/>
  <c r="E40" i="32"/>
  <c r="E36" i="32"/>
  <c r="E31" i="32"/>
  <c r="E28" i="32"/>
  <c r="E23" i="32"/>
  <c r="E22" i="32"/>
  <c r="E21" i="32"/>
  <c r="E20" i="32"/>
  <c r="E19" i="32"/>
  <c r="E18" i="32"/>
  <c r="E17" i="32"/>
  <c r="E16" i="32"/>
  <c r="E15" i="32"/>
  <c r="E14" i="32"/>
  <c r="E13" i="32"/>
  <c r="E12" i="32"/>
  <c r="E11" i="32"/>
  <c r="E10" i="32"/>
  <c r="E9" i="32"/>
  <c r="E8" i="32"/>
  <c r="E7" i="32"/>
  <c r="E6" i="32"/>
  <c r="E37" i="32" l="1"/>
  <c r="E24" i="32"/>
  <c r="E27" i="32" s="1"/>
  <c r="E46" i="32" s="1"/>
  <c r="E44" i="32"/>
  <c r="E23" i="31"/>
  <c r="E28" i="31"/>
  <c r="E29" i="31"/>
  <c r="E24" i="31"/>
  <c r="E22" i="31"/>
  <c r="E21" i="31"/>
  <c r="E20" i="31"/>
  <c r="E19" i="31"/>
  <c r="E18" i="31"/>
  <c r="E17" i="31"/>
  <c r="E16" i="31"/>
  <c r="E15" i="31"/>
  <c r="E14" i="31"/>
  <c r="E13" i="31"/>
  <c r="E12" i="31"/>
  <c r="E11" i="31"/>
  <c r="E10" i="31"/>
  <c r="E9" i="31"/>
  <c r="E8" i="31"/>
  <c r="E7" i="31"/>
  <c r="E6" i="31"/>
  <c r="E32" i="32" l="1"/>
  <c r="E32" i="31"/>
  <c r="E30" i="31"/>
  <c r="E25" i="31"/>
  <c r="E15" i="28"/>
  <c r="E16" i="28"/>
  <c r="E17" i="28"/>
  <c r="E18" i="28"/>
  <c r="E19" i="28"/>
  <c r="E20" i="28"/>
  <c r="E21" i="28"/>
  <c r="E29" i="28"/>
  <c r="E30" i="28"/>
  <c r="E44" i="28"/>
  <c r="E43" i="28"/>
  <c r="E42" i="28"/>
  <c r="E41" i="28"/>
  <c r="E37" i="28"/>
  <c r="E38" i="28" s="1"/>
  <c r="E33" i="28"/>
  <c r="E32" i="28"/>
  <c r="E31" i="28"/>
  <c r="E25" i="28"/>
  <c r="E24" i="28"/>
  <c r="E23" i="28"/>
  <c r="E22" i="28"/>
  <c r="E14" i="28"/>
  <c r="E13" i="28"/>
  <c r="E12" i="28"/>
  <c r="E11" i="28"/>
  <c r="E10" i="28"/>
  <c r="E9" i="28"/>
  <c r="E8" i="28"/>
  <c r="E7" i="28"/>
  <c r="E6" i="28"/>
  <c r="E34" i="28" l="1"/>
  <c r="E26" i="28"/>
  <c r="E45" i="28"/>
  <c r="E47" i="28"/>
  <c r="E16" i="26"/>
  <c r="E17" i="26"/>
  <c r="E18" i="26" l="1"/>
  <c r="E15" i="26"/>
  <c r="E25" i="26" l="1"/>
  <c r="E14" i="26"/>
  <c r="E9" i="26"/>
  <c r="E10" i="26"/>
  <c r="E11" i="26"/>
  <c r="E12" i="26"/>
  <c r="E13" i="26"/>
  <c r="E19" i="26"/>
  <c r="E8" i="26"/>
  <c r="E7" i="26"/>
  <c r="E26" i="26"/>
  <c r="E27" i="26"/>
  <c r="E28" i="26"/>
  <c r="E31" i="25" l="1"/>
  <c r="E26" i="25" l="1"/>
  <c r="E39" i="25"/>
  <c r="E21" i="25"/>
  <c r="E23" i="25"/>
  <c r="E24" i="25"/>
  <c r="E25" i="25"/>
  <c r="E15" i="25"/>
  <c r="E14" i="25"/>
  <c r="E29" i="24" l="1"/>
  <c r="E34" i="24"/>
  <c r="E22" i="24"/>
  <c r="E21" i="24"/>
  <c r="E20" i="24"/>
  <c r="E19" i="24"/>
  <c r="E18" i="24"/>
  <c r="E17" i="24"/>
  <c r="E16" i="24"/>
  <c r="E15" i="24"/>
  <c r="E41" i="24"/>
  <c r="E14" i="24" l="1"/>
  <c r="E13" i="24"/>
  <c r="E12" i="24"/>
  <c r="E11" i="24"/>
  <c r="E10" i="24"/>
  <c r="E9" i="24"/>
  <c r="E8" i="24"/>
  <c r="E7" i="24"/>
  <c r="E6" i="25"/>
  <c r="E24" i="26"/>
  <c r="E23" i="26"/>
  <c r="E29" i="26" l="1"/>
  <c r="E27" i="24"/>
  <c r="E28" i="24"/>
  <c r="E6" i="24"/>
  <c r="E26" i="24"/>
  <c r="E16" i="25"/>
  <c r="E13" i="25"/>
  <c r="E12" i="25"/>
  <c r="E11" i="25"/>
  <c r="E10" i="25"/>
  <c r="E9" i="25"/>
  <c r="E8" i="25"/>
  <c r="E7" i="25"/>
  <c r="E27" i="25"/>
  <c r="E22" i="25"/>
  <c r="E20" i="25"/>
  <c r="E39" i="26"/>
  <c r="E38" i="26"/>
  <c r="E37" i="26"/>
  <c r="E36" i="26"/>
  <c r="E32" i="26"/>
  <c r="E6" i="26"/>
  <c r="E20" i="26" s="1"/>
  <c r="E38" i="25"/>
  <c r="E37" i="25"/>
  <c r="E36" i="25"/>
  <c r="E32" i="25"/>
  <c r="E33" i="25" s="1"/>
  <c r="E40" i="24"/>
  <c r="E39" i="24"/>
  <c r="E38" i="24"/>
  <c r="E33" i="24"/>
  <c r="E35" i="24" s="1"/>
  <c r="E42" i="25" l="1"/>
  <c r="E30" i="24"/>
  <c r="E44" i="24"/>
  <c r="E17" i="25"/>
  <c r="E28" i="25"/>
  <c r="E42" i="26"/>
  <c r="E40" i="25"/>
  <c r="E23" i="24"/>
  <c r="E33" i="26"/>
  <c r="E40" i="26"/>
  <c r="E42" i="24"/>
  <c r="E24" i="23"/>
  <c r="E25" i="23"/>
  <c r="E18" i="23"/>
  <c r="E19" i="23"/>
  <c r="E37" i="23"/>
  <c r="E36" i="23"/>
  <c r="E35" i="23"/>
  <c r="E34" i="23"/>
  <c r="E30" i="23"/>
  <c r="E31" i="23" s="1"/>
  <c r="E26" i="23"/>
  <c r="E27" i="23" s="1"/>
  <c r="E20" i="23"/>
  <c r="E17" i="23"/>
  <c r="E16" i="23"/>
  <c r="E15" i="23"/>
  <c r="E14" i="23"/>
  <c r="E13" i="23"/>
  <c r="E12" i="23"/>
  <c r="E11" i="23"/>
  <c r="E10" i="23"/>
  <c r="E9" i="23"/>
  <c r="E8" i="23"/>
  <c r="E7" i="23"/>
  <c r="E6" i="23"/>
  <c r="E7" i="22"/>
  <c r="E8" i="22"/>
  <c r="E9" i="22"/>
  <c r="E10" i="22"/>
  <c r="E11" i="22"/>
  <c r="E12" i="22"/>
  <c r="E13" i="22"/>
  <c r="E14" i="22"/>
  <c r="E15" i="22"/>
  <c r="E16" i="22"/>
  <c r="E17" i="22"/>
  <c r="E18" i="22"/>
  <c r="E19" i="22"/>
  <c r="E20" i="22"/>
  <c r="E21" i="22"/>
  <c r="E37" i="22"/>
  <c r="E36" i="22"/>
  <c r="E35" i="22"/>
  <c r="E34" i="22"/>
  <c r="E30" i="22"/>
  <c r="E31" i="22" s="1"/>
  <c r="E26" i="22"/>
  <c r="E22" i="22"/>
  <c r="E6" i="22"/>
  <c r="E29" i="21"/>
  <c r="E30" i="21"/>
  <c r="E31" i="21"/>
  <c r="E28" i="21"/>
  <c r="E22" i="21"/>
  <c r="E23" i="21"/>
  <c r="E24" i="21"/>
  <c r="E21" i="21"/>
  <c r="E14" i="21"/>
  <c r="E15" i="21"/>
  <c r="E16" i="21"/>
  <c r="E17" i="21"/>
  <c r="E13" i="21"/>
  <c r="E7" i="21"/>
  <c r="E8" i="21"/>
  <c r="E9" i="21"/>
  <c r="E6" i="21"/>
  <c r="E40" i="23" l="1"/>
  <c r="E25" i="21"/>
  <c r="E32" i="21"/>
  <c r="E10" i="21"/>
  <c r="E18" i="21"/>
  <c r="E21" i="23"/>
  <c r="E38" i="23"/>
  <c r="E23" i="22"/>
  <c r="E27" i="22"/>
  <c r="E40" i="22"/>
  <c r="E38" i="22"/>
  <c r="E34" i="21"/>
  <c r="E13" i="19" l="1"/>
  <c r="E11" i="19"/>
  <c r="E10" i="19"/>
  <c r="E21" i="19"/>
  <c r="E15" i="19"/>
  <c r="E16" i="19"/>
  <c r="E39" i="19"/>
  <c r="E9" i="19"/>
  <c r="E8" i="19"/>
  <c r="E7" i="19"/>
  <c r="E6" i="19"/>
  <c r="E5" i="19"/>
  <c r="E32" i="19"/>
  <c r="E31" i="19"/>
  <c r="E30" i="19"/>
  <c r="E29" i="19"/>
  <c r="E28" i="19"/>
  <c r="E27" i="19"/>
  <c r="E26" i="19"/>
  <c r="E25" i="19"/>
  <c r="E17" i="19"/>
  <c r="E18" i="19"/>
  <c r="E38" i="19"/>
  <c r="E37" i="19"/>
  <c r="E36" i="19"/>
  <c r="E35" i="19"/>
  <c r="E34" i="19"/>
  <c r="E23" i="19"/>
  <c r="E20" i="19"/>
  <c r="E19" i="19"/>
  <c r="E41" i="19" l="1"/>
  <c r="E12" i="18"/>
  <c r="E75" i="18" l="1"/>
  <c r="E58" i="18"/>
  <c r="E59" i="18"/>
  <c r="E57" i="18"/>
  <c r="E82" i="18"/>
  <c r="E81" i="18"/>
  <c r="E89" i="18"/>
  <c r="E88" i="18"/>
  <c r="E87" i="18"/>
  <c r="E86" i="18"/>
  <c r="E85" i="18"/>
  <c r="E84" i="18"/>
  <c r="E79" i="18"/>
  <c r="E78" i="18"/>
  <c r="E77" i="18"/>
  <c r="E66" i="18"/>
  <c r="E65" i="18"/>
  <c r="E64" i="18"/>
  <c r="E63" i="18"/>
  <c r="E62" i="18"/>
  <c r="E61" i="18"/>
  <c r="E55" i="18"/>
  <c r="E53" i="18"/>
  <c r="E52" i="18"/>
  <c r="E51" i="18"/>
  <c r="E49" i="18"/>
  <c r="E47" i="18"/>
  <c r="E46" i="18"/>
  <c r="E38" i="18"/>
  <c r="E37" i="18"/>
  <c r="E36" i="18"/>
  <c r="E34" i="18"/>
  <c r="E33" i="18"/>
  <c r="E32" i="18"/>
  <c r="E31" i="18"/>
  <c r="E30" i="18"/>
  <c r="E29" i="18"/>
  <c r="E28" i="18"/>
  <c r="E27" i="18"/>
  <c r="E25" i="18"/>
  <c r="E24" i="18"/>
  <c r="E23" i="18"/>
  <c r="E22" i="18"/>
  <c r="E21" i="18"/>
  <c r="E20" i="18"/>
  <c r="E18" i="18"/>
  <c r="E17" i="18"/>
  <c r="E16" i="18"/>
  <c r="E15" i="18"/>
  <c r="E13" i="18"/>
  <c r="E11" i="18"/>
  <c r="E9" i="18"/>
  <c r="E7" i="18"/>
  <c r="E6" i="18"/>
  <c r="E5" i="18"/>
  <c r="E21" i="15"/>
  <c r="E43" i="15"/>
  <c r="E44" i="15"/>
  <c r="E42" i="15"/>
  <c r="E8" i="15"/>
  <c r="E6" i="15"/>
  <c r="E7" i="15"/>
  <c r="E34" i="15"/>
  <c r="E40" i="15"/>
  <c r="E39" i="15"/>
  <c r="E38" i="15"/>
  <c r="E37" i="15"/>
  <c r="E36" i="15"/>
  <c r="E35" i="15"/>
  <c r="E33" i="15"/>
  <c r="E18" i="15"/>
  <c r="E91" i="18" l="1"/>
  <c r="E68" i="18"/>
  <c r="E40" i="18"/>
  <c r="E15" i="15"/>
  <c r="E16" i="15"/>
  <c r="E17" i="15"/>
  <c r="E31" i="15"/>
  <c r="E30" i="15"/>
  <c r="E29" i="15"/>
  <c r="E28" i="15"/>
  <c r="E27" i="15"/>
  <c r="E26" i="15"/>
  <c r="E24" i="15"/>
  <c r="E23" i="15"/>
  <c r="E22" i="15"/>
  <c r="E19" i="15"/>
  <c r="E14" i="15"/>
  <c r="E12" i="15"/>
  <c r="E10" i="15"/>
  <c r="E9" i="15"/>
  <c r="E5" i="15"/>
  <c r="E46" i="15" l="1"/>
  <c r="E27" i="13"/>
  <c r="E26" i="13"/>
  <c r="E25" i="13"/>
  <c r="E24" i="13"/>
  <c r="E23" i="13"/>
  <c r="E22" i="13"/>
  <c r="E20" i="13"/>
  <c r="E19" i="13"/>
  <c r="E18" i="13"/>
  <c r="E17" i="13"/>
  <c r="E16" i="13"/>
  <c r="E15" i="13"/>
  <c r="E14" i="13"/>
  <c r="E12" i="13"/>
  <c r="E11" i="13"/>
  <c r="E9" i="13"/>
  <c r="E7" i="13"/>
  <c r="E6" i="13"/>
  <c r="E5" i="13"/>
  <c r="E29" i="13" l="1"/>
  <c r="E34" i="12"/>
  <c r="E35" i="12"/>
  <c r="E29" i="12"/>
  <c r="E20" i="12"/>
  <c r="E6" i="12"/>
  <c r="E7" i="12"/>
  <c r="E8" i="12"/>
  <c r="E22" i="12"/>
  <c r="E5" i="12"/>
  <c r="E17" i="12"/>
  <c r="E18" i="12"/>
  <c r="E19" i="12"/>
  <c r="E16" i="12"/>
  <c r="E21" i="12"/>
  <c r="E39" i="12" l="1"/>
  <c r="E38" i="12"/>
  <c r="E37" i="12"/>
  <c r="E36" i="12"/>
  <c r="E33" i="12"/>
  <c r="E31" i="12"/>
  <c r="E30" i="12"/>
  <c r="E28" i="12"/>
  <c r="E27" i="12"/>
  <c r="E26" i="12"/>
  <c r="E24" i="12"/>
  <c r="E14" i="12"/>
  <c r="E13" i="12"/>
  <c r="E11" i="12"/>
  <c r="E9" i="12"/>
  <c r="E41" i="12" l="1"/>
  <c r="E36" i="11"/>
  <c r="E35" i="11"/>
  <c r="E25" i="11"/>
  <c r="E26" i="11"/>
  <c r="E27" i="11"/>
  <c r="E28" i="11"/>
  <c r="E29" i="11"/>
  <c r="E24" i="11"/>
  <c r="E32" i="11"/>
  <c r="E33" i="11"/>
  <c r="E34" i="11"/>
  <c r="E37" i="11"/>
  <c r="E38" i="11"/>
  <c r="E31" i="11"/>
  <c r="E11" i="11"/>
  <c r="E19" i="11" l="1"/>
  <c r="E6" i="11"/>
  <c r="E20" i="11"/>
  <c r="E22" i="11"/>
  <c r="E18" i="11"/>
  <c r="E17" i="11"/>
  <c r="E15" i="11"/>
  <c r="E14" i="11"/>
  <c r="E12" i="11"/>
  <c r="E10" i="11"/>
  <c r="E9" i="11"/>
  <c r="E8" i="11"/>
  <c r="E7" i="11"/>
  <c r="E5" i="11"/>
  <c r="E40" i="11" l="1"/>
  <c r="E41" i="9"/>
  <c r="E31" i="9"/>
  <c r="E32" i="9"/>
  <c r="E6" i="9"/>
  <c r="E16" i="9"/>
  <c r="E22" i="9"/>
  <c r="E18" i="9"/>
  <c r="E42" i="9"/>
  <c r="E15" i="9"/>
  <c r="E14" i="9"/>
  <c r="E4" i="9"/>
  <c r="E2" i="9"/>
  <c r="E12" i="9"/>
  <c r="E29" i="9"/>
  <c r="E39" i="9"/>
  <c r="E40" i="9"/>
  <c r="E38" i="9"/>
  <c r="E34" i="9"/>
  <c r="E35" i="9"/>
  <c r="E36" i="9"/>
  <c r="E33" i="9"/>
  <c r="E28" i="9"/>
  <c r="E27" i="9"/>
  <c r="E26" i="9"/>
  <c r="E7" i="9" l="1"/>
  <c r="E8" i="9"/>
  <c r="E9" i="9"/>
  <c r="E10" i="9"/>
  <c r="E11" i="9"/>
  <c r="E13" i="9"/>
  <c r="E19" i="9"/>
  <c r="E20" i="9"/>
  <c r="E21" i="9"/>
  <c r="E24" i="9"/>
  <c r="E25" i="9"/>
  <c r="E3" i="9"/>
  <c r="E43" i="9" l="1"/>
  <c r="D19" i="7"/>
  <c r="D20" i="7"/>
  <c r="D17" i="7"/>
  <c r="D16" i="7"/>
  <c r="D27" i="7"/>
  <c r="D26" i="7"/>
  <c r="D25" i="7"/>
  <c r="D24" i="7"/>
  <c r="D23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F17" i="4"/>
  <c r="F16" i="4"/>
  <c r="F18" i="4"/>
  <c r="F21" i="4"/>
  <c r="F22" i="4"/>
  <c r="F23" i="4"/>
  <c r="F24" i="4"/>
  <c r="F25" i="4"/>
  <c r="F11" i="4"/>
  <c r="F14" i="4"/>
  <c r="F7" i="4"/>
  <c r="D29" i="7" l="1"/>
  <c r="F4" i="4"/>
  <c r="F5" i="4"/>
  <c r="F9" i="4" l="1"/>
  <c r="F15" i="4" l="1"/>
  <c r="F13" i="4" l="1"/>
  <c r="F10" i="4"/>
  <c r="F12" i="4"/>
  <c r="F8" i="4"/>
  <c r="F6" i="4"/>
</calcChain>
</file>

<file path=xl/sharedStrings.xml><?xml version="1.0" encoding="utf-8"?>
<sst xmlns="http://schemas.openxmlformats.org/spreadsheetml/2006/main" count="3278" uniqueCount="660">
  <si>
    <t>Комплектующие</t>
  </si>
  <si>
    <t>Цена yandex</t>
  </si>
  <si>
    <t>Цена магазина</t>
  </si>
  <si>
    <t>Ссылка</t>
  </si>
  <si>
    <t>Кол-во</t>
  </si>
  <si>
    <t>Итого</t>
  </si>
  <si>
    <t>Оргтехника и коммутация</t>
  </si>
  <si>
    <t>Коммутатор D-Link DGS-1100-26/B2A</t>
  </si>
  <si>
    <t>http://kupinedorogo.ru/item/1352843.php</t>
  </si>
  <si>
    <t>http://kupinedorogo.ru/item/1188388.php</t>
  </si>
  <si>
    <t>Panasonic KX-TDA0172XJ Плата 16 внутренних цифровых портов</t>
  </si>
  <si>
    <t>-</t>
  </si>
  <si>
    <t>http://kupinedorogo.ru/item/150783.php</t>
  </si>
  <si>
    <t>http://kupinedorogo.ru/item/1129445.php</t>
  </si>
  <si>
    <t>http://kupinedorogo.ru/item/176334.php</t>
  </si>
  <si>
    <t>http://kupinedorogo.ru/item/1300114.php</t>
  </si>
  <si>
    <t>Крышка для KYOCERA TASKalfa 1800</t>
  </si>
  <si>
    <t>Принтер-сканер-копир KYOCERA TASKalfa 1800</t>
  </si>
  <si>
    <t>Коммутатор D-Link DGS-1100-26/B2A Настраиваемый компактный коммутатор EasySmart с 24 порта</t>
  </si>
  <si>
    <t>Кабель Amphenol, П! односторонний, для АТС Panasonic (3m)</t>
  </si>
  <si>
    <t>Телефон Panasonic  KX-DT521RU Системный цифровой телефон</t>
  </si>
  <si>
    <t>Копи-картридж для WC M118/M118i,CC C118,WC Pro 123/128, 60000 стр. (013R00589)</t>
  </si>
  <si>
    <t>Принтер Kyocera TASKalfa 1800   1102NC3NL0 {A3, 600x600dpi, 18стр/мин, USB.  б/крышки, стартовый тон</t>
  </si>
  <si>
    <t>Картридж Kyocera-Mita TK-4105 {TASKalfa 1800/2200/1801/2201, (15000стр.)}</t>
  </si>
  <si>
    <t>Принтер Kyocera Крышка стола копировального аппарата PLATEN COVER TYPE(H) (Kyocera 1800/1801/2201/)</t>
  </si>
  <si>
    <t>Тонер-картридж Xerox C118 / M118 / M118i (11 000 стр.) 006R01179</t>
  </si>
  <si>
    <t>Организация (интернет магазин)</t>
  </si>
  <si>
    <t>http://bestoffice.ru</t>
  </si>
  <si>
    <t xml:space="preserve">Бестофис </t>
  </si>
  <si>
    <t xml:space="preserve">Зарница </t>
  </si>
  <si>
    <t>http://kupinedorogo.ru</t>
  </si>
  <si>
    <t xml:space="preserve">Евростандрат </t>
  </si>
  <si>
    <t>http://www.evrostd.ru</t>
  </si>
  <si>
    <t xml:space="preserve">НИКС </t>
  </si>
  <si>
    <t>http://chel.nix.ru</t>
  </si>
  <si>
    <t xml:space="preserve">DNS </t>
  </si>
  <si>
    <t>http://www.dns-shop.ru</t>
  </si>
  <si>
    <t>https://www.citilink.ru</t>
  </si>
  <si>
    <t>Ситилинк</t>
  </si>
  <si>
    <t>Ого!</t>
  </si>
  <si>
    <t>http://ogo1.ru</t>
  </si>
  <si>
    <t>_</t>
  </si>
  <si>
    <t>Плата расширения Panasonic KX-TDA0172XJ</t>
  </si>
  <si>
    <t>Сетевой фильтр Defender Фильтр ES, 3м 5 розеток</t>
  </si>
  <si>
    <t>Сетевой фильтр Defender Фильтр ES, 5м 5 розеток</t>
  </si>
  <si>
    <t>Gembird CC-USB2-AMAF-6 USB 2.0 кабель удлинительный 1.8м AM/AF</t>
  </si>
  <si>
    <t>http://kupinedorogo.ru/item/169133.php</t>
  </si>
  <si>
    <t>Panasonic Кабель Amphenol, П! односторонний, для АТС Panasonic (2m)</t>
  </si>
  <si>
    <t>http://bestoffice.ru/part/platy/panas%20plata%20kx%20tda%20tde/panas%20tda0172.html?ymclid=961246230804882664100001</t>
  </si>
  <si>
    <t>Panasonic KX-DT521 Системный цифровой телефон</t>
  </si>
  <si>
    <t>http://kupinedorogo.ru/item/1359267.php</t>
  </si>
  <si>
    <t>XEROX 013R00589 Копи-картридж</t>
  </si>
  <si>
    <t>Картридж EPSON C13T13014010 черный</t>
  </si>
  <si>
    <t>https://www.citilink.ru/catalog/computers_and_notebooks/monitors_and_office/cartridges/806215/</t>
  </si>
  <si>
    <t>Модуль памяти DIMM 2Gb DDR3 PC10600 1333MHz Kingston (KVR13N9S6/2)</t>
  </si>
  <si>
    <t>Материнская плата MSI H81M-P33 H81 Socket-1150 2xDDR3, 2xSATA3, 1xPCI-E16x, 2xUSB3.0, Glan mATX</t>
  </si>
  <si>
    <t>Процессор Intel Celeron G1840 (2.8GHz) 2MB LGA1150 Oem</t>
  </si>
  <si>
    <t>Cooler for CPU Deepcool CK-11509 775/1156/1155/1150/1151 низкопрофильный</t>
  </si>
  <si>
    <t>Корпус MicroATX Slim-Desktop Crown CMC-1907-1 (CM-PS300W) 300W Black</t>
  </si>
  <si>
    <t>Мышь Zalman ZM-M100 Black USB</t>
  </si>
  <si>
    <t>http://ogo1.ru/market/myishi/57067-Myish-Zalman-ZM-M100-Black-USB?sample=</t>
  </si>
  <si>
    <t>http://ogo1.ru/market/korpusa/198341-Korpus-MicroATX-Slim-Desktop-Crown-CMC-1907-1-CM-PS300W-300W-Black</t>
  </si>
  <si>
    <t>http://ogo1.ru/market/system_ohlajdeniya/175970-Cooler-for-CPU-Deepcool-CK-11509-775</t>
  </si>
  <si>
    <t>http://ogo1.ru/market/processoru/129956-Protsessor-Intel-Celeron-G1840-2-8GHz-2MB-LGA1150-Oem</t>
  </si>
  <si>
    <t>http://ogo1.ru/market/materinskie__platu/88728-Materinskaya-plata-MSI-H81M-P33-H81-Socket-1150-2xDDR3-2xSATA3-1xPCI-E16x-2xUSB3-0-Glan-mATX</t>
  </si>
  <si>
    <t>http://ogo1.ru/market/pamyat_dimm/101315-Modul-pamyati-DIMM-2Gb-DDR3-PC10600-1333MHz-Kingston-KVR13N9S6</t>
  </si>
  <si>
    <t>Клавиатура Logitech K120 for Business USB Black 920-002522</t>
  </si>
  <si>
    <t>http://ogo1.ru/market/klaviaturyi/42397-Klaviatura-Logitech-K120-for-Business-USB-Black-920-002522?sample=</t>
  </si>
  <si>
    <t>Тонкий клиент</t>
  </si>
  <si>
    <t>Portable Diskette Drive</t>
  </si>
  <si>
    <t>Итого:</t>
  </si>
  <si>
    <t>Кабель канал (бежевый 30х25 и серый 80х60)</t>
  </si>
  <si>
    <t>Щит монтажный ЩМП</t>
  </si>
  <si>
    <t>МФУ HP LaserJet Pro MFP M426fdn F6W17A ч/б А4 38ppm с дуплексом, автоподатчиком LAN</t>
  </si>
  <si>
    <t>Картридж HP 26X CF226X, черный</t>
  </si>
  <si>
    <t>Коннектор Gembird коннектор RJ45 8P8C (100 шт. в уп) без вставки , кат. 5 е</t>
  </si>
  <si>
    <t>Зарница</t>
  </si>
  <si>
    <t>Коннектор Gembird коннектор телефонный RJ11 6P4C (100 шт. в уп.!!!) (MP-6p4c/5)</t>
  </si>
  <si>
    <t>Коммутатор D-Link DGS-1100-26</t>
  </si>
  <si>
    <t>DNS технопоинт</t>
  </si>
  <si>
    <t>Внешний привод DVD-RW LG GP80NB60 DVD±R/±RW USB2.0 Black</t>
  </si>
  <si>
    <t>ОГО</t>
  </si>
  <si>
    <t>Монитор LG 22MP48D-P</t>
  </si>
  <si>
    <t>Блок питания 400W Crown CM-PS400W Plus</t>
  </si>
  <si>
    <t>Шина нулевая на DIN-изол. "Стойка" ШНИ-6х9-14-С-Ж ИЭК YNN10-69-14P-K05</t>
  </si>
  <si>
    <t>Русский свет</t>
  </si>
  <si>
    <t>DIN-рейка 100мм ИЭК YDN10-00100</t>
  </si>
  <si>
    <t>Корпус металлический ЩМП-1-1 36 УХЛ3 IP31 ИЭК YKM41-01-31</t>
  </si>
  <si>
    <t>Ноутбук Бурганову Роману</t>
  </si>
  <si>
    <t>Материнские платы</t>
  </si>
  <si>
    <t>Процесоры</t>
  </si>
  <si>
    <t>Официалный сайт hikvision.ru</t>
  </si>
  <si>
    <t>Разрешение</t>
  </si>
  <si>
    <t>Угол обзора объектива</t>
  </si>
  <si>
    <t xml:space="preserve">2Мп </t>
  </si>
  <si>
    <t>108° (2.8 мм), 86.4° (4 мм)</t>
  </si>
  <si>
    <t xml:space="preserve">Максимальное разрешение </t>
  </si>
  <si>
    <t>1920×1080</t>
  </si>
  <si>
    <t>90° (4мм), 53.9° (6мм)</t>
  </si>
  <si>
    <t>9 960</t>
  </si>
  <si>
    <t>no</t>
  </si>
  <si>
    <t>ОГО!.ru</t>
  </si>
  <si>
    <t>DS-2CD2142FWD-IS купольная</t>
  </si>
  <si>
    <t>83° (4мм), 55.4° (6мм)</t>
  </si>
  <si>
    <t>4Мп</t>
  </si>
  <si>
    <t>2688×1520</t>
  </si>
  <si>
    <t>106° (2.8мм), 83° (4мм)</t>
  </si>
  <si>
    <t>Citilink.ru</t>
  </si>
  <si>
    <t>DS-2CD2122FWD-IS купольная</t>
  </si>
  <si>
    <t>DS-2CD2042WD-I</t>
  </si>
  <si>
    <t>DS-2CD2022WD-I</t>
  </si>
  <si>
    <t>Aliexpress</t>
  </si>
  <si>
    <t>XEROX 013R00589 Копи-картридж Xerox WC C118/M118/M118i</t>
  </si>
  <si>
    <t>Xerox 006R01179 для WorkCentre С118/M118i</t>
  </si>
  <si>
    <t>Наименование</t>
  </si>
  <si>
    <t>Магазин</t>
  </si>
  <si>
    <t>Цена</t>
  </si>
  <si>
    <t>Сумма</t>
  </si>
  <si>
    <t xml:space="preserve">АС инжиринг </t>
  </si>
  <si>
    <t>Panasonic KX-TDA0172 плата</t>
  </si>
  <si>
    <t>Panasonic KX-DT521RU-B сист. тел.</t>
  </si>
  <si>
    <t>EPSON C13T13014010 Картридж с черными чернилами</t>
  </si>
  <si>
    <t>Набор картриджей EPSON T1295</t>
  </si>
  <si>
    <t>Citilink</t>
  </si>
  <si>
    <t>МФУ и комплектующие</t>
  </si>
  <si>
    <t>АТС и комплектующие</t>
  </si>
  <si>
    <t>Для формирования монтажных коробок под 8 портовый свитч и блок питания по камеры.</t>
  </si>
  <si>
    <t>На замену</t>
  </si>
  <si>
    <t>Для проведения монтажных работ</t>
  </si>
  <si>
    <t>Стяж.пласт. Lanmaster (TWT-CV-100 ) 100x2.5мм (упак:100шт) нейл. внутр.</t>
  </si>
  <si>
    <t>В новое здание</t>
  </si>
  <si>
    <t>По заявкам</t>
  </si>
  <si>
    <t>На замену и доукмплектование рабочих мест</t>
  </si>
  <si>
    <t>Камеры</t>
  </si>
  <si>
    <t>HIKVISION DS-2CD2042WD-I</t>
  </si>
  <si>
    <t>HIKVISION DS-2CD2142FWD-IS куп</t>
  </si>
  <si>
    <t>Модуль вентиляторный 6 С</t>
  </si>
  <si>
    <t xml:space="preserve">  </t>
  </si>
  <si>
    <t>ЦМО! Шкаф телеком. настенный разборный 6U (600х350) дверь металл (ШРН-Э-6.350.1)</t>
  </si>
  <si>
    <t>Сервер</t>
  </si>
  <si>
    <t>Gembird Кабель телефонный 100м (4-х жильный, 2 пары, плоский) черный</t>
  </si>
  <si>
    <t>Чистящий набор BURO BU-Glcd (салфетка и гель)</t>
  </si>
  <si>
    <t>Профилактика</t>
  </si>
  <si>
    <t>Scotchlok UY-2 соединитель колпачковый 0.4-0.9 мм (уп.100шт)</t>
  </si>
  <si>
    <t>Symantec Endpoint Protection Manager</t>
  </si>
  <si>
    <t>Прочие</t>
  </si>
  <si>
    <t>Тонер CANON C-EXV33</t>
  </si>
  <si>
    <t>Коммутатор D-LINK DGS-1100-16/B2A</t>
  </si>
  <si>
    <t>На пост охраны</t>
  </si>
  <si>
    <t>740824 Стяж.пласт. Lanmaster (TWT-CV-300) 360×3.6мм (упак:100шт) нейл.</t>
  </si>
  <si>
    <t>Крышка Kyocera Platen Cover (Type H) для TASKalfa 1800/2200/1801/2201 (1202NG0UN0)</t>
  </si>
  <si>
    <t>МФУ KYOCERA TASKalfa 1801, без крышки Type H, A3, лазерный, черный [1102nf3nl0]</t>
  </si>
  <si>
    <t>Картридж KYOCERA TK-4105 черный</t>
  </si>
  <si>
    <t>Профилактика ЛВС</t>
  </si>
  <si>
    <t>Профилактика и монтажные работы</t>
  </si>
  <si>
    <t>Бюджет на август 2017г.</t>
  </si>
  <si>
    <t>Бур SDS-plus усиленный по бетону (6мм, 100мм, 160мм) Энкор</t>
  </si>
  <si>
    <t>Все инструменты</t>
  </si>
  <si>
    <t>Конструктора</t>
  </si>
  <si>
    <t>Монитор 24" LG 24MP58VQ-P IPS LED 1920x1080 5ms VGA DVI HDMI</t>
  </si>
  <si>
    <t>Тонкие клиенты</t>
  </si>
  <si>
    <t>Монитор 22" LG 22MP48D-P IPS LED 1920x1080 5ms VGA DVI</t>
  </si>
  <si>
    <t>Процессор Intel Core i5-6400 Skylake (2.7GHz) 6MB LGA1151 Oem</t>
  </si>
  <si>
    <t>Блок питания 600W AeroCool VX-600</t>
  </si>
  <si>
    <t>Видеокарта GIGABYTE GeForce GTX 750Ti, GV-N75TWF2OC-4GI, 4Гб, GDDR5, OC, Ret</t>
  </si>
  <si>
    <t>Корпус MicroATX Minitower Zalman ZM-T2 Plus Black</t>
  </si>
  <si>
    <t>Cooler for CPU Deepcool Theta 15 PWM 1156/1155/1150/1151 низкопрофильный</t>
  </si>
  <si>
    <t>Материнская плата ASUS PRIME B250M-PLUS LGA 1151, mATX, Ret</t>
  </si>
  <si>
    <t>Модуль памяти DIMM 8Gb 2х4Gb DDR4 PC24000 3000MHz Corsair (CMK8GX4M2B3000C15)</t>
  </si>
  <si>
    <t>Корпус MicroATX Minitower Delux DLC-118 400W Black</t>
  </si>
  <si>
    <t>Процессор Intel Pentium G3260 (3.3GHz) 3MB LGA1150 Oem</t>
  </si>
  <si>
    <t>Корпус MicroATX Minitower Zalman ZM-T1 Plus Black</t>
  </si>
  <si>
    <t>Технологи</t>
  </si>
  <si>
    <t>По заявкам (Резерв\Ремонт)</t>
  </si>
  <si>
    <t>Видеокарта ASUS GeForce GT 710 2048Mb, 710-2-SL-BRK DVI, HDMI, VGA, HDCP LP</t>
  </si>
  <si>
    <t>Бюджет на сентябрь 2017г.</t>
  </si>
  <si>
    <t>Ноутбук Lenovo V110-15IAP N3350/4Gb/500Gb/15.6"/DOS</t>
  </si>
  <si>
    <t>Сетевой фильтр Power Cube B 5.0м 5 розеток,черный</t>
  </si>
  <si>
    <t>Сетевой фильтр Power Cube B 3.0м. 5 розеток, черный</t>
  </si>
  <si>
    <t>Мышь Logitech B100 Optical Mouse Black USB 910-003357</t>
  </si>
  <si>
    <t>Бурганову Роману</t>
  </si>
  <si>
    <t>Резерв &amp; Ремонт</t>
  </si>
  <si>
    <t>Картридж HP CF280X /D для LJ 400 M401/Pro 400 MFP M425</t>
  </si>
  <si>
    <t>Астромсвязь</t>
  </si>
  <si>
    <t>Нулевая шина на DIN-изоляторе "Стойка" 6х9-10 Navigator 4670004711828 157029</t>
  </si>
  <si>
    <t>Все иструменты ру</t>
  </si>
  <si>
    <t>Обжимной инструмент Lanmaster TWT-CRI-468R</t>
  </si>
  <si>
    <t>Коробка распаячная HEGEL ОП 85х85х40 IP55 КР2603</t>
  </si>
  <si>
    <t>Фотобумага Lomond 0102006 A4/170г/м2/100л.</t>
  </si>
  <si>
    <t>Расходники</t>
  </si>
  <si>
    <t>Картридж HP №45 черный</t>
  </si>
  <si>
    <t>Картридж EPSON T1301 черный</t>
  </si>
  <si>
    <t>Картридж HP CF226X</t>
  </si>
  <si>
    <t>Картридж HP CF280X</t>
  </si>
  <si>
    <t>Бюджет на квартал 2017г.</t>
  </si>
  <si>
    <t>Модуль памяти DIMM 4Gb DDR3 PC10660 1333MHz Kingston (KVR13N9S8/4)</t>
  </si>
  <si>
    <t>Коннектор Gembird коннектор телефонный RJ11 6P4C 100 шт. в уп.</t>
  </si>
  <si>
    <t>Коннектор Gembird коннектор RJ45 8P8C 100 шт. в уп</t>
  </si>
  <si>
    <t>Терминал</t>
  </si>
  <si>
    <t>терминал MultiPOS x9</t>
  </si>
  <si>
    <t>ufa.f-trade.ru</t>
  </si>
  <si>
    <t>ТОНК TN1000</t>
  </si>
  <si>
    <t>tonk.ru</t>
  </si>
  <si>
    <t>USB Flash накопитель 8GB SanDisk Cruzer Fit</t>
  </si>
  <si>
    <t>Для тонких клиентов</t>
  </si>
  <si>
    <t>Монитор 27" LG 27MP68VQ-P AH-IPS LED 1920x1080 5ms VGA DVI HDMI</t>
  </si>
  <si>
    <t>Бюджет на октябрь 2017г.</t>
  </si>
  <si>
    <t>Бюджет на ноябрь 2017г.</t>
  </si>
  <si>
    <t>Бюджет на декабрь 2017г.</t>
  </si>
  <si>
    <t>Терминал для маршруток</t>
  </si>
  <si>
    <t>Kerio (Резерв\Ремонт)</t>
  </si>
  <si>
    <t>Материнская Плата Asus P8B-E/4L c204 S1155 4DualDDRIII 0(8)SAS 2SATAIII 4SATAII 2PCI-E16x PCI-E8x 3PCI 4LAN1000 SVGA ATX(P8B-E/4L)</t>
  </si>
  <si>
    <t>server-part.ru</t>
  </si>
  <si>
    <t>Сетевая Карта Intel E1G42ET Gigabit ET Dual Port Server Adapter i82576 2x1Гбит/сек 2xRJ45 LP PCI-E4x(E1G42ET)</t>
  </si>
  <si>
    <t>RAM DDRIII-1333 Kingston KVR1333D3E9S/4G 4Gb</t>
  </si>
  <si>
    <t>chel.nix.ru</t>
  </si>
  <si>
    <t>Кабель UTP NeoMax NM10001 UTP 5e 305 метров</t>
  </si>
  <si>
    <t>Картридж EPSON T1295</t>
  </si>
  <si>
    <t>Картридж XEROX 006R01179</t>
  </si>
  <si>
    <t>Принт-сервер TP-LINK TL-PS110U</t>
  </si>
  <si>
    <t>Термопаста DEEPCOOL Z5</t>
  </si>
  <si>
    <t>Коммутатор D-LINK DGS-1008D/J2A</t>
  </si>
  <si>
    <t>Бюджет на Январь 2018г.</t>
  </si>
  <si>
    <t>Розетка для витой пары RJ45 8P8C кат.5 двойная</t>
  </si>
  <si>
    <t>Розетка телефонная RG-11 6p4c двойная</t>
  </si>
  <si>
    <t>Фотобарабан Xerox 013R00589 для WC C118/C123 (60000стр)</t>
  </si>
  <si>
    <t>,</t>
  </si>
  <si>
    <t>Кабель FTP NeoMax NM20031 FTP 5e 305 метров</t>
  </si>
  <si>
    <t>NIX</t>
  </si>
  <si>
    <t>2.0 Колонки Logitech Z120 2*0.6W White USB</t>
  </si>
  <si>
    <t>Системный телефон KX-DT521RU</t>
  </si>
  <si>
    <t>Блок питания HTS-100M-5 (5V, 20A, 100W)</t>
  </si>
  <si>
    <t>Блок питания HTS-150-12 (12V, 12.5A, 150W)</t>
  </si>
  <si>
    <t>Лэдвин</t>
  </si>
  <si>
    <t>Бюджет на февраль 2018г.</t>
  </si>
  <si>
    <t>Орг-техника 20901</t>
  </si>
  <si>
    <t>Обслуживание и монтаж 20902</t>
  </si>
  <si>
    <t>Лицензионное ПО 20903</t>
  </si>
  <si>
    <t>Затраты на сеть интернет 20904</t>
  </si>
  <si>
    <t>ВЫМПЕЛКОМ</t>
  </si>
  <si>
    <t>ТТК</t>
  </si>
  <si>
    <t>Интернет</t>
  </si>
  <si>
    <t>Наличные средства</t>
  </si>
  <si>
    <t>Windows Pro 10 SNGL OLP NL</t>
  </si>
  <si>
    <t>Примари</t>
  </si>
  <si>
    <t>Office Std 2016 SNGL OLP NL</t>
  </si>
  <si>
    <t>Office Home and Business 2016</t>
  </si>
  <si>
    <t>Линия IP камеры</t>
  </si>
  <si>
    <t>DEVLINE</t>
  </si>
  <si>
    <t>МФУ формат А3</t>
  </si>
  <si>
    <t>Общий итог:</t>
  </si>
  <si>
    <t>Бюджет на март 2018г.</t>
  </si>
  <si>
    <t>Бюджет на апрель 2018г.</t>
  </si>
  <si>
    <t>Kerio</t>
  </si>
  <si>
    <t>Кабель UTP NeoMax NM10101 5e 305 метров</t>
  </si>
  <si>
    <t>xcom-shop</t>
  </si>
  <si>
    <t>Кабель UTP Cabeus SOLID GN 5e 305 метров</t>
  </si>
  <si>
    <t>Вентилятор DEEPCOOL XFAN 80</t>
  </si>
  <si>
    <t>Вентилятор DEEPCOOL XFAN 120</t>
  </si>
  <si>
    <t>Бюджет на май 2018г.</t>
  </si>
  <si>
    <t>Бюджет на Июнь 2018г.</t>
  </si>
  <si>
    <t>Бюджет на Июль 2018г.</t>
  </si>
  <si>
    <t>Видеокарта PNY VCQK620BLK-1 Nvidia Quadro K620 2Gb 128Bit GDDR3 DVI DP PCI-E16x 2.0(VCQK620BLK-1)</t>
  </si>
  <si>
    <t>Набор картриджей EPSON T1295 4 цвета</t>
  </si>
  <si>
    <t>Symantec</t>
  </si>
  <si>
    <t>Процессор Intel Pentium G4560 Kaby Lake (3.5GHz) 3MB LGA1151 Oem</t>
  </si>
  <si>
    <t>Модуль памяти DIMM 4Gb DDR4 PC19200 2400MHz Kingston HyperX Fury Black CL15 (HX424C15FB/4)</t>
  </si>
  <si>
    <t>Материнская плата MSI H110M Pro-VD Plus B150 Socket-1151 2xDDR4, 4xSATA3, 1xPCI-E16x, 2xUSB3.1, D-Sub, DVI, Glan, mATX</t>
  </si>
  <si>
    <t>Привод оптический DVD Drive LG DH18NS61 SATA Black</t>
  </si>
  <si>
    <t>Видеокарта ASUS GeForce GT 710 2048Mb, GT710-SL-2GD5-BRK DVI, VGA, HDMI Ret</t>
  </si>
  <si>
    <t>Блок питания 550W Chieftec CPS-550S</t>
  </si>
  <si>
    <t>Батарея SVEN SV1272 12V 7.2Ah</t>
  </si>
  <si>
    <t>500Gb Western Digital (WD5000AZRZ) 64Gb 5400rpm SATA3 Caviar Blue</t>
  </si>
  <si>
    <t>Сетевая карта TP-LINK TL-WN781ND 802.11n Wireless LAN PCI-E Adapter</t>
  </si>
  <si>
    <t>Батарейка GP Supercell 1604S 6F22, 1 шт. 9V</t>
  </si>
  <si>
    <t>Вентилятор DEEPCOOL XFAN 120, 120мм, Ret</t>
  </si>
  <si>
    <t>Вентилятор DEEPCOOL XFAN 80, 80мм, Ret</t>
  </si>
  <si>
    <t>Термопаста DEEPCOOL Z5 шприц, 3г</t>
  </si>
  <si>
    <t>Блок питания Crixled CRP VN120-12</t>
  </si>
  <si>
    <t>1С Предприятие сервер х64</t>
  </si>
  <si>
    <t>Стяж.пласт. Lanmaster (TWT-CV-100 ) 100x2.5мм (упак:100шт)</t>
  </si>
  <si>
    <t>Стяж.пласт. Lanmaster (TWT-CV-200) 200x4.6мм (упак:100шт)</t>
  </si>
  <si>
    <t>Symantec endpoint protection</t>
  </si>
  <si>
    <t>Блок питания 600W AeroCool (KCAS-600W)</t>
  </si>
  <si>
    <t>Монитор 21.5" LG 22MP58D-P IPS LED 1920x1080 5ms VGA DVI</t>
  </si>
  <si>
    <t>BUH 1шт TB 2шт</t>
  </si>
  <si>
    <t>Кабель UTP Cabeus SOLID BL 5e 305 метров</t>
  </si>
  <si>
    <t>PARADIGMA</t>
  </si>
  <si>
    <t>Коммутатор HPE 1920S 48G 4SFP Switch
(48x10/100/1000 RJ-45 + 4xSFP,
Web-managed, static routing, fanless, 19')</t>
  </si>
  <si>
    <t>Коммутатор HPE 1920S 24G 2SFP Switch
(24x10/100/1000 RJ-45 + 2xSFP,
Web-managed, static routing, fanless, 19')</t>
  </si>
  <si>
    <t>Бюджет на Август 2018г.</t>
  </si>
  <si>
    <t>Линия IP</t>
  </si>
  <si>
    <t>Тестер Lanmaster TWT-TST-200</t>
  </si>
  <si>
    <t>Мышь Logitech B100 Optical Mouse Black</t>
  </si>
  <si>
    <t>Бумага А3 рулон</t>
  </si>
  <si>
    <t>Panasonic KX-DT521</t>
  </si>
  <si>
    <t>Жесткий диск 500Gb Western Digital (WD5000AZRZ) 64Gb 5400rpm SATA3 Caviar Blue</t>
  </si>
  <si>
    <t>Блок питания 500W Chieftec CPS-500S</t>
  </si>
  <si>
    <t>DNS</t>
  </si>
  <si>
    <t>Приложение к служебной записке</t>
  </si>
  <si>
    <t>Жидкость для мониторов</t>
  </si>
  <si>
    <t>Windows</t>
  </si>
  <si>
    <t>Office</t>
  </si>
  <si>
    <t>1000Gb Western Digital (WD1003FZEX) 64Mb 7200rpm SATA3 Caviar Black</t>
  </si>
  <si>
    <t>Тонер CANON C-EXV49BK черный, туба</t>
  </si>
  <si>
    <t>Блок питания 350W AeroCool VX Plus 350W</t>
  </si>
  <si>
    <t>Батарейки GP CR2032-8C5 5шт</t>
  </si>
  <si>
    <t>Кабель HDMI-DVI 2м dual link черный, зол.конт</t>
  </si>
  <si>
    <t>Батарея резервного питания (BBU) Intel AXXRSBBU7 RAID Smart Battery 3,7v 1,4A 5,2Wh для RS2PI008 RS2BL040 RS2MB044 RS2BL080 RS2PI008DE RS2WG160 RS2SG2(LSIiBBU07)</t>
  </si>
  <si>
    <t>Система видеонаблюдения для IP-камер</t>
  </si>
  <si>
    <t>devline.ru</t>
  </si>
  <si>
    <t>KB</t>
  </si>
  <si>
    <t>TK</t>
  </si>
  <si>
    <t>TB</t>
  </si>
  <si>
    <t>Сетевая Карта Intel PWLA8391GT Pro/1000 GT i82541PI 1Гбит/сек PCI(PWLA8391GT)</t>
  </si>
  <si>
    <t>Клавиатура Defender UltraMate SM-530</t>
  </si>
  <si>
    <t>Переходник DVI(M)-VGA(F) Vention (DV380VG)</t>
  </si>
  <si>
    <t>Кабель канал 20х20мм</t>
  </si>
  <si>
    <t>4G модем</t>
  </si>
  <si>
    <t>Модуль SFP оптический</t>
  </si>
  <si>
    <t>Вентилятор 80x80 XILENCE Performance C (XF010) PWM</t>
  </si>
  <si>
    <t>Картридж HP CF226X для LJ Pro M402/M426 (9000стр)</t>
  </si>
  <si>
    <t>citilink</t>
  </si>
  <si>
    <t>Пленка для ламинирования FELLOWES CRC-53074, 125мкм, 216х303 мм, 100шт., глянцевая, A4</t>
  </si>
  <si>
    <t>Бумага А2</t>
  </si>
  <si>
    <t>Стяж.пласт. Lanmaster (TWT-CV-300) 300x3.6мм (упак:100шт) нейл.</t>
  </si>
  <si>
    <t>Проводной телефон Panasonic KX-DT521</t>
  </si>
  <si>
    <t>Кабель оптоволоконный</t>
  </si>
  <si>
    <t>CIMCO Professional</t>
  </si>
  <si>
    <t>Факс Panasonic KX-FT984RU-B</t>
  </si>
  <si>
    <t>Процессор Intel Core i3-8100 Coffee Lake (3.6GHz) 6MB LGA1151v2 Oem</t>
  </si>
  <si>
    <t>Внутренний SSD-накопитель 120Gb Western Digital Green WDS120G2G0A SATA3 2.5"</t>
  </si>
  <si>
    <t>Видеокарта MSI GeForce GTX 1050 2048Mb, GTX 1050 2GT OCV1 DVI-D, HDMI, DP Ret</t>
  </si>
  <si>
    <t>Уничтожитель бумаг FELLOWES AUTOMAX® 200C (FS-46536)</t>
  </si>
  <si>
    <t>Корпус MicroATX Minitower Zalman ZM-T2 Plus</t>
  </si>
  <si>
    <t>Видеокарта PNY VCQK620BLK-1 Nvidia Quadro K620 2Gb 128Bit GDDR3 DVI DP</t>
  </si>
  <si>
    <t>Модуль памяти DIMM 4Gb DDR4 PC19200 2400MHz Kingston HyperX Fury Black CL15</t>
  </si>
  <si>
    <t>Модуль памяти DIMM 8Gb 2х4Gb DDR4 PC19200 2400MHz Kingston HyperX Fury Black CL15</t>
  </si>
  <si>
    <t>Web-камера Logitech WebCam C270 Black</t>
  </si>
  <si>
    <t>Материнская плата MSI H310M Pro-VDH H310 Socket-1151v2 2xDDR4, 4xSATA3</t>
  </si>
  <si>
    <t>ABBYY FineReader 14 Business Электронная лицензия Per Seat (бессрочная)</t>
  </si>
  <si>
    <t>Карта пропуск PERCo</t>
  </si>
  <si>
    <t>Дисковод FDD 3.5" 1.44Mb</t>
  </si>
  <si>
    <t>Блок питания 600W AeroCool (KCAS Plus 600W)</t>
  </si>
  <si>
    <t>Материнская плата ASUS Prime B250M-Plus B250 Socket-1151 4xDDR4, 6xSATA3, 2xM.2, 2xPCI-E16x, 3xUSB3.0, 1xUSB3.1 Type C, D-Sub, DVI-D, HDMI, Glan, mATX</t>
  </si>
  <si>
    <t>Модуль памяти DIMM 8Gb 2х4Gb DDR4 PC19200 2400MHz Kingston HyperX Fury Black CL15 (HX424C15FBK2/8)</t>
  </si>
  <si>
    <t xml:space="preserve">Видеокарта PNY VCQK620-T Nvidia Quadro K620 2Gb 128Bit GDDR3 DVI DP PCI-E16x 2.0(VCQK620BLK-1) </t>
  </si>
  <si>
    <t>server-part</t>
  </si>
  <si>
    <t>Монитор LG 24MP58VQ-P 23.8", черный</t>
  </si>
  <si>
    <t>Лицензия "Линия IP-видеонаблюдение"</t>
  </si>
  <si>
    <t>Коммутатор D-LINK DGS-1008D/J3A</t>
  </si>
  <si>
    <t>Уничтожитель бумаг FELLOWES AutoMax 350C</t>
  </si>
  <si>
    <t>Elite VPN (оплата за год)</t>
  </si>
  <si>
    <t>320$</t>
  </si>
  <si>
    <t>Ноутбук LENOVO IdeaPad 330-15IKB, 15.6", Intel Core i3 7020U 2.3ГГц, 8Гб, 256Гб SSD, nVidia GeForce Mx150 - 2048 Мб, Free DOS, 81DE01YRRU</t>
  </si>
  <si>
    <t>кабель канал 20х20</t>
  </si>
  <si>
    <t>Колонки 2.0 Logitech Z120</t>
  </si>
  <si>
    <t>Бюджет на Март 2019г.</t>
  </si>
  <si>
    <t>Картридж KYOCERA TK-1150 черный</t>
  </si>
  <si>
    <t>Коробка распр. ОП 100х100х50 IP55</t>
  </si>
  <si>
    <t>Модуль памяти DIMM 16Gb 2х8Gb DDR4 PC19200 2400MHz Kingston HyperX Fury Black Series (HX424C15FB2K2/16)</t>
  </si>
  <si>
    <t>Штекер питания 2,1х5,5мм. с клеммной колодкой</t>
  </si>
  <si>
    <t>Интерсвязь</t>
  </si>
  <si>
    <t>Флешка USB TRANSCEND Jetflash 350 4Гб, USB2.0, черный</t>
  </si>
  <si>
    <t>Сетевой фильтр Power Cube B 3.0м. 5 розеток</t>
  </si>
  <si>
    <t>Мышь Logitech B100 Optical Mouse Black USB</t>
  </si>
  <si>
    <t>Клавиатура Logitech K120 for Business USB Black</t>
  </si>
  <si>
    <t>Коммутатор D-LINK DES-1018MP/A1A</t>
  </si>
  <si>
    <t>Коммутатор HPE OfficeConnect 1920S, 24G, 2SFP</t>
  </si>
  <si>
    <t>парадигма</t>
  </si>
  <si>
    <t>Шлюз на северную базу</t>
  </si>
  <si>
    <t>lanbi</t>
  </si>
  <si>
    <t>Neomax NM20031 Кабель витая пара FTP (F/UTP) экранированная</t>
  </si>
  <si>
    <t>Neomax NM20041 Кабель витая пара FTP (F/UTP) экранированная с металлическим тросом</t>
  </si>
  <si>
    <t>Анкерный зажим РА-07-520 (мет. корпус)</t>
  </si>
  <si>
    <t>Анкер двухраспорный с кольцом</t>
  </si>
  <si>
    <t>Крепеж на здание проходной под анкерный зажим</t>
  </si>
  <si>
    <t>Модуль SFP D-Link 310GT/A1A LC 1310nm</t>
  </si>
  <si>
    <t>Пигтейлы 9/125 одномод FC/SC/LC/ST оптический</t>
  </si>
  <si>
    <t>Шнуры оптические LC-LC 9/125 sm simplex, патч корды LC-LC 9/125 одномодовые</t>
  </si>
  <si>
    <t>XEROX 006R01179</t>
  </si>
  <si>
    <t>Бюджет на Май 2019г.</t>
  </si>
  <si>
    <t>ТЕЛКОМ ВМ-19-6 Вентиляторный модуль 19" 1U (6 вентиляторов)</t>
  </si>
  <si>
    <t>ТВ</t>
  </si>
  <si>
    <t>ТК</t>
  </si>
  <si>
    <t>КБ</t>
  </si>
  <si>
    <t>кабель канал 25х25</t>
  </si>
  <si>
    <t>Бумага А2 рулон</t>
  </si>
  <si>
    <t xml:space="preserve">Стяж.пласт. Lanmaster (TWT-CV-150 ) 150x3.6мм (упак:100шт) нейл. </t>
  </si>
  <si>
    <t>Видеокарта PNY NVIDIA Quadro P2000 (VCQP2000BLK-1) 5120Mb, 4xDP</t>
  </si>
  <si>
    <t>Тонер Canon C-EXV33 для iR2520/iR2520i/iR2525/iR2525i/iR2530/iR2530i</t>
  </si>
  <si>
    <t>Набор картриджей EPSON T1295 4 цвета [c13t12954012]</t>
  </si>
  <si>
    <t>Картридж EPSON T1301 черный [c13t13014012]</t>
  </si>
  <si>
    <t>Картридж EPSON T1292 голубой [c13t12924012]</t>
  </si>
  <si>
    <t>Картридж EPSON T1293 пурпурный [c13t12934012]</t>
  </si>
  <si>
    <t>Монитор 24" LG 24MP58D-P IPS LED 1920x1080 5ms VGA DVI</t>
  </si>
  <si>
    <t>Бюджет на Июнь 2019г.</t>
  </si>
  <si>
    <t>Бюджет на Июль 2019г.</t>
  </si>
  <si>
    <t>CR2032 Батарейка GP Lithium</t>
  </si>
  <si>
    <t>Процессор Intel Pentium G4560, 3.5ГГц, 2-ядерный, LGA1151, BOX</t>
  </si>
  <si>
    <t>USB Flash накопитель 4GB Transcend JetFlash 370 (TS4GJF370) USB 2.0</t>
  </si>
  <si>
    <t>USB Flash накопитель 16GB Transcend JetFlash 370 (TS16GJF370) USB 2.0</t>
  </si>
  <si>
    <t>Ростелеком</t>
  </si>
  <si>
    <t>Сервер HP</t>
  </si>
  <si>
    <t xml:space="preserve">Проектор </t>
  </si>
  <si>
    <t xml:space="preserve">Стяж.пласт. Lanmaster (TWT-CV-300 ) 300x3.6мм (упак:100шт) нейл. </t>
  </si>
  <si>
    <t>CISCO сетевое ядро 3750</t>
  </si>
  <si>
    <t>Бюджет на Август 2019г.</t>
  </si>
  <si>
    <t>Материнская плата MSI H310M Pro-VDH Plus H310 Socket-1151v2 2xDDR4, 4xSATA3, 1xPCI-E16x, 2xUSB3.1, D-Sub, DVI-D, HDMI, Glan, mATX</t>
  </si>
  <si>
    <t>Процессор Intel Pentium G5400, 3.7ГГц, 2-ядерный, L3 4МБ, LGA1151v2, BOX</t>
  </si>
  <si>
    <t>ТБ</t>
  </si>
  <si>
    <t>Процессор Intel Core i5-8400, 2.8ГГц, (Turbo 4ГГц), 6-ядерный, L3 9МБ, LGA1151v2, OEM</t>
  </si>
  <si>
    <t>Ноутбук Dell Inspiron 5570 Core i5 7200U/8Gb/1Tb/AMD 530 4Gb/15.6" FullHD/DVD/Linux Silver</t>
  </si>
  <si>
    <t>Шкаф коммутационный</t>
  </si>
  <si>
    <t>Процессор Intel® Xeon® E3-1240 v2</t>
  </si>
  <si>
    <t>Server-part</t>
  </si>
  <si>
    <t>Блок Питания Intel FR1000PS350 (Delta) DPS-350AB-12 A 350Wt ATX 1U</t>
  </si>
  <si>
    <t>Телефон IP цветной</t>
  </si>
  <si>
    <t>Дополнительная панель</t>
  </si>
  <si>
    <t>Raspberry basic starter kit</t>
  </si>
  <si>
    <t>Беспроводной роутер D-LINK DIR-620S</t>
  </si>
  <si>
    <t>Сетевая карта для Kerio</t>
  </si>
  <si>
    <t>SSD диск на 120Gb</t>
  </si>
  <si>
    <t>Картридж EPSON T1293 пурпурный</t>
  </si>
  <si>
    <t>Картридж EPSON T1292 голубой</t>
  </si>
  <si>
    <t>Бюджет на Сентябрь 2019г.</t>
  </si>
  <si>
    <t>Бюджет на Октябрь 2019г.</t>
  </si>
  <si>
    <t>Кабель удлинитель USB3.0 АM/AF 1.8м</t>
  </si>
  <si>
    <t>Сетевое оборудое + Оптоволоконный кабель + SFP модуль</t>
  </si>
  <si>
    <t>Сервера</t>
  </si>
  <si>
    <t>Бюджет на Ноябрь 2019г.</t>
  </si>
  <si>
    <t xml:space="preserve">Ноутбук </t>
  </si>
  <si>
    <t>Розетки RJ45 100 шт</t>
  </si>
  <si>
    <t xml:space="preserve">Rosberry </t>
  </si>
  <si>
    <t>Cimco</t>
  </si>
  <si>
    <t>Стабилизатор напряжения</t>
  </si>
  <si>
    <t>Бюджет на Декабрь 2019г.</t>
  </si>
  <si>
    <t>LiderTask</t>
  </si>
  <si>
    <t>Модуль памяти DIMM 16Gb 2х8Gb DDR4 PC19200 2400MHz Corsair Vengeance LPX Black Heat spreader, XMP 2.0 (CMK16GX4M2Z2400C16)</t>
  </si>
  <si>
    <t>Материнская плата ASUS Prime H310M-D H310 Socket-1151v2 2xDDR4, 4xSATA3, 1xM.2, 1xPCI-E16x, 2xUSB3.1, D-Sub, HDMI, COM, Glan, mATX</t>
  </si>
  <si>
    <t>Коннектор Lanmaster (TWT-PL45-8P8C) UTP кат.5e RJ45 (упак.:100шт)</t>
  </si>
  <si>
    <t>Стяж.пласт. Lanmaster (TWT-CV-100 ) 100×2.5мм (упак:100шт) нейл. внутр.</t>
  </si>
  <si>
    <t>Стяж.пласт. Lanmaster (TWT-CV-300) 300×3.6мм (упак:100шт) нейл</t>
  </si>
  <si>
    <t>Расчет на 12 месяцев</t>
  </si>
  <si>
    <t>В 2017 году куплено 28 копьютеров, в 2018 году куплено 22 копьютера, в 2019 году куплено 22 копьютера.</t>
  </si>
  <si>
    <t>В 2017 году куплено 6 МФУ и 4 принтера, в 2018 году куплено 10 МФУ, в 2019 году куплено 6 МФУ.</t>
  </si>
  <si>
    <t>Сетевой фильтр 6 розеток</t>
  </si>
  <si>
    <t>Мышь A4Tech Bloody V3 Black USB</t>
  </si>
  <si>
    <t>Серверное оборудование</t>
  </si>
  <si>
    <t>Сетевое оборудование</t>
  </si>
  <si>
    <t>Флеш-накопители</t>
  </si>
  <si>
    <t>В 2018 году куплено 16шт, в 2019 году куплено 15шт.</t>
  </si>
  <si>
    <t>Термопаста</t>
  </si>
  <si>
    <t>Розетка RJ45 8P8C UTP кат.5 двойная, 1шт.</t>
  </si>
  <si>
    <t>Стяжки пластиковые 100x2.5мм, 100шт.</t>
  </si>
  <si>
    <t>Стяжки пластиковые 300x3.6мм, 100шт.</t>
  </si>
  <si>
    <t>МФУ HP LaserJet Pro MFP M428fdn W1A32A ч/б А4 38ppm с дуплексом, автоподатчиком LAN</t>
  </si>
  <si>
    <t>Картридж HP CF259X №59X Black, 10000стр.</t>
  </si>
  <si>
    <t>Картридж EPSON T1294 желтый</t>
  </si>
  <si>
    <t>Тонер Oce PlotWave 345/365</t>
  </si>
  <si>
    <t>Тонер CANON C-EXV49BK, черный</t>
  </si>
  <si>
    <t>Тонер CANON C-EXV49Y, желтый</t>
  </si>
  <si>
    <t>Тонер CANON C-EXV49M, пурпурный</t>
  </si>
  <si>
    <t>Тонер CANON C-EXV49C, голубой</t>
  </si>
  <si>
    <t>Коннектор RJ45 8P8C UTP кат.5, 100шт</t>
  </si>
  <si>
    <t>Батарейки CR2032, 5шт.</t>
  </si>
  <si>
    <t>Кабель канал, 1уп.</t>
  </si>
  <si>
    <t>Для копира TASKalfa 1800 A3 на складе.</t>
  </si>
  <si>
    <t>Для МФУ EPSON WF7515 у КБ и ОИТ.</t>
  </si>
  <si>
    <t>Для новых МФУ HP LaserJet Pro MFP M428fdn.</t>
  </si>
  <si>
    <t>Для МФУ Canon IR ADVANCE C3520i у Архива</t>
  </si>
  <si>
    <t>Для замены не ремонтопригодных и устаревших комплектующих и оборудования.</t>
  </si>
  <si>
    <t>Комплектующие и оборудование</t>
  </si>
  <si>
    <t>Бюджет на2020г.</t>
  </si>
  <si>
    <t>укомплектование рабочего места</t>
  </si>
  <si>
    <t>Бумага А3,А2</t>
  </si>
  <si>
    <t>Для плоттера Océ PlotWave 345/365 у Архива и КБ</t>
  </si>
  <si>
    <t>IP телефоны</t>
  </si>
  <si>
    <t>В 2017 году куплено 6 копьютеров, в 2018 году куплено 17 копьютеров, в 2019 году куплено 5 копьютеров. Количество от среднего значению за три года.</t>
  </si>
  <si>
    <t>В 2017 году куплено 7 копьютеров, в 2018 году куплено 3 копьютера, в 2019 году куплено 3 копьютера. Количество от среднего значению за три года.</t>
  </si>
  <si>
    <t>Лицензирование</t>
  </si>
  <si>
    <t>Заправка и ремонт картриджей</t>
  </si>
  <si>
    <t>В 2019 году отдали на заправку примерно 150 картрижей, из них у каждого третьего производиться замена расходников.</t>
  </si>
  <si>
    <t>Профилактика оборудования и монтажные работы. Не превышает 40000 руб.</t>
  </si>
  <si>
    <t>Кабель питания с заземлением C13 угловой разъем 1.8м.</t>
  </si>
  <si>
    <t>Бюджет на Февраль 2020г.</t>
  </si>
  <si>
    <t>Фотобумага Lomond 0102006 A4/170г/м2/100л./белый матовое/матовое для струйной печати</t>
  </si>
  <si>
    <t>Бюджет на Март 2020г.</t>
  </si>
  <si>
    <t>Принтер HP LaserJet Pro M404dn W1A53A ч/б А4 38ppm с дуплексом и LAN</t>
  </si>
  <si>
    <t>База интернет</t>
  </si>
  <si>
    <t>Телефоны ip</t>
  </si>
  <si>
    <t>Док-станция для жестких дисков</t>
  </si>
  <si>
    <t>Бюджет на Июль 2020г.</t>
  </si>
  <si>
    <t>Наушники SENNHEISER HD 206</t>
  </si>
  <si>
    <t>ноутбук</t>
  </si>
  <si>
    <t>ноутбук для генерального директора</t>
  </si>
  <si>
    <t>Клавиатура + мышь комплект безпроводные</t>
  </si>
  <si>
    <t>Монитор 32"</t>
  </si>
  <si>
    <t>Бюджет на Сентабрь 2020г.</t>
  </si>
  <si>
    <t>Внутренний SSD-накопитель 240Gb Western Digital Green WDS240G2G0A SATA3 2.5"</t>
  </si>
  <si>
    <t>Батарейки CR2032-7CR5 5шт</t>
  </si>
  <si>
    <t>Сетевой фильтр 6 розетор 3 метра</t>
  </si>
  <si>
    <t>Бюджет на Октябрь 2020г.</t>
  </si>
  <si>
    <t>Процессор</t>
  </si>
  <si>
    <t>Материнская плата</t>
  </si>
  <si>
    <t>Внутренний SSD-накопитель</t>
  </si>
  <si>
    <t>Монитор LG 24MK600M-B 27"</t>
  </si>
  <si>
    <t>Монитор LG 27MK600M-B 27"</t>
  </si>
  <si>
    <t>МФУ А3 цветной</t>
  </si>
  <si>
    <t>Картридж HP CF226X, черный</t>
  </si>
  <si>
    <t>Заявка на рабочее место метролога на Тункину К.М. от 19.10.2020г. (подписана Киреев О.Г.)</t>
  </si>
  <si>
    <t>Заявка на рабочее место в ОКПР на Карягина Н.М. от 26.10.2020г. (подписана Тюлькина.Е.А.)</t>
  </si>
  <si>
    <t>Камеры видеонаблюдения</t>
  </si>
  <si>
    <t>Кронштейн для камер</t>
  </si>
  <si>
    <t>Акустика для комнаты обучения</t>
  </si>
  <si>
    <t>Кронштейн для проектора</t>
  </si>
  <si>
    <t>Бюджет на Ноябрь 2020г.</t>
  </si>
  <si>
    <t>Телефония сипнет</t>
  </si>
  <si>
    <t>Пневматический очиститель</t>
  </si>
  <si>
    <t>Заявка на рабочее место начальника БИХ на Шарафутдинов Ш.А. от 24.11.2020г. (подписана Киреев О.Г.)</t>
  </si>
  <si>
    <t>Заявка на рабочее место комлпектовщика Евдокимова А.А. от 03.11.2020г. (подписана Белоновгова Е.А.)</t>
  </si>
  <si>
    <t>Микрофон</t>
  </si>
  <si>
    <t>Веб-камеры</t>
  </si>
  <si>
    <t>Внешний жесткий диск</t>
  </si>
  <si>
    <t>Windows 10</t>
  </si>
  <si>
    <t>Кабель HDMI-HDMI 3м</t>
  </si>
  <si>
    <t xml:space="preserve">Свитч D-link 16 портов POE </t>
  </si>
  <si>
    <t>Бюджет на Декабрь 2020г.</t>
  </si>
  <si>
    <t>Бюджет на Январь 2021г.</t>
  </si>
  <si>
    <t>Бюджет на Февраль 2021г.</t>
  </si>
  <si>
    <t>Ноутбук для коммандировок</t>
  </si>
  <si>
    <t>Системный блок под Ansys</t>
  </si>
  <si>
    <t>Кабель HDMI-DisplayPort</t>
  </si>
  <si>
    <t>Вебкамера</t>
  </si>
  <si>
    <t>Кабель-канал 25х25</t>
  </si>
  <si>
    <t>Модуль памяти CORSAIR Vengeance LPX CMK16GX4M2Z2666C16 DDR4 - 2x 8ГБ 2666</t>
  </si>
  <si>
    <t>Инструмент для зачистки витой пары TALON TOOL [HT-318M]</t>
  </si>
  <si>
    <t>Бюджет на Март 2021г.</t>
  </si>
  <si>
    <t>Блок питания SWG S-200-12</t>
  </si>
  <si>
    <t>Камеры уличные</t>
  </si>
  <si>
    <t>Монитор 21.5" LG 22MN430M-B IPS LED 1920x1080 5ms VGA DVI</t>
  </si>
  <si>
    <t>Набор отверток Xiaomi Mi x Wiha Precision Screwdriver</t>
  </si>
  <si>
    <t>Sven sv1272 7.2Ah 12B</t>
  </si>
  <si>
    <t>Кронштейн</t>
  </si>
  <si>
    <t>Бюджет на Апрель 2021г.</t>
  </si>
  <si>
    <t>Корпус MicroATX Minitower Zalman ZM-T6 Black</t>
  </si>
  <si>
    <t>Материнская плата ASUS Prime B365M-A B365 Socket-1151v2 4xDDR4, 6xSATA3, 2xM.2, 1xPCI-E16x, 4xUSB3.1, 1xUSB3.1 Type C, D-Sub, DVI-D, HDMI, Glan, mATX</t>
  </si>
  <si>
    <t>Видеокарта PNY NVIDIA Quadro P2200 (VCQP2200BLK-1) 5Gb</t>
  </si>
  <si>
    <t>Процессор Intel Core i5-9400, 2.9ГГц, (Turbo 4.1ГГц), 6-ядерный, L3 9МБ, LGA1151v2, OEM</t>
  </si>
  <si>
    <t>Модуль памяти DIMM 16Gb 2х8Gb DDR4 PC21300 2666MHz Corsair Vengeance LPX Black Heat spreader, XMP 2.0 (CMK16GX4M2Z2666C16)</t>
  </si>
  <si>
    <t>Заявка на рабочее место техник-конструктор Суханова Е.А. от 05.03.2021г. (подпись Таешников А.Ю.)</t>
  </si>
  <si>
    <t>Кабель-канал 10х20</t>
  </si>
  <si>
    <t>Монитор 23.5" LG 24MK600M IPS LED 1920x1080 5ms VGA DVI</t>
  </si>
  <si>
    <t>Заявка на рабочее место юрист Ф.И.О. от Люкьяновой М. (сборка как у технолога)</t>
  </si>
  <si>
    <t>Заявка на рабочее место коструктора (под замену, ремонт)</t>
  </si>
  <si>
    <t>Заявка на рабочее место технолога (для проведения профилактики)</t>
  </si>
  <si>
    <t>Бюджет на Июнь 2021г.</t>
  </si>
  <si>
    <t>Заявка на рабочее место комплектовщик изделий и инструмента Сафиуллина К.А. от 15.05.2021г. (подпись Рукина Ю.В.)</t>
  </si>
  <si>
    <t>Заявка на рабочее место комплектовщик изделий и инструмента Абдурахманова М.В. от 15.05.2021г. (подпись Рукина Ю.В.)</t>
  </si>
  <si>
    <t>Заявка на рабочее место инженер-технолог Пашкова И. от 11.05.2021г. (подпись Анпилогов Д.А.)</t>
  </si>
  <si>
    <t>Добавление ОЗУ для отдела САПР</t>
  </si>
  <si>
    <t>Заявка на рабочее место специалист по маркетингу Харитонова М.И. от 12.05.2021г. (подпись Савина О.В.)</t>
  </si>
  <si>
    <t>ASUS GeForce GT 710 Silent LP [GT710-SL-2GD5]</t>
  </si>
  <si>
    <t>Картридж EPSON T1291 (L)</t>
  </si>
  <si>
    <t>Мышь A4TECH X-710BK, проводная, USB, черный</t>
  </si>
  <si>
    <t>AA Батарейка DURACELL Basic LR6-12BL MN1500, 12 шт.</t>
  </si>
  <si>
    <t>Тонер для плоттера</t>
  </si>
  <si>
    <t>Бюджет на Июль 2021г.</t>
  </si>
  <si>
    <t>Заявка на рабочее место инженер-технолог Бреслов Д.А. от 28.06.2021г. (подпись Анпилогов Д.А.)</t>
  </si>
  <si>
    <t>Бумага для А3, А2</t>
  </si>
  <si>
    <t>Коннектор RJ45</t>
  </si>
  <si>
    <t>Компьютеры для САПР 4шт</t>
  </si>
  <si>
    <t>Заявка на рабочее место техник-лаборант Сидорова Ю.М. от 26.02.2021г. (подпись Киреев О.Г.)</t>
  </si>
  <si>
    <t>Заявка на рабочее место комплектовщик изделий и инструмента Халезина В.А. от 25.02.2021г. (подпись Белоногова Е.А.)</t>
  </si>
  <si>
    <t>Заявка на рабочее место техник-технолог Даминдаров Д.Р. от 24.02.2021г. (подпись Киреев О.Г.)</t>
  </si>
  <si>
    <t>Заявка на рабочее место распределитель работ Чипеева Д.К. от 10.02.2021г. (подпись Ишимова Н.А.)</t>
  </si>
  <si>
    <t>Заявка на рабочее место комплектовщик изделий и инструмента Крохалева Н.Ю. от 08.02.2021г. (подпись Белоногова Е.А.)</t>
  </si>
  <si>
    <t>Заявка на рабочее место комплектовщик изделий и инструмента Беспалова Н.Н. от 05.02.2021г. (подпись Рукина Ю.В.)</t>
  </si>
  <si>
    <t>Заявка на рабочее место комплектовщик изделий и инструмента Луткова М.С. от 04.02.2021г. (подпись Рукина Ю.В.)</t>
  </si>
  <si>
    <t>Заявка на рабочее место инженер-конструктор Герасимов Н.И. от 03.02.2021г. (подпись Ушкова О.И.)</t>
  </si>
  <si>
    <t>Заявка на рабочее место инженер-конструктор Ефремов А.А. от 22.03.2021г. (подпись Таешников А.Ю.)</t>
  </si>
  <si>
    <t>Заявка на рабочее место инженер-технолог Носков Е.А. от 19.03.2021г. (подпись Кравченко Д.С.)</t>
  </si>
  <si>
    <t>Заявка на рабочее место распределитель работ Градусова Е.И. от 15.03.2021г. (подпись Сафонов М.И.)</t>
  </si>
  <si>
    <t>Заявка на рабочее место руководитель проекта Мисников М.М. от 10.03.2021г. (подпись Колокольников М.В.)</t>
  </si>
  <si>
    <t>Заявка на рабочее место техник-конструктор Суханова Е.Е. от 05.03.2021г. (подпись Таешников А.Ю.)</t>
  </si>
  <si>
    <t>Заявка на рабочее место комплектовщик изделий и инструмента Попова Е.А от 02.03.2021г. (подпись Рукина Ю.В.)</t>
  </si>
  <si>
    <t>Заявка на рабочее место руководитель проекта Невраев С.В. от 17.05.2021г. (подпись Кривцова Е.А.)</t>
  </si>
  <si>
    <t>Заявка на рабочее место комплектовщик изделий и инструмента Абдурахманова М.В. от 13.05.2021г. (подпись Рукина Ю.В.)</t>
  </si>
  <si>
    <t>Заявка на рабочее место комплектовщик изделий и инструмента Виноградова Е.Ю. от 13.05.2021г. (подпись Рукина Ю.В.)</t>
  </si>
  <si>
    <t>Заявка на рабочее место экономист Попова О.С. от 16.06.2021г. (подпись Тюлькина Е.А.)</t>
  </si>
  <si>
    <t>Бюджет на Май 2021г.</t>
  </si>
  <si>
    <t>Заявка на рабочее место комплектовщик изделий и инструмента Виноградова Е.Ю. от 27.04.2021г. (подпись Рукина Ю.В.)</t>
  </si>
  <si>
    <t>Заявка на рабочее место инженер-конструктор Носков Е.А. от 27.04.2021г. (подпись Кравченко Д.С.)</t>
  </si>
  <si>
    <t>Заявка на рабочее место экономист ОМТС Гвоздикова А.И. от 22.04.2021г. (подпись Михайлин А.Н.)</t>
  </si>
  <si>
    <t>Заявка на рабочее место специалист по КИМ Климов В.Д. от 19.04.2021г. (подпись Устюгов И.А.)</t>
  </si>
  <si>
    <t>Заявка на рабочее место специалист отдела развития Чепур В.А. от 22.01.2021г. (подпись Самойлов А.В.)</t>
  </si>
  <si>
    <t>Заявка на рабочее место архивариус Бредихина Е.Ю. от 12.02.2021г. (подпись Антюфеева В.А.)</t>
  </si>
  <si>
    <t>Заявка на рабочее место комплектовщик изделий и инструмента Рогозина И.Н. от 11.01.2021г. (подпись Рукина Ю.В.)</t>
  </si>
  <si>
    <t>Тонер Canon C-EXV49BK черный</t>
  </si>
  <si>
    <t>Заявка на оборудование от Таешникова А.Ю. от 05.07.21</t>
  </si>
  <si>
    <t>ИБП IPPON Innova G2 Euro 2000, 2000ВA</t>
  </si>
  <si>
    <t>Монитор LG 27MK430H-B 27", черный</t>
  </si>
  <si>
    <t>Бюджет на Август 2021г.</t>
  </si>
  <si>
    <t>"Контур-Фокус" API-лицензия</t>
  </si>
  <si>
    <t>"Контур-Фокус" типовой модуль</t>
  </si>
  <si>
    <t>"1СПАРК Риски"</t>
  </si>
  <si>
    <t>"1С Фокус Битрикс" модуль</t>
  </si>
  <si>
    <t>Картридж лазерный HP 80X CF280X черный оригинальный повышенной емкости</t>
  </si>
  <si>
    <t>Картридж лазерный HP 26X CF226X черный оригинальный повышенной емкости</t>
  </si>
  <si>
    <t>Бюджет на Сентябрь 2021г.</t>
  </si>
  <si>
    <t>МФУ HP LaserJet Pro MFP M428fdn</t>
  </si>
  <si>
    <t>Бюджет на второе полугодие 2021г.</t>
  </si>
  <si>
    <t>Оптический диск CD-R VERBATIM 700МБ 52x, 25шт.</t>
  </si>
  <si>
    <t>Картридж EPSON T1291, черный</t>
  </si>
  <si>
    <t>Монитор 23.8" LG 24MK430H IPS LED 1920x1080 5ms VGA HDMI</t>
  </si>
  <si>
    <t>Картридж HP 80X CF280X черный оригинальный повышенной емкости</t>
  </si>
  <si>
    <t>Картридж HP 26X CF226X черный оригинальный повышенной емкости</t>
  </si>
  <si>
    <t>Процессор Intel Pentium G5400, 3.7ГГц, 2-ядерный, LGA1151v2, BOX</t>
  </si>
  <si>
    <t>Материнская плата MSI H310M Pro-VDH Plus H310 Socket-1151v2 2xDDR4, 4xSATA3, 1xPCI-E16x, D-Sub, DVI-D, HDMI, Glan, mATX</t>
  </si>
  <si>
    <t>Комлпектующие для МФУ Canon</t>
  </si>
  <si>
    <t>Антивирус Касперского</t>
  </si>
  <si>
    <t>Кабель DVI DVI-D (m) - DVI-D (m), GOLD , ферритовый фильтр , 3м, черный</t>
  </si>
  <si>
    <t>Бюджет на Октябрь 2021г.</t>
  </si>
  <si>
    <t>МФУ HP LaserJet Pro MFP M428fdn (взамен сломанного)</t>
  </si>
  <si>
    <t>Термопаста CoolerMaster Ice Fusion V2</t>
  </si>
  <si>
    <t>Бюджет на Ноябрь 2021г.</t>
  </si>
  <si>
    <t>Средство для очистки и восстановления резиновых поверхностей Platenclene</t>
  </si>
  <si>
    <t>Фотобарабан Canon C-EXV49 для imageRunner Advance C3520i</t>
  </si>
  <si>
    <t>Кулер DeepCool THETA 20, 100мм</t>
  </si>
  <si>
    <t>ИБП APC Easy-UPS BVX1200LI-GR</t>
  </si>
  <si>
    <t>Жесткий диск WD Gold WD181KRYZ</t>
  </si>
  <si>
    <t>Бюджет на Декабрь 2021г.</t>
  </si>
  <si>
    <t>МФУ HP LaserJet Pro MFP M428fdn  (для Маркина Дмитрия)</t>
  </si>
  <si>
    <t>Жесткий диск WD Black WD4005FZBX  (для сервера 205 ремонт)</t>
  </si>
  <si>
    <t>Бюджет на Январь 2022г.</t>
  </si>
  <si>
    <t>Компьютер для Siemens NX</t>
  </si>
  <si>
    <t>Комплект клавиатура, мышь Logitech MK240</t>
  </si>
  <si>
    <t>В Сереверную</t>
  </si>
  <si>
    <t>На обучение</t>
  </si>
  <si>
    <t>Колонки Logitech Z120, 2.0</t>
  </si>
  <si>
    <t>SSD накопитель Samsung 980 MZ-V8V250BW 250ГБ</t>
  </si>
  <si>
    <t>Блок питания Aerocool KCAS PLUS 700, 700Вт, черный</t>
  </si>
  <si>
    <t>Корпус mATX Zalman ZM-T3, черный</t>
  </si>
  <si>
    <t>Материнская плата ASUS PRIME Z690M-PLUS D4, LGA 1700, Intel Z690, mATX, Ret</t>
  </si>
  <si>
    <t>Модуль памяти Kingston Fury Renegade Black KF426C13RB1K2/32 DDR4 - 2x 16ГБ 2666, DIMM, Ret</t>
  </si>
  <si>
    <t>Процессор Intel Core i5 12600K, LGA 1700, OEM</t>
  </si>
  <si>
    <t>Устройство охлаждения(кулер) Zalman CNPS10X Optima, 120мм, Ret</t>
  </si>
  <si>
    <t>1С-Битрикс: Управление сайтом. Лицензия Стандарт (продление)</t>
  </si>
  <si>
    <t>Бюджет на Февраль 2022г.</t>
  </si>
  <si>
    <t>ИБП Ippon Innova G2 Euro 1000</t>
  </si>
  <si>
    <t>Картриджи для Canon 3520i набор (черный-красный-зеленый-синий)</t>
  </si>
  <si>
    <t>МФУ Canon imageRUNNER ADVANCE DX C3720i + тонер + реверсивный АПД + тумба</t>
  </si>
  <si>
    <t>Пример (набор 4) https://printer-plotter.ru/mfu-i-kopiry/lazernye/canon/imagerunner-advance-dx-c3720i-plus-toner-plus-reversivnyjj-apd-plus-tumba/</t>
  </si>
  <si>
    <t>Лицензия на приложение "Интеграция с Asterisk" на 12 мес.</t>
  </si>
  <si>
    <t>Ящик для инструмента Stayer "Standart" 38105-21_z02</t>
  </si>
  <si>
    <t>Бумага для плотера A3</t>
  </si>
  <si>
    <t>Бюджет на Март 2022г.</t>
  </si>
  <si>
    <t>USB trascend jetflash 930C 256Gb</t>
  </si>
  <si>
    <t>Уточнить, что необходимо добавить в закуп по результатам профилактики</t>
  </si>
  <si>
    <t>Напольный кабельный канал 74х20 KOPOS LO 75 LD комплект 2 метра LO 75_LD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</si>
</sst>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7" x14ac:knownFonts="1">
    <font>
      <sz val="11"/>
      <color theme="1"/>
      <name val="Calibri"/>
      <family val="2"/>
      <scheme val="minor"/>
    </font>
    <font>
      <sz val="15"/>
      <color theme="1"/>
      <name val="Arial"/>
      <family val="2"/>
      <charset val="204"/>
    </font>
    <font>
      <b/>
      <sz val="15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sz val="14"/>
      <color theme="1"/>
      <name val="Arial"/>
      <family val="2"/>
      <charset val="204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  <charset val="204"/>
    </font>
    <font>
      <sz val="10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sz val="8"/>
      <name val="Arial"/>
      <family val="2"/>
      <charset val="204"/>
    </font>
    <font>
      <sz val="12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4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0"/>
      <name val="Times New Roman"/>
      <family val="1"/>
      <charset val="204"/>
    </font>
    <font>
      <sz val="8"/>
      <color theme="1"/>
      <name val="Times New Roman"/>
      <family val="1"/>
      <charset val="204"/>
    </font>
    <font>
      <u/>
      <sz val="8"/>
      <color theme="10"/>
      <name val="Calibri"/>
      <family val="2"/>
      <scheme val="minor"/>
    </font>
    <font>
      <sz val="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8"/>
      <color theme="10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sz val="14"/>
      <name val="Arial"/>
      <family val="2"/>
      <charset val="204"/>
    </font>
    <font>
      <b/>
      <sz val="14"/>
      <name val="Times New Roman"/>
      <family val="1"/>
      <charset val="204"/>
    </font>
    <font>
      <i/>
      <sz val="14"/>
      <color theme="1"/>
      <name val="Times New Roman"/>
      <family val="1"/>
      <charset val="204"/>
    </font>
    <font>
      <sz val="14"/>
      <color rgb="FFFF0000"/>
      <name val="Times New Roman"/>
      <family val="1"/>
      <charset val="204"/>
    </font>
    <font>
      <sz val="11"/>
      <name val="Calibri"/>
      <family val="2"/>
      <scheme val="minor"/>
    </font>
    <font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9" fillId="0" borderId="0">
      <alignment horizontal="left"/>
    </xf>
  </cellStyleXfs>
  <cellXfs count="413">
    <xf numFmtId="0" fontId="0" fillId="0" borderId="0" xfId="0"/>
    <xf numFmtId="0" fontId="2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vertical="center" wrapText="1"/>
    </xf>
    <xf numFmtId="0" fontId="4" fillId="0" borderId="4" xfId="0" applyFont="1" applyBorder="1" applyAlignment="1">
      <alignment horizontal="center" vertical="center" wrapText="1"/>
    </xf>
    <xf numFmtId="3" fontId="4" fillId="0" borderId="4" xfId="0" applyNumberFormat="1" applyFont="1" applyBorder="1" applyAlignment="1">
      <alignment horizontal="center" vertical="center" wrapText="1"/>
    </xf>
    <xf numFmtId="0" fontId="6" fillId="0" borderId="4" xfId="1" applyFont="1" applyBorder="1" applyAlignment="1">
      <alignment vertical="center" wrapText="1"/>
    </xf>
    <xf numFmtId="0" fontId="4" fillId="0" borderId="4" xfId="0" applyFont="1" applyBorder="1" applyAlignment="1">
      <alignment horizontal="left" vertical="center" wrapText="1"/>
    </xf>
    <xf numFmtId="0" fontId="1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8" fillId="0" borderId="0" xfId="0" applyFont="1"/>
    <xf numFmtId="0" fontId="4" fillId="0" borderId="4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5" fillId="0" borderId="4" xfId="1" applyBorder="1" applyAlignment="1">
      <alignment vertical="center"/>
    </xf>
    <xf numFmtId="0" fontId="1" fillId="0" borderId="4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0" fontId="16" fillId="0" borderId="4" xfId="1" applyFont="1" applyBorder="1" applyAlignment="1">
      <alignment horizontal="left" vertical="center" wrapText="1"/>
    </xf>
    <xf numFmtId="0" fontId="17" fillId="0" borderId="0" xfId="0" applyFont="1"/>
    <xf numFmtId="0" fontId="18" fillId="0" borderId="0" xfId="0" applyFont="1"/>
    <xf numFmtId="0" fontId="19" fillId="0" borderId="4" xfId="1" applyFont="1" applyBorder="1" applyAlignment="1">
      <alignment horizontal="left" vertical="center" wrapText="1"/>
    </xf>
    <xf numFmtId="0" fontId="10" fillId="0" borderId="0" xfId="0" applyFont="1" applyAlignment="1">
      <alignment horizontal="left" vertical="center" wrapText="1"/>
    </xf>
    <xf numFmtId="0" fontId="19" fillId="0" borderId="0" xfId="1" applyFont="1" applyAlignment="1">
      <alignment horizontal="left" vertical="center" wrapText="1"/>
    </xf>
    <xf numFmtId="0" fontId="14" fillId="0" borderId="0" xfId="2" applyFont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12" fillId="0" borderId="4" xfId="2" applyFont="1" applyBorder="1" applyAlignment="1">
      <alignment horizontal="center" vertical="center" wrapText="1"/>
    </xf>
    <xf numFmtId="0" fontId="11" fillId="0" borderId="4" xfId="0" applyFont="1" applyBorder="1" applyAlignment="1">
      <alignment horizontal="left" vertical="center" wrapText="1"/>
    </xf>
    <xf numFmtId="1" fontId="11" fillId="0" borderId="4" xfId="0" applyNumberFormat="1" applyFont="1" applyBorder="1" applyAlignment="1">
      <alignment horizontal="center" vertical="center" wrapText="1"/>
    </xf>
    <xf numFmtId="0" fontId="5" fillId="0" borderId="4" xfId="1" applyBorder="1" applyAlignment="1">
      <alignment vertical="center" wrapText="1"/>
    </xf>
    <xf numFmtId="0" fontId="21" fillId="0" borderId="4" xfId="0" applyFont="1" applyBorder="1" applyAlignment="1">
      <alignment vertical="center" wrapText="1"/>
    </xf>
    <xf numFmtId="0" fontId="21" fillId="0" borderId="4" xfId="0" applyFont="1" applyBorder="1" applyAlignment="1">
      <alignment wrapText="1"/>
    </xf>
    <xf numFmtId="0" fontId="1" fillId="0" borderId="4" xfId="0" applyFont="1" applyBorder="1" applyAlignment="1">
      <alignment vertical="center" wrapText="1"/>
    </xf>
    <xf numFmtId="0" fontId="20" fillId="0" borderId="4" xfId="0" applyFont="1" applyBorder="1" applyAlignment="1">
      <alignment horizontal="center" vertical="center" wrapText="1"/>
    </xf>
    <xf numFmtId="0" fontId="12" fillId="0" borderId="4" xfId="0" applyFont="1" applyBorder="1" applyAlignment="1">
      <alignment vertical="center" wrapText="1"/>
    </xf>
    <xf numFmtId="3" fontId="11" fillId="0" borderId="4" xfId="0" applyNumberFormat="1" applyFont="1" applyBorder="1" applyAlignment="1">
      <alignment horizontal="center" vertical="center" wrapText="1"/>
    </xf>
    <xf numFmtId="0" fontId="12" fillId="0" borderId="4" xfId="0" applyFont="1" applyBorder="1" applyAlignment="1">
      <alignment wrapText="1"/>
    </xf>
    <xf numFmtId="0" fontId="11" fillId="0" borderId="4" xfId="0" applyFont="1" applyBorder="1" applyAlignment="1">
      <alignment horizontal="center" vertical="center"/>
    </xf>
    <xf numFmtId="0" fontId="11" fillId="0" borderId="4" xfId="0" applyFont="1" applyBorder="1" applyAlignment="1">
      <alignment vertical="center" wrapText="1"/>
    </xf>
    <xf numFmtId="0" fontId="11" fillId="0" borderId="0" xfId="0" applyFont="1"/>
    <xf numFmtId="0" fontId="11" fillId="0" borderId="4" xfId="0" applyFont="1" applyBorder="1"/>
    <xf numFmtId="0" fontId="11" fillId="0" borderId="4" xfId="0" applyFont="1" applyBorder="1" applyAlignment="1">
      <alignment wrapText="1"/>
    </xf>
    <xf numFmtId="0" fontId="0" fillId="0" borderId="0" xfId="0" applyAlignment="1">
      <alignment wrapText="1"/>
    </xf>
    <xf numFmtId="0" fontId="11" fillId="0" borderId="0" xfId="0" applyFont="1" applyAlignment="1">
      <alignment horizontal="center" vertical="center"/>
    </xf>
    <xf numFmtId="0" fontId="12" fillId="0" borderId="4" xfId="2" applyFont="1" applyBorder="1">
      <alignment horizontal="left"/>
    </xf>
    <xf numFmtId="0" fontId="22" fillId="0" borderId="4" xfId="0" applyFont="1" applyBorder="1"/>
    <xf numFmtId="0" fontId="22" fillId="0" borderId="4" xfId="0" applyFont="1" applyBorder="1" applyAlignment="1">
      <alignment horizontal="center" vertical="center"/>
    </xf>
    <xf numFmtId="0" fontId="23" fillId="0" borderId="0" xfId="0" applyFont="1" applyAlignment="1">
      <alignment horizontal="center" vertical="center" wrapText="1"/>
    </xf>
    <xf numFmtId="0" fontId="11" fillId="0" borderId="0" xfId="0" applyFont="1" applyAlignment="1">
      <alignment horizontal="left" vertical="center" wrapText="1"/>
    </xf>
    <xf numFmtId="0" fontId="11" fillId="0" borderId="0" xfId="0" applyFont="1" applyAlignment="1">
      <alignment horizontal="center" vertical="center" wrapText="1"/>
    </xf>
    <xf numFmtId="0" fontId="11" fillId="0" borderId="1" xfId="0" applyFont="1" applyBorder="1" applyAlignment="1">
      <alignment horizontal="left" vertical="center" wrapText="1"/>
    </xf>
    <xf numFmtId="0" fontId="11" fillId="2" borderId="4" xfId="0" applyFont="1" applyFill="1" applyBorder="1" applyAlignment="1">
      <alignment horizontal="center" vertical="center" wrapText="1"/>
    </xf>
    <xf numFmtId="0" fontId="23" fillId="0" borderId="5" xfId="0" applyFont="1" applyBorder="1" applyAlignment="1">
      <alignment horizontal="center" vertical="center" wrapText="1"/>
    </xf>
    <xf numFmtId="0" fontId="20" fillId="0" borderId="0" xfId="0" applyFont="1" applyAlignment="1">
      <alignment horizontal="left" vertical="center" wrapText="1"/>
    </xf>
    <xf numFmtId="0" fontId="20" fillId="0" borderId="0" xfId="0" applyFont="1" applyAlignment="1">
      <alignment horizontal="center" vertical="center" wrapText="1"/>
    </xf>
    <xf numFmtId="0" fontId="23" fillId="0" borderId="5" xfId="0" applyFont="1" applyBorder="1" applyAlignment="1">
      <alignment vertical="center" wrapText="1"/>
    </xf>
    <xf numFmtId="0" fontId="24" fillId="0" borderId="4" xfId="0" applyFont="1" applyBorder="1" applyAlignment="1">
      <alignment horizontal="left" vertical="center" wrapText="1"/>
    </xf>
    <xf numFmtId="0" fontId="24" fillId="0" borderId="4" xfId="0" applyFont="1" applyBorder="1" applyAlignment="1">
      <alignment horizontal="center" vertical="center" wrapText="1"/>
    </xf>
    <xf numFmtId="0" fontId="24" fillId="2" borderId="0" xfId="0" applyFont="1" applyFill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0" fontId="20" fillId="0" borderId="2" xfId="0" applyFont="1" applyBorder="1" applyAlignment="1">
      <alignment horizontal="center" vertical="center" wrapText="1"/>
    </xf>
    <xf numFmtId="0" fontId="20" fillId="0" borderId="3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left" vertical="center" wrapText="1"/>
    </xf>
    <xf numFmtId="0" fontId="12" fillId="0" borderId="4" xfId="0" applyFont="1" applyBorder="1" applyAlignment="1">
      <alignment horizontal="center" vertical="center" wrapText="1"/>
    </xf>
    <xf numFmtId="0" fontId="25" fillId="0" borderId="0" xfId="0" applyFont="1" applyAlignment="1">
      <alignment wrapText="1"/>
    </xf>
    <xf numFmtId="0" fontId="12" fillId="0" borderId="0" xfId="0" applyFont="1" applyAlignment="1">
      <alignment horizontal="center" vertical="center" wrapText="1"/>
    </xf>
    <xf numFmtId="0" fontId="11" fillId="0" borderId="2" xfId="0" applyFont="1" applyBorder="1" applyAlignment="1">
      <alignment horizontal="left" vertical="center" wrapText="1"/>
    </xf>
    <xf numFmtId="0" fontId="11" fillId="0" borderId="2" xfId="0" applyFont="1" applyBorder="1" applyAlignment="1">
      <alignment horizontal="center" vertical="center" wrapText="1"/>
    </xf>
    <xf numFmtId="0" fontId="20" fillId="0" borderId="6" xfId="0" applyFont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26" fillId="0" borderId="4" xfId="0" applyFont="1" applyBorder="1" applyAlignment="1">
      <alignment horizontal="center"/>
    </xf>
    <xf numFmtId="0" fontId="26" fillId="0" borderId="0" xfId="0" applyFont="1" applyAlignment="1">
      <alignment horizontal="center"/>
    </xf>
    <xf numFmtId="0" fontId="11" fillId="0" borderId="1" xfId="0" applyFont="1" applyBorder="1" applyAlignment="1">
      <alignment vertical="center" wrapText="1"/>
    </xf>
    <xf numFmtId="0" fontId="11" fillId="0" borderId="0" xfId="0" applyFont="1" applyAlignment="1">
      <alignment horizontal="left" vertical="center"/>
    </xf>
    <xf numFmtId="0" fontId="11" fillId="0" borderId="4" xfId="0" applyFont="1" applyBorder="1" applyAlignment="1">
      <alignment horizontal="left" vertical="center"/>
    </xf>
    <xf numFmtId="0" fontId="20" fillId="0" borderId="0" xfId="0" applyFont="1" applyAlignment="1">
      <alignment horizontal="left" vertical="center"/>
    </xf>
    <xf numFmtId="0" fontId="20" fillId="0" borderId="0" xfId="0" applyFont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11" fillId="0" borderId="5" xfId="0" applyFont="1" applyBorder="1" applyAlignment="1">
      <alignment vertical="center" wrapText="1"/>
    </xf>
    <xf numFmtId="0" fontId="11" fillId="0" borderId="5" xfId="0" applyFont="1" applyBorder="1" applyAlignment="1">
      <alignment horizontal="left" vertical="center"/>
    </xf>
    <xf numFmtId="0" fontId="12" fillId="0" borderId="5" xfId="0" applyFont="1" applyBorder="1" applyAlignment="1">
      <alignment horizontal="left" vertical="center" wrapText="1"/>
    </xf>
    <xf numFmtId="0" fontId="11" fillId="0" borderId="9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11" fillId="0" borderId="0" xfId="0" applyFont="1" applyAlignment="1">
      <alignment wrapText="1"/>
    </xf>
    <xf numFmtId="0" fontId="11" fillId="0" borderId="5" xfId="0" applyFont="1" applyBorder="1" applyAlignment="1">
      <alignment horizontal="left" vertical="center" wrapText="1"/>
    </xf>
    <xf numFmtId="0" fontId="11" fillId="0" borderId="8" xfId="0" applyFont="1" applyBorder="1" applyAlignment="1">
      <alignment horizontal="left" vertical="center" wrapText="1"/>
    </xf>
    <xf numFmtId="0" fontId="11" fillId="0" borderId="8" xfId="0" applyFont="1" applyBorder="1" applyAlignment="1">
      <alignment horizontal="center" wrapText="1"/>
    </xf>
    <xf numFmtId="0" fontId="20" fillId="0" borderId="8" xfId="0" applyFont="1" applyBorder="1" applyAlignment="1">
      <alignment horizontal="center" wrapText="1"/>
    </xf>
    <xf numFmtId="0" fontId="11" fillId="0" borderId="7" xfId="0" applyFont="1" applyBorder="1" applyAlignment="1">
      <alignment horizontal="center" wrapText="1"/>
    </xf>
    <xf numFmtId="0" fontId="11" fillId="0" borderId="8" xfId="0" applyFont="1" applyBorder="1" applyAlignment="1">
      <alignment horizontal="left" wrapText="1"/>
    </xf>
    <xf numFmtId="0" fontId="11" fillId="0" borderId="8" xfId="0" applyFont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4" fillId="0" borderId="8" xfId="0" applyFont="1" applyBorder="1" applyAlignment="1">
      <alignment horizontal="left" wrapText="1"/>
    </xf>
    <xf numFmtId="0" fontId="24" fillId="0" borderId="8" xfId="0" applyFont="1" applyBorder="1" applyAlignment="1">
      <alignment horizontal="center" vertical="center" wrapText="1"/>
    </xf>
    <xf numFmtId="0" fontId="24" fillId="0" borderId="7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12" fillId="0" borderId="8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0" fontId="12" fillId="0" borderId="0" xfId="0" applyFont="1" applyAlignment="1">
      <alignment wrapText="1"/>
    </xf>
    <xf numFmtId="0" fontId="12" fillId="0" borderId="8" xfId="0" applyFont="1" applyBorder="1" applyAlignment="1">
      <alignment horizontal="left" vertical="center" wrapText="1"/>
    </xf>
    <xf numFmtId="0" fontId="20" fillId="0" borderId="8" xfId="0" applyFont="1" applyBorder="1" applyAlignment="1">
      <alignment horizontal="center" vertical="center" wrapText="1"/>
    </xf>
    <xf numFmtId="0" fontId="11" fillId="2" borderId="7" xfId="0" applyFont="1" applyFill="1" applyBorder="1" applyAlignment="1">
      <alignment horizontal="center" vertical="center" wrapText="1"/>
    </xf>
    <xf numFmtId="0" fontId="11" fillId="2" borderId="4" xfId="0" applyFont="1" applyFill="1" applyBorder="1" applyAlignment="1">
      <alignment vertical="center" wrapText="1"/>
    </xf>
    <xf numFmtId="0" fontId="11" fillId="2" borderId="8" xfId="0" applyFont="1" applyFill="1" applyBorder="1" applyAlignment="1">
      <alignment horizontal="left" vertical="center" wrapText="1"/>
    </xf>
    <xf numFmtId="0" fontId="20" fillId="2" borderId="8" xfId="0" applyFont="1" applyFill="1" applyBorder="1" applyAlignment="1">
      <alignment horizontal="center" vertical="center" wrapText="1"/>
    </xf>
    <xf numFmtId="0" fontId="11" fillId="2" borderId="8" xfId="0" applyFont="1" applyFill="1" applyBorder="1" applyAlignment="1">
      <alignment horizontal="center" vertical="center" wrapText="1"/>
    </xf>
    <xf numFmtId="0" fontId="11" fillId="2" borderId="0" xfId="0" applyFont="1" applyFill="1" applyAlignment="1">
      <alignment horizontal="center" vertical="center" wrapText="1"/>
    </xf>
    <xf numFmtId="0" fontId="0" fillId="2" borderId="5" xfId="0" applyFill="1" applyBorder="1" applyAlignment="1">
      <alignment vertical="center"/>
    </xf>
    <xf numFmtId="0" fontId="0" fillId="2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5" xfId="0" applyFill="1" applyBorder="1" applyAlignment="1">
      <alignment vertical="center"/>
    </xf>
    <xf numFmtId="0" fontId="11" fillId="0" borderId="0" xfId="0" applyFont="1" applyFill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11" fillId="0" borderId="0" xfId="0" applyFont="1" applyBorder="1" applyAlignment="1">
      <alignment wrapText="1"/>
    </xf>
    <xf numFmtId="0" fontId="11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11" fillId="0" borderId="4" xfId="0" applyFont="1" applyFill="1" applyBorder="1" applyAlignment="1">
      <alignment horizontal="left" vertical="center" wrapText="1"/>
    </xf>
    <xf numFmtId="0" fontId="11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11" fillId="0" borderId="4" xfId="0" applyFont="1" applyFill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20" fillId="0" borderId="8" xfId="0" applyFont="1" applyBorder="1" applyAlignment="1">
      <alignment horizontal="center" wrapText="1"/>
    </xf>
    <xf numFmtId="0" fontId="11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20" fillId="0" borderId="8" xfId="0" applyFont="1" applyBorder="1" applyAlignment="1">
      <alignment horizontal="center" wrapText="1"/>
    </xf>
    <xf numFmtId="0" fontId="11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20" fillId="0" borderId="8" xfId="0" applyFont="1" applyBorder="1" applyAlignment="1">
      <alignment horizontal="center" wrapText="1"/>
    </xf>
    <xf numFmtId="0" fontId="11" fillId="0" borderId="4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20" fillId="0" borderId="8" xfId="0" applyFont="1" applyBorder="1" applyAlignment="1">
      <alignment horizontal="center" wrapText="1"/>
    </xf>
    <xf numFmtId="0" fontId="11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20" fillId="0" borderId="8" xfId="0" applyFont="1" applyBorder="1" applyAlignment="1">
      <alignment horizontal="center" wrapText="1"/>
    </xf>
    <xf numFmtId="0" fontId="11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11" fillId="0" borderId="0" xfId="0" applyFont="1" applyFill="1" applyAlignment="1">
      <alignment wrapText="1"/>
    </xf>
    <xf numFmtId="0" fontId="11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left" vertical="center" wrapText="1"/>
    </xf>
    <xf numFmtId="0" fontId="11" fillId="0" borderId="4" xfId="0" applyFont="1" applyBorder="1" applyAlignment="1">
      <alignment horizontal="left" vertical="center" wrapText="1"/>
    </xf>
    <xf numFmtId="0" fontId="11" fillId="0" borderId="7" xfId="0" applyFont="1" applyFill="1" applyBorder="1" applyAlignment="1">
      <alignment horizontal="center" vertical="center" wrapText="1"/>
    </xf>
    <xf numFmtId="0" fontId="11" fillId="0" borderId="8" xfId="0" applyFont="1" applyFill="1" applyBorder="1" applyAlignment="1">
      <alignment horizontal="left" wrapText="1"/>
    </xf>
    <xf numFmtId="0" fontId="11" fillId="0" borderId="8" xfId="0" applyFont="1" applyFill="1" applyBorder="1" applyAlignment="1">
      <alignment horizontal="center" wrapText="1"/>
    </xf>
    <xf numFmtId="0" fontId="11" fillId="0" borderId="4" xfId="0" applyFont="1" applyBorder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11" fillId="0" borderId="4" xfId="0" applyFont="1" applyBorder="1" applyAlignment="1">
      <alignment horizontal="left" vertical="center" wrapText="1"/>
    </xf>
    <xf numFmtId="0" fontId="11" fillId="0" borderId="4" xfId="0" applyFont="1" applyFill="1" applyBorder="1" applyAlignment="1">
      <alignment horizontal="left" vertical="center" wrapText="1"/>
    </xf>
    <xf numFmtId="0" fontId="20" fillId="0" borderId="0" xfId="0" applyFont="1" applyAlignment="1">
      <alignment wrapText="1"/>
    </xf>
    <xf numFmtId="0" fontId="10" fillId="0" borderId="4" xfId="0" applyFont="1" applyFill="1" applyBorder="1" applyAlignment="1">
      <alignment horizontal="left" vertical="top" wrapText="1"/>
    </xf>
    <xf numFmtId="0" fontId="11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left" vertical="center" wrapText="1"/>
    </xf>
    <xf numFmtId="0" fontId="11" fillId="0" borderId="4" xfId="0" applyFont="1" applyFill="1" applyBorder="1" applyAlignment="1">
      <alignment horizontal="left" vertical="center" wrapText="1"/>
    </xf>
    <xf numFmtId="0" fontId="11" fillId="0" borderId="4" xfId="0" applyFont="1" applyBorder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11" fillId="0" borderId="4" xfId="0" applyFont="1" applyBorder="1" applyAlignment="1">
      <alignment horizontal="left" vertical="center" wrapText="1"/>
    </xf>
    <xf numFmtId="0" fontId="11" fillId="0" borderId="4" xfId="0" applyFont="1" applyFill="1" applyBorder="1" applyAlignment="1">
      <alignment horizontal="left" vertical="center" wrapText="1"/>
    </xf>
    <xf numFmtId="0" fontId="11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left" vertical="center" wrapText="1"/>
    </xf>
    <xf numFmtId="0" fontId="11" fillId="0" borderId="4" xfId="0" applyFont="1" applyBorder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11" fillId="0" borderId="4" xfId="0" applyFont="1" applyBorder="1" applyAlignment="1">
      <alignment horizontal="left" vertical="center" wrapText="1"/>
    </xf>
    <xf numFmtId="0" fontId="11" fillId="0" borderId="4" xfId="0" applyFont="1" applyFill="1" applyBorder="1" applyAlignment="1">
      <alignment horizontal="left" vertical="center" wrapText="1"/>
    </xf>
    <xf numFmtId="0" fontId="11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left" vertical="center" wrapText="1"/>
    </xf>
    <xf numFmtId="0" fontId="11" fillId="0" borderId="4" xfId="0" applyFont="1" applyFill="1" applyBorder="1" applyAlignment="1">
      <alignment horizontal="left" vertical="center" wrapText="1"/>
    </xf>
    <xf numFmtId="0" fontId="11" fillId="0" borderId="4" xfId="0" applyFont="1" applyBorder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11" fillId="0" borderId="4" xfId="0" applyFont="1" applyBorder="1" applyAlignment="1">
      <alignment horizontal="left" vertical="center" wrapText="1"/>
    </xf>
    <xf numFmtId="0" fontId="11" fillId="0" borderId="4" xfId="0" applyFont="1" applyFill="1" applyBorder="1" applyAlignment="1">
      <alignment horizontal="left" vertical="center" wrapText="1"/>
    </xf>
    <xf numFmtId="0" fontId="11" fillId="0" borderId="4" xfId="0" applyFont="1" applyBorder="1" applyAlignment="1">
      <alignment horizontal="center" vertical="center" wrapText="1"/>
    </xf>
    <xf numFmtId="0" fontId="11" fillId="0" borderId="4" xfId="0" applyFont="1" applyFill="1" applyBorder="1" applyAlignment="1">
      <alignment horizontal="left" vertical="center" wrapText="1"/>
    </xf>
    <xf numFmtId="0" fontId="11" fillId="0" borderId="0" xfId="0" applyFont="1" applyAlignment="1">
      <alignment wrapText="1"/>
    </xf>
    <xf numFmtId="0" fontId="11" fillId="0" borderId="4" xfId="0" applyFont="1" applyBorder="1" applyAlignment="1">
      <alignment horizontal="center" vertical="center" wrapText="1"/>
    </xf>
    <xf numFmtId="0" fontId="11" fillId="0" borderId="4" xfId="0" applyFont="1" applyFill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0" fontId="11" fillId="0" borderId="4" xfId="0" applyFont="1" applyFill="1" applyBorder="1" applyAlignment="1">
      <alignment horizontal="left" vertical="center" wrapText="1"/>
    </xf>
    <xf numFmtId="0" fontId="11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left" vertical="center" wrapText="1"/>
    </xf>
    <xf numFmtId="0" fontId="11" fillId="0" borderId="4" xfId="0" applyFont="1" applyBorder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11" fillId="0" borderId="4" xfId="0" applyFont="1" applyBorder="1" applyAlignment="1">
      <alignment horizontal="left" vertical="center" wrapText="1"/>
    </xf>
    <xf numFmtId="0" fontId="11" fillId="0" borderId="4" xfId="0" applyFont="1" applyFill="1" applyBorder="1" applyAlignment="1">
      <alignment horizontal="left" vertical="center" wrapText="1"/>
    </xf>
    <xf numFmtId="0" fontId="11" fillId="0" borderId="4" xfId="0" applyFont="1" applyBorder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11" fillId="0" borderId="4" xfId="0" applyFont="1" applyBorder="1" applyAlignment="1">
      <alignment horizontal="left" vertical="center" wrapText="1"/>
    </xf>
    <xf numFmtId="0" fontId="11" fillId="0" borderId="4" xfId="0" applyFont="1" applyFill="1" applyBorder="1" applyAlignment="1">
      <alignment horizontal="left" vertical="center" wrapText="1"/>
    </xf>
    <xf numFmtId="0" fontId="11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left" vertical="center" wrapText="1"/>
    </xf>
    <xf numFmtId="0" fontId="11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left" vertical="center" wrapText="1"/>
    </xf>
    <xf numFmtId="0" fontId="11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left" vertical="center" wrapText="1"/>
    </xf>
    <xf numFmtId="0" fontId="11" fillId="0" borderId="4" xfId="0" applyFont="1" applyFill="1" applyBorder="1" applyAlignment="1">
      <alignment horizontal="left" vertical="center" wrapText="1"/>
    </xf>
    <xf numFmtId="0" fontId="11" fillId="0" borderId="4" xfId="0" applyFont="1" applyBorder="1" applyAlignment="1">
      <alignment horizontal="center" vertical="center" wrapText="1"/>
    </xf>
    <xf numFmtId="0" fontId="11" fillId="0" borderId="4" xfId="0" applyFont="1" applyFill="1" applyBorder="1" applyAlignment="1">
      <alignment horizontal="left" vertical="center" wrapText="1"/>
    </xf>
    <xf numFmtId="0" fontId="11" fillId="0" borderId="4" xfId="0" applyFont="1" applyBorder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11" fillId="0" borderId="4" xfId="0" applyFont="1" applyBorder="1" applyAlignment="1">
      <alignment horizontal="left" vertical="center" wrapText="1"/>
    </xf>
    <xf numFmtId="0" fontId="11" fillId="0" borderId="4" xfId="0" applyFont="1" applyFill="1" applyBorder="1" applyAlignment="1">
      <alignment horizontal="left" vertical="center" wrapText="1"/>
    </xf>
    <xf numFmtId="0" fontId="11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left" vertical="center" wrapText="1"/>
    </xf>
    <xf numFmtId="0" fontId="11" fillId="0" borderId="4" xfId="0" applyFont="1" applyBorder="1" applyAlignment="1">
      <alignment horizontal="center" vertical="center" wrapText="1"/>
    </xf>
    <xf numFmtId="0" fontId="11" fillId="0" borderId="4" xfId="0" applyFont="1" applyFill="1" applyBorder="1" applyAlignment="1">
      <alignment horizontal="left" vertical="center" wrapText="1"/>
    </xf>
    <xf numFmtId="0" fontId="11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left" vertical="center" wrapText="1"/>
    </xf>
    <xf numFmtId="0" fontId="11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left" vertical="center" wrapText="1"/>
    </xf>
    <xf numFmtId="0" fontId="11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left" vertical="center" wrapText="1"/>
    </xf>
    <xf numFmtId="0" fontId="11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left" vertical="center" wrapText="1"/>
    </xf>
    <xf numFmtId="0" fontId="11" fillId="0" borderId="4" xfId="0" applyFont="1" applyFill="1" applyBorder="1" applyAlignment="1">
      <alignment horizontal="left" vertical="center" wrapText="1"/>
    </xf>
    <xf numFmtId="0" fontId="11" fillId="0" borderId="4" xfId="0" applyFont="1" applyBorder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11" fillId="0" borderId="4" xfId="0" applyFont="1" applyBorder="1" applyAlignment="1">
      <alignment horizontal="left" vertical="center" wrapText="1"/>
    </xf>
    <xf numFmtId="0" fontId="11" fillId="0" borderId="4" xfId="0" applyFont="1" applyFill="1" applyBorder="1" applyAlignment="1">
      <alignment horizontal="left" vertical="center" wrapText="1"/>
    </xf>
    <xf numFmtId="0" fontId="11" fillId="0" borderId="4" xfId="0" applyFont="1" applyBorder="1" applyAlignment="1">
      <alignment horizontal="center" vertical="center" wrapText="1"/>
    </xf>
    <xf numFmtId="0" fontId="11" fillId="0" borderId="4" xfId="0" applyFont="1" applyFill="1" applyBorder="1" applyAlignment="1">
      <alignment horizontal="left" vertical="center" wrapText="1"/>
    </xf>
    <xf numFmtId="0" fontId="11" fillId="0" borderId="4" xfId="0" applyFont="1" applyBorder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11" fillId="0" borderId="4" xfId="0" applyFont="1" applyBorder="1" applyAlignment="1">
      <alignment horizontal="left" vertical="center" wrapText="1"/>
    </xf>
    <xf numFmtId="0" fontId="11" fillId="0" borderId="4" xfId="0" applyFont="1" applyFill="1" applyBorder="1" applyAlignment="1">
      <alignment horizontal="left" vertical="center" wrapText="1"/>
    </xf>
    <xf numFmtId="0" fontId="11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left" vertical="center" wrapText="1"/>
    </xf>
    <xf numFmtId="0" fontId="11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left" vertical="center" wrapText="1"/>
    </xf>
    <xf numFmtId="0" fontId="11" fillId="0" borderId="4" xfId="0" applyFont="1" applyFill="1" applyBorder="1" applyAlignment="1">
      <alignment horizontal="left" vertical="center" wrapText="1"/>
    </xf>
    <xf numFmtId="0" fontId="11" fillId="0" borderId="4" xfId="0" applyFont="1" applyBorder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11" fillId="0" borderId="4" xfId="0" applyFont="1" applyBorder="1" applyAlignment="1">
      <alignment horizontal="left" vertical="center" wrapText="1"/>
    </xf>
    <xf numFmtId="0" fontId="11" fillId="0" borderId="4" xfId="0" applyFont="1" applyFill="1" applyBorder="1" applyAlignment="1">
      <alignment horizontal="left" vertical="center" wrapText="1"/>
    </xf>
    <xf numFmtId="0" fontId="11" fillId="0" borderId="4" xfId="0" applyFont="1" applyBorder="1" applyAlignment="1">
      <alignment horizontal="center" vertical="center" wrapText="1"/>
    </xf>
    <xf numFmtId="0" fontId="11" fillId="0" borderId="4" xfId="0" applyFont="1" applyFill="1" applyBorder="1" applyAlignment="1">
      <alignment horizontal="left" vertical="center" wrapText="1"/>
    </xf>
    <xf numFmtId="0" fontId="11" fillId="0" borderId="4" xfId="0" applyFont="1" applyBorder="1" applyAlignment="1">
      <alignment horizontal="center" vertical="center" wrapText="1"/>
    </xf>
    <xf numFmtId="0" fontId="11" fillId="0" borderId="4" xfId="0" applyFont="1" applyFill="1" applyBorder="1" applyAlignment="1">
      <alignment horizontal="left" vertical="center" wrapText="1"/>
    </xf>
    <xf numFmtId="0" fontId="11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left" vertical="center" wrapText="1"/>
    </xf>
    <xf numFmtId="0" fontId="11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left" vertical="center" wrapText="1"/>
    </xf>
    <xf numFmtId="0" fontId="11" fillId="0" borderId="4" xfId="0" applyFont="1" applyBorder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11" fillId="0" borderId="4" xfId="0" applyFont="1" applyBorder="1" applyAlignment="1">
      <alignment horizontal="left" vertical="center" wrapText="1"/>
    </xf>
    <xf numFmtId="0" fontId="11" fillId="0" borderId="4" xfId="0" applyFont="1" applyFill="1" applyBorder="1" applyAlignment="1">
      <alignment horizontal="left" vertical="center" wrapText="1"/>
    </xf>
    <xf numFmtId="0" fontId="11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left" vertical="center" wrapText="1"/>
    </xf>
    <xf numFmtId="0" fontId="11" fillId="0" borderId="4" xfId="0" applyFont="1" applyFill="1" applyBorder="1" applyAlignment="1">
      <alignment horizontal="left" vertical="center" wrapText="1"/>
    </xf>
    <xf numFmtId="0" fontId="11" fillId="0" borderId="4" xfId="0" applyFont="1" applyBorder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11" fillId="0" borderId="4" xfId="0" applyFont="1" applyBorder="1" applyAlignment="1">
      <alignment horizontal="left" vertical="center" wrapText="1"/>
    </xf>
    <xf numFmtId="0" fontId="11" fillId="0" borderId="4" xfId="0" applyFont="1" applyFill="1" applyBorder="1" applyAlignment="1">
      <alignment horizontal="left" vertical="center" wrapText="1"/>
    </xf>
    <xf numFmtId="0" fontId="11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left" vertical="center" wrapText="1"/>
    </xf>
    <xf numFmtId="0" fontId="11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left" vertical="center" wrapText="1"/>
    </xf>
    <xf numFmtId="0" fontId="11" fillId="0" borderId="4" xfId="0" applyFont="1" applyBorder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11" fillId="0" borderId="4" xfId="0" applyFont="1" applyBorder="1" applyAlignment="1">
      <alignment horizontal="left" vertical="center" wrapText="1"/>
    </xf>
    <xf numFmtId="0" fontId="11" fillId="0" borderId="4" xfId="0" applyFont="1" applyFill="1" applyBorder="1" applyAlignment="1">
      <alignment horizontal="left" vertical="center" wrapText="1"/>
    </xf>
    <xf numFmtId="0" fontId="11" fillId="0" borderId="4" xfId="0" applyFont="1" applyBorder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11" fillId="0" borderId="4" xfId="0" applyFont="1" applyBorder="1" applyAlignment="1">
      <alignment horizontal="left" vertical="center" wrapText="1"/>
    </xf>
    <xf numFmtId="0" fontId="11" fillId="0" borderId="4" xfId="0" applyFont="1" applyFill="1" applyBorder="1" applyAlignment="1">
      <alignment horizontal="left" vertical="center" wrapText="1"/>
    </xf>
    <xf numFmtId="0" fontId="11" fillId="0" borderId="4" xfId="0" applyFont="1" applyBorder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11" fillId="0" borderId="4" xfId="0" applyFont="1" applyBorder="1" applyAlignment="1">
      <alignment horizontal="left" vertical="center" wrapText="1"/>
    </xf>
    <xf numFmtId="0" fontId="11" fillId="0" borderId="4" xfId="0" applyFont="1" applyFill="1" applyBorder="1" applyAlignment="1">
      <alignment horizontal="left" vertical="center" wrapText="1"/>
    </xf>
    <xf numFmtId="0" fontId="11" fillId="2" borderId="0" xfId="0" applyFont="1" applyFill="1" applyAlignment="1">
      <alignment wrapText="1"/>
    </xf>
    <xf numFmtId="0" fontId="11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left" vertical="center" wrapText="1"/>
    </xf>
    <xf numFmtId="0" fontId="11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left" vertical="center" wrapText="1"/>
    </xf>
    <xf numFmtId="0" fontId="11" fillId="0" borderId="4" xfId="0" applyFont="1" applyBorder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11" fillId="0" borderId="4" xfId="0" applyFont="1" applyBorder="1" applyAlignment="1">
      <alignment horizontal="left" vertical="center" wrapText="1"/>
    </xf>
    <xf numFmtId="0" fontId="11" fillId="0" borderId="4" xfId="0" applyFont="1" applyFill="1" applyBorder="1" applyAlignment="1">
      <alignment horizontal="left" vertical="center" wrapText="1"/>
    </xf>
    <xf numFmtId="0" fontId="11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left" vertical="center" wrapText="1"/>
    </xf>
    <xf numFmtId="0" fontId="11" fillId="0" borderId="4" xfId="0" applyFont="1" applyBorder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11" fillId="0" borderId="4" xfId="0" applyFont="1" applyBorder="1" applyAlignment="1">
      <alignment horizontal="left" vertical="center" wrapText="1"/>
    </xf>
    <xf numFmtId="0" fontId="11" fillId="0" borderId="4" xfId="0" applyFont="1" applyFill="1" applyBorder="1" applyAlignment="1">
      <alignment horizontal="left" vertical="center" wrapText="1"/>
    </xf>
    <xf numFmtId="0" fontId="11" fillId="0" borderId="4" xfId="0" applyFont="1" applyBorder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11" fillId="0" borderId="4" xfId="0" applyFont="1" applyBorder="1" applyAlignment="1">
      <alignment horizontal="left" vertical="center" wrapText="1"/>
    </xf>
    <xf numFmtId="0" fontId="11" fillId="0" borderId="4" xfId="0" applyFont="1" applyFill="1" applyBorder="1" applyAlignment="1">
      <alignment horizontal="left" vertical="center" wrapText="1"/>
    </xf>
    <xf numFmtId="0" fontId="11" fillId="0" borderId="4" xfId="0" applyFont="1" applyBorder="1" applyAlignment="1">
      <alignment horizontal="center" vertical="center" wrapText="1"/>
    </xf>
    <xf numFmtId="0" fontId="11" fillId="0" borderId="4" xfId="0" applyFont="1" applyFill="1" applyBorder="1" applyAlignment="1">
      <alignment horizontal="left" vertical="center" wrapText="1"/>
    </xf>
    <xf numFmtId="0" fontId="11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left" vertical="center" wrapText="1"/>
    </xf>
    <xf numFmtId="0" fontId="11" fillId="0" borderId="4" xfId="0" applyFont="1" applyFill="1" applyBorder="1" applyAlignment="1">
      <alignment horizontal="left" vertical="center" wrapText="1"/>
    </xf>
    <xf numFmtId="0" fontId="11" fillId="0" borderId="4" xfId="0" applyFont="1" applyBorder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11" fillId="0" borderId="4" xfId="0" applyFont="1" applyBorder="1" applyAlignment="1">
      <alignment horizontal="left" vertical="center" wrapText="1"/>
    </xf>
    <xf numFmtId="0" fontId="11" fillId="0" borderId="4" xfId="0" applyFont="1" applyFill="1" applyBorder="1" applyAlignment="1">
      <alignment horizontal="left" vertical="center" wrapText="1"/>
    </xf>
    <xf numFmtId="0" fontId="11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left" vertical="center" wrapText="1"/>
    </xf>
    <xf numFmtId="0" fontId="11" fillId="0" borderId="4" xfId="0" applyFont="1" applyFill="1" applyBorder="1" applyAlignment="1">
      <alignment horizontal="left" vertical="center" wrapText="1"/>
    </xf>
    <xf numFmtId="0" fontId="11" fillId="0" borderId="4" xfId="0" applyFont="1" applyBorder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11" fillId="0" borderId="4" xfId="0" applyFont="1" applyBorder="1" applyAlignment="1">
      <alignment horizontal="left" vertical="center" wrapText="1"/>
    </xf>
    <xf numFmtId="0" fontId="11" fillId="0" borderId="4" xfId="0" applyFont="1" applyFill="1" applyBorder="1" applyAlignment="1">
      <alignment horizontal="left" vertical="center" wrapText="1"/>
    </xf>
    <xf numFmtId="0" fontId="11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left" vertical="center" wrapText="1"/>
    </xf>
    <xf numFmtId="0" fontId="11" fillId="0" borderId="4" xfId="0" applyFont="1" applyFill="1" applyBorder="1" applyAlignment="1">
      <alignment horizontal="left" vertical="center" wrapText="1"/>
    </xf>
    <xf numFmtId="0" fontId="11" fillId="0" borderId="4" xfId="0" applyFont="1" applyBorder="1" applyAlignment="1">
      <alignment horizontal="center" vertical="center" wrapText="1"/>
    </xf>
    <xf numFmtId="0" fontId="11" fillId="0" borderId="4" xfId="0" applyFont="1" applyFill="1" applyBorder="1" applyAlignment="1">
      <alignment horizontal="left" vertical="center" wrapText="1"/>
    </xf>
    <xf numFmtId="0" fontId="11" fillId="0" borderId="4" xfId="0" applyFont="1" applyBorder="1" applyAlignment="1">
      <alignment horizontal="center" vertical="center" wrapText="1"/>
    </xf>
    <xf numFmtId="0" fontId="11" fillId="0" borderId="4" xfId="0" applyFont="1" applyFill="1" applyBorder="1" applyAlignment="1">
      <alignment horizontal="left" vertical="center" wrapText="1"/>
    </xf>
    <xf numFmtId="0" fontId="11" fillId="0" borderId="4" xfId="0" applyFont="1" applyBorder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11" fillId="0" borderId="4" xfId="0" applyFont="1" applyBorder="1" applyAlignment="1">
      <alignment horizontal="left" vertical="center" wrapText="1"/>
    </xf>
    <xf numFmtId="0" fontId="11" fillId="0" borderId="4" xfId="0" applyFont="1" applyFill="1" applyBorder="1" applyAlignment="1">
      <alignment horizontal="left" vertical="center" wrapText="1"/>
    </xf>
    <xf numFmtId="0" fontId="11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left" vertical="center" wrapText="1"/>
    </xf>
    <xf numFmtId="0" fontId="11" fillId="0" borderId="4" xfId="0" applyFont="1" applyBorder="1" applyAlignment="1">
      <alignment horizontal="center" vertical="center" wrapText="1"/>
    </xf>
    <xf numFmtId="0" fontId="11" fillId="0" borderId="4" xfId="0" applyFont="1" applyFill="1" applyBorder="1" applyAlignment="1">
      <alignment horizontal="left" vertical="center" wrapText="1"/>
    </xf>
    <xf numFmtId="0" fontId="11" fillId="0" borderId="4" xfId="0" applyFont="1" applyBorder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11" fillId="0" borderId="4" xfId="0" applyFont="1" applyBorder="1" applyAlignment="1">
      <alignment horizontal="left" vertical="center" wrapText="1"/>
    </xf>
    <xf numFmtId="0" fontId="11" fillId="0" borderId="4" xfId="0" applyFont="1" applyFill="1" applyBorder="1" applyAlignment="1">
      <alignment horizontal="left" vertical="center" wrapText="1"/>
    </xf>
    <xf numFmtId="0" fontId="11" fillId="0" borderId="0" xfId="0" applyFont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left" vertical="center" wrapText="1"/>
    </xf>
    <xf numFmtId="0" fontId="11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11" fillId="0" borderId="4" xfId="0" applyFont="1" applyFill="1" applyBorder="1" applyAlignment="1">
      <alignment horizontal="left" vertical="center" wrapText="1"/>
    </xf>
    <xf numFmtId="0" fontId="11" fillId="0" borderId="0" xfId="0" applyFont="1" applyAlignment="1">
      <alignment vertical="center"/>
    </xf>
    <xf numFmtId="0" fontId="11" fillId="0" borderId="4" xfId="0" applyFont="1" applyBorder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11" fillId="0" borderId="4" xfId="0" applyFont="1" applyBorder="1" applyAlignment="1">
      <alignment horizontal="left" vertical="center" wrapText="1"/>
    </xf>
    <xf numFmtId="0" fontId="11" fillId="0" borderId="4" xfId="0" applyFont="1" applyFill="1" applyBorder="1" applyAlignment="1">
      <alignment horizontal="left" vertical="center" wrapText="1"/>
    </xf>
    <xf numFmtId="0" fontId="11" fillId="0" borderId="0" xfId="0" applyFont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left" vertical="center" wrapText="1"/>
    </xf>
    <xf numFmtId="0" fontId="11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11" fillId="0" borderId="4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1" fillId="0" borderId="4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20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22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/>
    </xf>
    <xf numFmtId="0" fontId="23" fillId="0" borderId="5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0" fontId="20" fillId="0" borderId="2" xfId="0" applyFont="1" applyBorder="1" applyAlignment="1">
      <alignment horizontal="center" vertical="center" wrapText="1"/>
    </xf>
    <xf numFmtId="0" fontId="20" fillId="0" borderId="3" xfId="0" applyFont="1" applyBorder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20" fillId="0" borderId="6" xfId="0" applyFont="1" applyBorder="1" applyAlignment="1">
      <alignment horizontal="center" vertical="center" wrapText="1"/>
    </xf>
    <xf numFmtId="0" fontId="23" fillId="0" borderId="0" xfId="0" applyFont="1" applyAlignment="1">
      <alignment horizontal="center" vertical="center" wrapText="1"/>
    </xf>
    <xf numFmtId="0" fontId="20" fillId="0" borderId="0" xfId="0" applyFont="1" applyAlignment="1">
      <alignment horizontal="center"/>
    </xf>
    <xf numFmtId="0" fontId="20" fillId="0" borderId="8" xfId="0" applyFont="1" applyBorder="1" applyAlignment="1">
      <alignment horizontal="center"/>
    </xf>
    <xf numFmtId="0" fontId="20" fillId="0" borderId="11" xfId="0" applyFont="1" applyBorder="1" applyAlignment="1">
      <alignment horizontal="center" vertical="center" wrapText="1"/>
    </xf>
    <xf numFmtId="0" fontId="20" fillId="0" borderId="7" xfId="0" applyFont="1" applyBorder="1" applyAlignment="1">
      <alignment horizontal="center" vertical="center" wrapText="1"/>
    </xf>
    <xf numFmtId="0" fontId="20" fillId="0" borderId="10" xfId="0" applyFont="1" applyBorder="1" applyAlignment="1">
      <alignment horizontal="center" vertical="center" wrapText="1"/>
    </xf>
    <xf numFmtId="0" fontId="20" fillId="0" borderId="0" xfId="0" applyFont="1" applyAlignment="1">
      <alignment horizontal="center" wrapText="1"/>
    </xf>
    <xf numFmtId="0" fontId="20" fillId="0" borderId="8" xfId="0" applyFont="1" applyBorder="1" applyAlignment="1">
      <alignment horizontal="center" wrapText="1"/>
    </xf>
    <xf numFmtId="0" fontId="11" fillId="3" borderId="5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/>
    </xf>
    <xf numFmtId="0" fontId="11" fillId="0" borderId="5" xfId="0" applyFont="1" applyBorder="1" applyAlignment="1">
      <alignment horizontal="center" wrapText="1"/>
    </xf>
    <xf numFmtId="0" fontId="0" fillId="0" borderId="4" xfId="0" applyFill="1" applyBorder="1" applyAlignment="1">
      <alignment horizontal="center" vertical="center"/>
    </xf>
    <xf numFmtId="0" fontId="11" fillId="2" borderId="4" xfId="0" applyFont="1" applyFill="1" applyBorder="1" applyAlignment="1">
      <alignment horizontal="center" vertical="center" wrapText="1"/>
    </xf>
    <xf numFmtId="0" fontId="12" fillId="4" borderId="4" xfId="0" applyFont="1" applyFill="1" applyBorder="1" applyAlignment="1">
      <alignment horizontal="center" vertical="center" wrapText="1"/>
    </xf>
    <xf numFmtId="0" fontId="11" fillId="5" borderId="4" xfId="0" applyFont="1" applyFill="1" applyBorder="1" applyAlignment="1">
      <alignment horizontal="center" vertical="center" wrapText="1"/>
    </xf>
    <xf numFmtId="0" fontId="20" fillId="0" borderId="11" xfId="0" applyFont="1" applyBorder="1" applyAlignment="1">
      <alignment horizontal="center" wrapText="1"/>
    </xf>
    <xf numFmtId="0" fontId="11" fillId="0" borderId="4" xfId="0" applyFont="1" applyBorder="1" applyAlignment="1">
      <alignment horizontal="left" vertical="center" wrapText="1"/>
    </xf>
    <xf numFmtId="0" fontId="20" fillId="0" borderId="7" xfId="0" applyFont="1" applyBorder="1" applyAlignment="1">
      <alignment horizontal="center" wrapText="1"/>
    </xf>
    <xf numFmtId="0" fontId="11" fillId="0" borderId="12" xfId="0" applyFont="1" applyBorder="1" applyAlignment="1">
      <alignment horizontal="left" vertical="center" wrapText="1"/>
    </xf>
    <xf numFmtId="0" fontId="11" fillId="0" borderId="13" xfId="0" applyFont="1" applyBorder="1" applyAlignment="1">
      <alignment horizontal="left" vertical="center" wrapText="1"/>
    </xf>
    <xf numFmtId="0" fontId="11" fillId="0" borderId="8" xfId="0" applyFont="1" applyBorder="1" applyAlignment="1">
      <alignment horizontal="left" vertical="center" wrapText="1"/>
    </xf>
    <xf numFmtId="0" fontId="11" fillId="0" borderId="4" xfId="0" applyFont="1" applyFill="1" applyBorder="1" applyAlignment="1">
      <alignment horizontal="left" vertical="center" wrapText="1"/>
    </xf>
    <xf numFmtId="0" fontId="11" fillId="0" borderId="0" xfId="0" applyFont="1" applyAlignment="1">
      <alignment horizontal="center" vertical="center" wrapText="1"/>
    </xf>
    <xf numFmtId="0" fontId="24" fillId="0" borderId="0" xfId="0" applyFont="1" applyAlignment="1">
      <alignment horizontal="center" vertical="center" wrapText="1"/>
    </xf>
  </cellXfs>
  <cellStyles count="3">
    <cellStyle name="Гиперссылка" xfId="1" builtinId="8"/>
    <cellStyle name="Обычный" xfId="0" builtinId="0"/>
    <cellStyle name="Обычный 2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5"/>
  <sheetViews>
    <sheetView topLeftCell="A7" zoomScale="85" zoomScaleNormal="85" workbookViewId="0">
      <selection activeCell="D14" sqref="D14"/>
    </sheetView>
  </sheetViews>
  <sheetFormatPr defaultRowHeight="18.75" x14ac:dyDescent="0.2"/>
  <cols>
    <col min="1" max="1" width="85.5703125" style="8" customWidth="1"/>
    <col min="2" max="3" width="20.42578125" style="12" customWidth="1"/>
    <col min="4" max="4" width="41.28515625" style="9" customWidth="1"/>
    <col min="5" max="6" width="14" style="12" customWidth="1"/>
    <col min="7" max="8" width="21.7109375" style="15" customWidth="1"/>
    <col min="9" max="16384" width="9.140625" style="10"/>
  </cols>
  <sheetData>
    <row r="1" spans="1:6" ht="19.5" x14ac:dyDescent="0.2">
      <c r="A1" s="373"/>
      <c r="B1" s="374"/>
      <c r="C1" s="374"/>
      <c r="D1" s="374"/>
      <c r="E1" s="374"/>
      <c r="F1" s="375"/>
    </row>
    <row r="2" spans="1:6" ht="39" x14ac:dyDescent="0.2">
      <c r="A2" s="1" t="s">
        <v>0</v>
      </c>
      <c r="B2" s="1" t="s">
        <v>1</v>
      </c>
      <c r="C2" s="1" t="s">
        <v>2</v>
      </c>
      <c r="D2" s="2" t="s">
        <v>3</v>
      </c>
      <c r="E2" s="1" t="s">
        <v>4</v>
      </c>
      <c r="F2" s="1" t="s">
        <v>5</v>
      </c>
    </row>
    <row r="3" spans="1:6" ht="19.5" x14ac:dyDescent="0.2">
      <c r="A3" s="376" t="s">
        <v>6</v>
      </c>
      <c r="B3" s="376"/>
      <c r="C3" s="376"/>
      <c r="D3" s="376"/>
      <c r="E3" s="376"/>
      <c r="F3" s="376"/>
    </row>
    <row r="4" spans="1:6" x14ac:dyDescent="0.2">
      <c r="A4" s="7" t="s">
        <v>17</v>
      </c>
      <c r="B4" s="4" t="s">
        <v>11</v>
      </c>
      <c r="C4" s="14">
        <v>21000</v>
      </c>
      <c r="D4" s="29" t="s">
        <v>15</v>
      </c>
      <c r="E4" s="4">
        <v>1</v>
      </c>
      <c r="F4" s="4">
        <f>E4*C4</f>
        <v>21000</v>
      </c>
    </row>
    <row r="5" spans="1:6" x14ac:dyDescent="0.2">
      <c r="A5" s="7" t="s">
        <v>16</v>
      </c>
      <c r="B5" s="4" t="s">
        <v>11</v>
      </c>
      <c r="C5" s="14">
        <v>3500</v>
      </c>
      <c r="D5" s="29" t="s">
        <v>15</v>
      </c>
      <c r="E5" s="4">
        <v>1</v>
      </c>
      <c r="F5" s="4">
        <f>E5*C5</f>
        <v>3500</v>
      </c>
    </row>
    <row r="6" spans="1:6" ht="18" x14ac:dyDescent="0.2">
      <c r="A6" s="30" t="s">
        <v>7</v>
      </c>
      <c r="B6" s="4">
        <v>7868</v>
      </c>
      <c r="C6" s="5">
        <v>8431</v>
      </c>
      <c r="D6" s="29" t="s">
        <v>8</v>
      </c>
      <c r="E6" s="4">
        <v>2</v>
      </c>
      <c r="F6" s="4">
        <f>E6*C6</f>
        <v>16862</v>
      </c>
    </row>
    <row r="7" spans="1:6" ht="18" x14ac:dyDescent="0.2">
      <c r="A7" s="30" t="s">
        <v>43</v>
      </c>
      <c r="B7" s="4">
        <v>214</v>
      </c>
      <c r="C7" s="4">
        <v>231</v>
      </c>
      <c r="D7" s="6" t="s">
        <v>9</v>
      </c>
      <c r="E7" s="4">
        <v>10</v>
      </c>
      <c r="F7" s="4">
        <f t="shared" ref="F7:F14" si="0">E7*C7</f>
        <v>2310</v>
      </c>
    </row>
    <row r="8" spans="1:6" ht="18" x14ac:dyDescent="0.2">
      <c r="A8" s="30" t="s">
        <v>44</v>
      </c>
      <c r="B8" s="4">
        <v>247</v>
      </c>
      <c r="C8" s="4">
        <v>286</v>
      </c>
      <c r="D8" s="6" t="s">
        <v>9</v>
      </c>
      <c r="E8" s="4">
        <v>10</v>
      </c>
      <c r="F8" s="4">
        <f t="shared" si="0"/>
        <v>2860</v>
      </c>
    </row>
    <row r="9" spans="1:6" ht="36" x14ac:dyDescent="0.25">
      <c r="A9" s="31" t="s">
        <v>45</v>
      </c>
      <c r="B9" s="11">
        <v>41</v>
      </c>
      <c r="C9" s="11">
        <v>41</v>
      </c>
      <c r="D9" s="13" t="s">
        <v>46</v>
      </c>
      <c r="E9" s="11">
        <v>10</v>
      </c>
      <c r="F9" s="11">
        <f t="shared" si="0"/>
        <v>410</v>
      </c>
    </row>
    <row r="10" spans="1:6" ht="36" x14ac:dyDescent="0.2">
      <c r="A10" s="30" t="s">
        <v>47</v>
      </c>
      <c r="B10" s="4" t="s">
        <v>11</v>
      </c>
      <c r="C10" s="4">
        <v>479</v>
      </c>
      <c r="D10" s="29" t="s">
        <v>13</v>
      </c>
      <c r="E10" s="4">
        <v>1</v>
      </c>
      <c r="F10" s="4">
        <f t="shared" si="0"/>
        <v>479</v>
      </c>
    </row>
    <row r="11" spans="1:6" ht="36" x14ac:dyDescent="0.2">
      <c r="A11" s="30" t="s">
        <v>10</v>
      </c>
      <c r="B11" s="4" t="s">
        <v>11</v>
      </c>
      <c r="C11" s="4">
        <v>24593</v>
      </c>
      <c r="D11" s="29" t="s">
        <v>12</v>
      </c>
      <c r="E11" s="4">
        <v>1</v>
      </c>
      <c r="F11" s="4">
        <f t="shared" si="0"/>
        <v>24593</v>
      </c>
    </row>
    <row r="12" spans="1:6" ht="45" x14ac:dyDescent="0.2">
      <c r="A12" s="30" t="s">
        <v>10</v>
      </c>
      <c r="B12" s="4" t="s">
        <v>11</v>
      </c>
      <c r="C12" s="4">
        <v>19200</v>
      </c>
      <c r="D12" s="29" t="s">
        <v>48</v>
      </c>
      <c r="E12" s="4">
        <v>1</v>
      </c>
      <c r="F12" s="4">
        <f t="shared" si="0"/>
        <v>19200</v>
      </c>
    </row>
    <row r="13" spans="1:6" ht="18" x14ac:dyDescent="0.2">
      <c r="A13" s="30" t="s">
        <v>49</v>
      </c>
      <c r="B13" s="4">
        <v>3790</v>
      </c>
      <c r="C13" s="4">
        <v>4096</v>
      </c>
      <c r="D13" s="29" t="s">
        <v>50</v>
      </c>
      <c r="E13" s="4">
        <v>10</v>
      </c>
      <c r="F13" s="4">
        <f t="shared" si="0"/>
        <v>40960</v>
      </c>
    </row>
    <row r="14" spans="1:6" ht="45" x14ac:dyDescent="0.2">
      <c r="A14" s="30" t="s">
        <v>52</v>
      </c>
      <c r="B14" s="4">
        <v>1769</v>
      </c>
      <c r="C14" s="4">
        <v>1810</v>
      </c>
      <c r="D14" s="29" t="s">
        <v>53</v>
      </c>
      <c r="E14" s="4">
        <v>3</v>
      </c>
      <c r="F14" s="4">
        <f t="shared" si="0"/>
        <v>5430</v>
      </c>
    </row>
    <row r="15" spans="1:6" ht="18" x14ac:dyDescent="0.2">
      <c r="A15" s="30" t="s">
        <v>51</v>
      </c>
      <c r="B15" s="4">
        <v>11785</v>
      </c>
      <c r="C15" s="4">
        <v>12233</v>
      </c>
      <c r="D15" s="6" t="s">
        <v>14</v>
      </c>
      <c r="E15" s="4">
        <v>1</v>
      </c>
      <c r="F15" s="4">
        <f t="shared" ref="F15:F25" si="1">C15*E15</f>
        <v>12233</v>
      </c>
    </row>
    <row r="16" spans="1:6" ht="30" x14ac:dyDescent="0.2">
      <c r="A16" s="32" t="s">
        <v>59</v>
      </c>
      <c r="B16" s="14">
        <v>299</v>
      </c>
      <c r="C16" s="14">
        <v>299</v>
      </c>
      <c r="D16" s="29" t="s">
        <v>60</v>
      </c>
      <c r="E16" s="14">
        <v>10</v>
      </c>
      <c r="F16" s="4">
        <f t="shared" si="1"/>
        <v>2990</v>
      </c>
    </row>
    <row r="17" spans="1:6" x14ac:dyDescent="0.2">
      <c r="A17" s="32" t="s">
        <v>69</v>
      </c>
      <c r="B17" s="4" t="s">
        <v>11</v>
      </c>
      <c r="C17" s="14">
        <v>950</v>
      </c>
      <c r="D17" s="4" t="s">
        <v>11</v>
      </c>
      <c r="E17" s="14">
        <v>2</v>
      </c>
      <c r="F17" s="4">
        <f t="shared" si="1"/>
        <v>1900</v>
      </c>
    </row>
    <row r="18" spans="1:6" ht="45" x14ac:dyDescent="0.2">
      <c r="A18" s="32" t="s">
        <v>66</v>
      </c>
      <c r="B18" s="14">
        <v>380</v>
      </c>
      <c r="C18" s="14">
        <v>440</v>
      </c>
      <c r="D18" s="29" t="s">
        <v>67</v>
      </c>
      <c r="E18" s="14">
        <v>10</v>
      </c>
      <c r="F18" s="4">
        <f t="shared" si="1"/>
        <v>4400</v>
      </c>
    </row>
    <row r="19" spans="1:6" x14ac:dyDescent="0.2">
      <c r="A19" s="378"/>
      <c r="B19" s="378"/>
      <c r="C19" s="378"/>
      <c r="D19" s="378"/>
      <c r="E19" s="378"/>
      <c r="F19" s="378"/>
    </row>
    <row r="20" spans="1:6" ht="18" x14ac:dyDescent="0.2">
      <c r="A20" s="377" t="s">
        <v>68</v>
      </c>
      <c r="B20" s="377"/>
      <c r="C20" s="377"/>
      <c r="D20" s="377"/>
      <c r="E20" s="377"/>
      <c r="F20" s="377"/>
    </row>
    <row r="21" spans="1:6" ht="45" x14ac:dyDescent="0.2">
      <c r="A21" s="32" t="s">
        <v>58</v>
      </c>
      <c r="B21" s="4">
        <v>1930</v>
      </c>
      <c r="C21" s="4">
        <v>2140</v>
      </c>
      <c r="D21" s="29" t="s">
        <v>61</v>
      </c>
      <c r="E21" s="4">
        <v>3</v>
      </c>
      <c r="F21" s="4">
        <f t="shared" si="1"/>
        <v>6420</v>
      </c>
    </row>
    <row r="22" spans="1:6" ht="60" x14ac:dyDescent="0.2">
      <c r="A22" s="3" t="s">
        <v>55</v>
      </c>
      <c r="B22" s="4">
        <v>2360</v>
      </c>
      <c r="C22" s="4">
        <v>2505</v>
      </c>
      <c r="D22" s="29" t="s">
        <v>64</v>
      </c>
      <c r="E22" s="4">
        <v>3</v>
      </c>
      <c r="F22" s="4">
        <f t="shared" si="1"/>
        <v>7515</v>
      </c>
    </row>
    <row r="23" spans="1:6" ht="45" x14ac:dyDescent="0.2">
      <c r="A23" s="3" t="s">
        <v>56</v>
      </c>
      <c r="B23" s="4">
        <v>2190</v>
      </c>
      <c r="C23" s="4">
        <v>2225</v>
      </c>
      <c r="D23" s="29" t="s">
        <v>63</v>
      </c>
      <c r="E23" s="4">
        <v>3</v>
      </c>
      <c r="F23" s="4">
        <f t="shared" si="1"/>
        <v>6675</v>
      </c>
    </row>
    <row r="24" spans="1:6" ht="45" x14ac:dyDescent="0.2">
      <c r="A24" s="3" t="s">
        <v>57</v>
      </c>
      <c r="B24" s="4">
        <v>226</v>
      </c>
      <c r="C24" s="4">
        <v>290</v>
      </c>
      <c r="D24" s="29" t="s">
        <v>62</v>
      </c>
      <c r="E24" s="4">
        <v>3</v>
      </c>
      <c r="F24" s="4">
        <f t="shared" si="1"/>
        <v>870</v>
      </c>
    </row>
    <row r="25" spans="1:6" ht="45" x14ac:dyDescent="0.2">
      <c r="A25" s="3" t="s">
        <v>54</v>
      </c>
      <c r="B25" s="14">
        <v>1109</v>
      </c>
      <c r="C25" s="14">
        <v>1150</v>
      </c>
      <c r="D25" s="29" t="s">
        <v>65</v>
      </c>
      <c r="E25" s="4">
        <v>3</v>
      </c>
      <c r="F25" s="4">
        <f t="shared" si="1"/>
        <v>3450</v>
      </c>
    </row>
  </sheetData>
  <mergeCells count="4">
    <mergeCell ref="A1:F1"/>
    <mergeCell ref="A3:F3"/>
    <mergeCell ref="A20:F20"/>
    <mergeCell ref="A19:F19"/>
  </mergeCells>
  <hyperlinks>
    <hyperlink ref="D6" display="http://kupinedorogo.ru/item/1352843.php"/>
    <hyperlink ref="D15" display="http://kupinedorogo.ru/item/176334.php"/>
    <hyperlink ref="D8" display="http://kupinedorogo.ru/item/1188388.php"/>
    <hyperlink ref="D12" display="http://bestoffice.ru/part/platy/panas%20plata%20kx%20tda%20tde/panas%20tda0172.html?ymclid=961246230804882664100001"/>
    <hyperlink ref="D10" display="http://kupinedorogo.ru/item/1129445.php"/>
    <hyperlink ref="D13" display="http://kupinedorogo.ru/item/1359267.php"/>
    <hyperlink ref="D9" display="http://kupinedorogo.ru/item/169133.php"/>
    <hyperlink ref="D4" display="http://kupinedorogo.ru/item/1300114.php"/>
    <hyperlink ref="D5" display="http://kupinedorogo.ru/item/1300114.php"/>
    <hyperlink ref="D7" display="http://kupinedorogo.ru/item/1188388.php"/>
    <hyperlink ref="D11" display="http://kupinedorogo.ru/item/150783.php"/>
    <hyperlink ref="D14" display="https://www.citilink.ru/catalog/computers_and_notebooks/monitors_and_office/cartridges/806215/"/>
    <hyperlink ref="D16" display="http://ogo1.ru/market/myishi/57067-Myish-Zalman-ZM-M100-Black-USB?sample="/>
    <hyperlink ref="D21" display="http://ogo1.ru/market/korpusa/198341-Korpus-MicroATX-Slim-Desktop-Crown-CMC-1907-1-CM-PS300W-300W-Black"/>
    <hyperlink ref="D24" display="http://ogo1.ru/market/system_ohlajdeniya/175970-Cooler-for-CPU-Deepcool-CK-11509-775"/>
    <hyperlink ref="D23" display="http://ogo1.ru/market/processoru/129956-Protsessor-Intel-Celeron-G1840-2-8GHz-2MB-LGA1150-Oem"/>
    <hyperlink ref="D22" display="http://ogo1.ru/market/materinskie__platu/88728-Materinskaya-plata-MSI-H81M-P33-H81-Socket-1150-2xDDR3-2xSATA3-1xPCI-E16x-2xUSB3-0-Glan-mATX"/>
    <hyperlink ref="D25" display="http://ogo1.ru/market/pamyat_dimm/101315-Modul-pamyati-DIMM-2Gb-DDR3-PC10600-1333MHz-Kingston-KVR13N9S6"/>
    <hyperlink ref="D18" display="http://ogo1.ru/market/klaviaturyi/42397-Klaviatura-Logitech-K120-for-Business-USB-Black-920-002522?sample="/>
  </hyperlinks>
  <pageMargins left="0.7" right="0.7" top="0.75" bottom="0.75" header="0.3" footer="0.3"/>
  <pageSetup paperSize="9" scale="67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91"/>
  <sheetViews>
    <sheetView topLeftCell="A40" zoomScale="70" zoomScaleNormal="70" workbookViewId="0">
      <selection activeCell="A17" sqref="A17:C18"/>
    </sheetView>
  </sheetViews>
  <sheetFormatPr defaultRowHeight="15" x14ac:dyDescent="0.25"/>
  <cols>
    <col min="1" max="1" width="58.7109375" style="42" customWidth="1"/>
    <col min="2" max="2" width="17.85546875" style="42" customWidth="1"/>
    <col min="3" max="3" width="16.28515625" style="42" customWidth="1"/>
    <col min="4" max="4" width="14.85546875" style="42" customWidth="1"/>
    <col min="5" max="5" width="19" style="42" customWidth="1"/>
    <col min="6" max="6" width="60.28515625" style="42" customWidth="1"/>
    <col min="7" max="16384" width="9.140625" style="42"/>
  </cols>
  <sheetData>
    <row r="1" spans="1:8" ht="18.75" x14ac:dyDescent="0.25">
      <c r="A1" s="387" t="s">
        <v>206</v>
      </c>
      <c r="B1" s="387"/>
      <c r="C1" s="387"/>
      <c r="D1" s="387"/>
      <c r="E1" s="387"/>
      <c r="F1" s="387"/>
    </row>
    <row r="2" spans="1:8" ht="18.75" x14ac:dyDescent="0.25">
      <c r="A2" s="48"/>
      <c r="B2" s="49"/>
      <c r="C2" s="49"/>
      <c r="D2" s="49"/>
      <c r="E2" s="49"/>
      <c r="F2" s="47"/>
    </row>
    <row r="3" spans="1:8" ht="18.75" x14ac:dyDescent="0.25">
      <c r="A3" s="25" t="s">
        <v>114</v>
      </c>
      <c r="B3" s="25" t="s">
        <v>115</v>
      </c>
      <c r="C3" s="25" t="s">
        <v>116</v>
      </c>
      <c r="D3" s="25" t="s">
        <v>4</v>
      </c>
      <c r="E3" s="25" t="s">
        <v>117</v>
      </c>
      <c r="F3" s="47"/>
    </row>
    <row r="4" spans="1:8" ht="18.75" x14ac:dyDescent="0.25">
      <c r="A4" s="384" t="s">
        <v>154</v>
      </c>
      <c r="B4" s="385"/>
      <c r="C4" s="385"/>
      <c r="D4" s="385"/>
      <c r="E4" s="386"/>
      <c r="F4" s="47"/>
    </row>
    <row r="5" spans="1:8" ht="37.5" x14ac:dyDescent="0.25">
      <c r="A5" s="62" t="s">
        <v>186</v>
      </c>
      <c r="B5" s="51" t="s">
        <v>123</v>
      </c>
      <c r="C5" s="25">
        <v>1450</v>
      </c>
      <c r="D5" s="25">
        <v>1</v>
      </c>
      <c r="E5" s="25">
        <f>D5*C5</f>
        <v>1450</v>
      </c>
      <c r="F5" s="52" t="s">
        <v>142</v>
      </c>
    </row>
    <row r="6" spans="1:8" ht="18.75" x14ac:dyDescent="0.25">
      <c r="A6" s="38" t="s">
        <v>135</v>
      </c>
      <c r="B6" s="25" t="s">
        <v>111</v>
      </c>
      <c r="C6" s="25">
        <v>5300</v>
      </c>
      <c r="D6" s="25">
        <v>10</v>
      </c>
      <c r="E6" s="25">
        <f>D6*C6</f>
        <v>53000</v>
      </c>
      <c r="F6" s="383" t="s">
        <v>133</v>
      </c>
    </row>
    <row r="7" spans="1:8" ht="18.75" x14ac:dyDescent="0.25">
      <c r="A7" s="38" t="s">
        <v>134</v>
      </c>
      <c r="B7" s="25" t="s">
        <v>111</v>
      </c>
      <c r="C7" s="25">
        <v>6300</v>
      </c>
      <c r="D7" s="25">
        <v>10</v>
      </c>
      <c r="E7" s="25">
        <f>D7*C7</f>
        <v>63000</v>
      </c>
      <c r="F7" s="383"/>
      <c r="G7" s="64"/>
      <c r="H7" s="64"/>
    </row>
    <row r="8" spans="1:8" ht="18.75" x14ac:dyDescent="0.25">
      <c r="A8" s="384" t="s">
        <v>125</v>
      </c>
      <c r="B8" s="385"/>
      <c r="C8" s="385"/>
      <c r="D8" s="385"/>
      <c r="E8" s="386"/>
      <c r="F8" s="47"/>
      <c r="G8" s="64"/>
      <c r="H8" s="64"/>
    </row>
    <row r="9" spans="1:8" ht="18.75" x14ac:dyDescent="0.25">
      <c r="A9" s="27" t="s">
        <v>120</v>
      </c>
      <c r="B9" s="25" t="s">
        <v>215</v>
      </c>
      <c r="C9" s="25">
        <v>4200</v>
      </c>
      <c r="D9" s="63">
        <v>10</v>
      </c>
      <c r="E9" s="25">
        <f>D9*C9</f>
        <v>42000</v>
      </c>
      <c r="F9" s="52" t="s">
        <v>131</v>
      </c>
      <c r="G9" s="65"/>
      <c r="H9" s="64"/>
    </row>
    <row r="10" spans="1:8" ht="18.75" x14ac:dyDescent="0.25">
      <c r="A10" s="379" t="s">
        <v>124</v>
      </c>
      <c r="B10" s="379"/>
      <c r="C10" s="379"/>
      <c r="D10" s="379"/>
      <c r="E10" s="379"/>
      <c r="F10" s="47"/>
      <c r="G10" s="64"/>
      <c r="H10" s="64"/>
    </row>
    <row r="11" spans="1:8" ht="18.75" x14ac:dyDescent="0.25">
      <c r="A11" s="27" t="s">
        <v>188</v>
      </c>
      <c r="B11" s="51" t="s">
        <v>123</v>
      </c>
      <c r="C11" s="25">
        <v>480</v>
      </c>
      <c r="D11" s="25">
        <v>2</v>
      </c>
      <c r="E11" s="25">
        <f>D11*C11</f>
        <v>960</v>
      </c>
      <c r="F11" s="383" t="s">
        <v>189</v>
      </c>
      <c r="G11" s="64"/>
      <c r="H11" s="64"/>
    </row>
    <row r="12" spans="1:8" ht="18.75" x14ac:dyDescent="0.25">
      <c r="A12" s="27" t="s">
        <v>152</v>
      </c>
      <c r="B12" s="51" t="s">
        <v>123</v>
      </c>
      <c r="C12" s="25">
        <v>5100</v>
      </c>
      <c r="D12" s="25">
        <v>2</v>
      </c>
      <c r="E12" s="25">
        <f>D12*C12</f>
        <v>10200</v>
      </c>
      <c r="F12" s="383"/>
      <c r="G12" s="64"/>
      <c r="H12" s="64"/>
    </row>
    <row r="13" spans="1:8" ht="18.75" x14ac:dyDescent="0.25">
      <c r="A13" s="27" t="s">
        <v>146</v>
      </c>
      <c r="B13" s="51" t="s">
        <v>123</v>
      </c>
      <c r="C13" s="25">
        <v>3400</v>
      </c>
      <c r="D13" s="25">
        <v>2</v>
      </c>
      <c r="E13" s="25">
        <f t="shared" ref="E13" si="0">D13*C13</f>
        <v>6800</v>
      </c>
      <c r="F13" s="383"/>
      <c r="G13" s="64"/>
      <c r="H13" s="64"/>
    </row>
    <row r="14" spans="1:8" ht="18.75" x14ac:dyDescent="0.25">
      <c r="A14" s="379" t="s">
        <v>145</v>
      </c>
      <c r="B14" s="379"/>
      <c r="C14" s="379"/>
      <c r="D14" s="379"/>
      <c r="E14" s="379"/>
      <c r="F14" s="47"/>
    </row>
    <row r="15" spans="1:8" ht="18.75" x14ac:dyDescent="0.25">
      <c r="A15" s="27" t="s">
        <v>203</v>
      </c>
      <c r="B15" s="25" t="s">
        <v>81</v>
      </c>
      <c r="C15" s="25">
        <v>400</v>
      </c>
      <c r="D15" s="25">
        <v>40</v>
      </c>
      <c r="E15" s="25">
        <f t="shared" ref="E15:E18" si="1">D15*C15</f>
        <v>16000</v>
      </c>
      <c r="F15" s="47" t="s">
        <v>204</v>
      </c>
    </row>
    <row r="16" spans="1:8" ht="37.5" x14ac:dyDescent="0.25">
      <c r="A16" s="27" t="s">
        <v>161</v>
      </c>
      <c r="B16" s="25" t="s">
        <v>81</v>
      </c>
      <c r="C16" s="25">
        <v>6400</v>
      </c>
      <c r="D16" s="25">
        <v>1</v>
      </c>
      <c r="E16" s="25">
        <f t="shared" si="1"/>
        <v>6400</v>
      </c>
      <c r="F16" s="383" t="s">
        <v>181</v>
      </c>
    </row>
    <row r="17" spans="1:8" ht="37.5" x14ac:dyDescent="0.25">
      <c r="A17" s="27" t="s">
        <v>66</v>
      </c>
      <c r="B17" s="51" t="s">
        <v>81</v>
      </c>
      <c r="C17" s="25">
        <v>440</v>
      </c>
      <c r="D17" s="25">
        <v>10</v>
      </c>
      <c r="E17" s="25">
        <f t="shared" si="1"/>
        <v>4400</v>
      </c>
      <c r="F17" s="383"/>
    </row>
    <row r="18" spans="1:8" ht="37.5" x14ac:dyDescent="0.25">
      <c r="A18" s="27" t="s">
        <v>179</v>
      </c>
      <c r="B18" s="51" t="s">
        <v>81</v>
      </c>
      <c r="C18" s="25">
        <v>300</v>
      </c>
      <c r="D18" s="25">
        <v>10</v>
      </c>
      <c r="E18" s="25">
        <f t="shared" si="1"/>
        <v>3000</v>
      </c>
      <c r="F18" s="383"/>
    </row>
    <row r="19" spans="1:8" ht="18.75" x14ac:dyDescent="0.25">
      <c r="A19" s="385" t="s">
        <v>160</v>
      </c>
      <c r="B19" s="385"/>
      <c r="C19" s="385"/>
      <c r="D19" s="385"/>
      <c r="E19" s="385"/>
      <c r="F19" s="47"/>
    </row>
    <row r="20" spans="1:8" ht="56.25" x14ac:dyDescent="0.25">
      <c r="A20" s="27" t="s">
        <v>55</v>
      </c>
      <c r="B20" s="25" t="s">
        <v>81</v>
      </c>
      <c r="C20" s="25">
        <v>2700</v>
      </c>
      <c r="D20" s="25">
        <v>6</v>
      </c>
      <c r="E20" s="25">
        <f t="shared" ref="E20:E25" si="2">D20*C20</f>
        <v>16200</v>
      </c>
      <c r="F20" s="389" t="s">
        <v>173</v>
      </c>
      <c r="H20" s="69">
        <v>3</v>
      </c>
    </row>
    <row r="21" spans="1:8" ht="37.5" x14ac:dyDescent="0.25">
      <c r="A21" s="27" t="s">
        <v>54</v>
      </c>
      <c r="B21" s="25" t="s">
        <v>81</v>
      </c>
      <c r="C21" s="25">
        <v>1300</v>
      </c>
      <c r="D21" s="25">
        <v>6</v>
      </c>
      <c r="E21" s="25">
        <f t="shared" si="2"/>
        <v>7800</v>
      </c>
      <c r="F21" s="389"/>
      <c r="H21" s="69">
        <v>3</v>
      </c>
    </row>
    <row r="22" spans="1:8" ht="37.5" x14ac:dyDescent="0.25">
      <c r="A22" s="27" t="s">
        <v>56</v>
      </c>
      <c r="B22" s="25" t="s">
        <v>81</v>
      </c>
      <c r="C22" s="25">
        <v>2800</v>
      </c>
      <c r="D22" s="25">
        <v>6</v>
      </c>
      <c r="E22" s="25">
        <f t="shared" si="2"/>
        <v>16800</v>
      </c>
      <c r="F22" s="389"/>
      <c r="H22" s="69">
        <v>3</v>
      </c>
    </row>
    <row r="23" spans="1:8" ht="37.5" x14ac:dyDescent="0.25">
      <c r="A23" s="27" t="s">
        <v>57</v>
      </c>
      <c r="B23" s="25" t="s">
        <v>81</v>
      </c>
      <c r="C23" s="25">
        <v>350</v>
      </c>
      <c r="D23" s="25">
        <v>6</v>
      </c>
      <c r="E23" s="25">
        <f t="shared" si="2"/>
        <v>2100</v>
      </c>
      <c r="F23" s="389"/>
      <c r="H23" s="69">
        <v>3</v>
      </c>
    </row>
    <row r="24" spans="1:8" ht="37.5" x14ac:dyDescent="0.25">
      <c r="A24" s="27" t="s">
        <v>161</v>
      </c>
      <c r="B24" s="25" t="s">
        <v>81</v>
      </c>
      <c r="C24" s="25">
        <v>6400</v>
      </c>
      <c r="D24" s="25">
        <v>6</v>
      </c>
      <c r="E24" s="25">
        <f t="shared" si="2"/>
        <v>38400</v>
      </c>
      <c r="F24" s="389"/>
      <c r="H24" s="69">
        <v>3</v>
      </c>
    </row>
    <row r="25" spans="1:8" ht="37.5" x14ac:dyDescent="0.25">
      <c r="A25" s="38" t="s">
        <v>58</v>
      </c>
      <c r="B25" s="25" t="s">
        <v>81</v>
      </c>
      <c r="C25" s="25">
        <v>2500</v>
      </c>
      <c r="D25" s="25">
        <v>6</v>
      </c>
      <c r="E25" s="25">
        <f t="shared" si="2"/>
        <v>15000</v>
      </c>
      <c r="F25" s="389"/>
      <c r="H25" s="69">
        <v>3</v>
      </c>
    </row>
    <row r="26" spans="1:8" ht="18.75" x14ac:dyDescent="0.25">
      <c r="A26" s="388" t="s">
        <v>172</v>
      </c>
      <c r="B26" s="388"/>
      <c r="C26" s="388"/>
      <c r="D26" s="388"/>
      <c r="E26" s="388"/>
      <c r="F26" s="47"/>
    </row>
    <row r="27" spans="1:8" ht="37.5" x14ac:dyDescent="0.25">
      <c r="A27" s="27" t="s">
        <v>159</v>
      </c>
      <c r="B27" s="25" t="s">
        <v>81</v>
      </c>
      <c r="C27" s="25">
        <v>9000</v>
      </c>
      <c r="D27" s="25">
        <v>1</v>
      </c>
      <c r="E27" s="25">
        <f>D27*C27</f>
        <v>9000</v>
      </c>
      <c r="F27" s="383" t="s">
        <v>181</v>
      </c>
    </row>
    <row r="28" spans="1:8" ht="37.5" x14ac:dyDescent="0.25">
      <c r="A28" s="27" t="s">
        <v>195</v>
      </c>
      <c r="B28" s="25" t="s">
        <v>81</v>
      </c>
      <c r="C28" s="25">
        <v>2300</v>
      </c>
      <c r="D28" s="25">
        <v>1</v>
      </c>
      <c r="E28" s="25">
        <f>D28*C28</f>
        <v>2300</v>
      </c>
      <c r="F28" s="383"/>
    </row>
    <row r="29" spans="1:8" ht="37.5" x14ac:dyDescent="0.25">
      <c r="A29" s="27" t="s">
        <v>170</v>
      </c>
      <c r="B29" s="25" t="s">
        <v>81</v>
      </c>
      <c r="C29" s="25">
        <v>4040</v>
      </c>
      <c r="D29" s="25">
        <v>1</v>
      </c>
      <c r="E29" s="25">
        <f t="shared" ref="E29:E34" si="3">D29*C29</f>
        <v>4040</v>
      </c>
      <c r="F29" s="383"/>
    </row>
    <row r="30" spans="1:8" ht="18.75" x14ac:dyDescent="0.25">
      <c r="A30" s="27" t="s">
        <v>163</v>
      </c>
      <c r="B30" s="25" t="s">
        <v>81</v>
      </c>
      <c r="C30" s="25">
        <v>2540</v>
      </c>
      <c r="D30" s="25">
        <v>1</v>
      </c>
      <c r="E30" s="25">
        <f t="shared" si="3"/>
        <v>2540</v>
      </c>
      <c r="F30" s="383"/>
    </row>
    <row r="31" spans="1:8" ht="37.5" x14ac:dyDescent="0.25">
      <c r="A31" s="27" t="s">
        <v>171</v>
      </c>
      <c r="B31" s="25" t="s">
        <v>81</v>
      </c>
      <c r="C31" s="25">
        <v>2000</v>
      </c>
      <c r="D31" s="25">
        <v>1</v>
      </c>
      <c r="E31" s="25">
        <f t="shared" si="3"/>
        <v>2000</v>
      </c>
      <c r="F31" s="383"/>
    </row>
    <row r="32" spans="1:8" ht="37.5" x14ac:dyDescent="0.25">
      <c r="A32" s="27" t="s">
        <v>57</v>
      </c>
      <c r="B32" s="25" t="s">
        <v>81</v>
      </c>
      <c r="C32" s="25">
        <v>350</v>
      </c>
      <c r="D32" s="25">
        <v>1</v>
      </c>
      <c r="E32" s="25">
        <f t="shared" si="3"/>
        <v>350</v>
      </c>
      <c r="F32" s="383"/>
    </row>
    <row r="33" spans="1:6" ht="56.25" x14ac:dyDescent="0.25">
      <c r="A33" s="27" t="s">
        <v>55</v>
      </c>
      <c r="B33" s="25" t="s">
        <v>81</v>
      </c>
      <c r="C33" s="25">
        <v>2700</v>
      </c>
      <c r="D33" s="25">
        <v>1</v>
      </c>
      <c r="E33" s="25">
        <f t="shared" si="3"/>
        <v>2700</v>
      </c>
      <c r="F33" s="383"/>
    </row>
    <row r="34" spans="1:6" ht="37.5" x14ac:dyDescent="0.25">
      <c r="A34" s="27" t="s">
        <v>174</v>
      </c>
      <c r="B34" s="25" t="s">
        <v>81</v>
      </c>
      <c r="C34" s="25">
        <v>2800</v>
      </c>
      <c r="D34" s="25">
        <v>1</v>
      </c>
      <c r="E34" s="25">
        <f t="shared" si="3"/>
        <v>2800</v>
      </c>
      <c r="F34" s="383"/>
    </row>
    <row r="35" spans="1:6" ht="18.75" x14ac:dyDescent="0.25">
      <c r="A35" s="388" t="s">
        <v>198</v>
      </c>
      <c r="B35" s="388"/>
      <c r="C35" s="388"/>
      <c r="D35" s="388"/>
      <c r="E35" s="388"/>
      <c r="F35" s="47"/>
    </row>
    <row r="36" spans="1:6" ht="18.75" x14ac:dyDescent="0.25">
      <c r="A36" s="27" t="s">
        <v>199</v>
      </c>
      <c r="B36" s="25" t="s">
        <v>200</v>
      </c>
      <c r="C36" s="35">
        <v>12600</v>
      </c>
      <c r="D36" s="25">
        <v>5</v>
      </c>
      <c r="E36" s="25">
        <f>D36*C36</f>
        <v>63000</v>
      </c>
      <c r="F36" s="383" t="s">
        <v>209</v>
      </c>
    </row>
    <row r="37" spans="1:6" ht="18.75" x14ac:dyDescent="0.25">
      <c r="A37" s="27" t="s">
        <v>201</v>
      </c>
      <c r="B37" s="25" t="s">
        <v>202</v>
      </c>
      <c r="C37" s="25">
        <v>7600</v>
      </c>
      <c r="D37" s="25">
        <v>5</v>
      </c>
      <c r="E37" s="25">
        <f t="shared" ref="E37:E38" si="4">D37*C37</f>
        <v>38000</v>
      </c>
      <c r="F37" s="383"/>
    </row>
    <row r="38" spans="1:6" ht="37.5" x14ac:dyDescent="0.25">
      <c r="A38" s="27" t="s">
        <v>205</v>
      </c>
      <c r="B38" s="25" t="s">
        <v>81</v>
      </c>
      <c r="C38" s="25">
        <v>15500</v>
      </c>
      <c r="D38" s="25">
        <v>5</v>
      </c>
      <c r="E38" s="25">
        <f t="shared" si="4"/>
        <v>77500</v>
      </c>
      <c r="F38" s="383"/>
    </row>
    <row r="39" spans="1:6" ht="18.75" x14ac:dyDescent="0.25">
      <c r="A39" s="48"/>
      <c r="B39" s="49"/>
      <c r="C39" s="49"/>
      <c r="D39" s="49"/>
      <c r="E39" s="49"/>
    </row>
    <row r="40" spans="1:6" ht="18.75" x14ac:dyDescent="0.25">
      <c r="A40" s="53" t="s">
        <v>70</v>
      </c>
      <c r="B40" s="54"/>
      <c r="C40" s="54"/>
      <c r="D40" s="54"/>
      <c r="E40" s="54">
        <f>SUM(E5:E7,E9:E9,E11:E13,E20:E25,E15:E18,E27:E34,E36:E38)</f>
        <v>507740</v>
      </c>
    </row>
    <row r="42" spans="1:6" ht="18.75" x14ac:dyDescent="0.25">
      <c r="A42" s="387" t="s">
        <v>207</v>
      </c>
      <c r="B42" s="387"/>
      <c r="C42" s="387"/>
      <c r="D42" s="387"/>
      <c r="E42" s="387"/>
      <c r="F42" s="387"/>
    </row>
    <row r="43" spans="1:6" ht="18.75" x14ac:dyDescent="0.25">
      <c r="A43" s="48"/>
      <c r="B43" s="49"/>
      <c r="C43" s="49"/>
      <c r="D43" s="49"/>
      <c r="E43" s="49"/>
      <c r="F43" s="47"/>
    </row>
    <row r="44" spans="1:6" ht="18.75" x14ac:dyDescent="0.25">
      <c r="A44" s="25" t="s">
        <v>114</v>
      </c>
      <c r="B44" s="25" t="s">
        <v>115</v>
      </c>
      <c r="C44" s="25" t="s">
        <v>116</v>
      </c>
      <c r="D44" s="25" t="s">
        <v>4</v>
      </c>
      <c r="E44" s="25" t="s">
        <v>117</v>
      </c>
      <c r="F44" s="47"/>
    </row>
    <row r="45" spans="1:6" ht="18.75" x14ac:dyDescent="0.25">
      <c r="A45" s="384" t="s">
        <v>154</v>
      </c>
      <c r="B45" s="385"/>
      <c r="C45" s="385"/>
      <c r="D45" s="385"/>
      <c r="E45" s="386"/>
      <c r="F45" s="47"/>
    </row>
    <row r="46" spans="1:6" ht="37.5" x14ac:dyDescent="0.25">
      <c r="A46" s="62" t="s">
        <v>196</v>
      </c>
      <c r="B46" s="25" t="s">
        <v>76</v>
      </c>
      <c r="C46" s="25">
        <v>200</v>
      </c>
      <c r="D46" s="25">
        <v>2</v>
      </c>
      <c r="E46" s="25">
        <f t="shared" ref="E46:E47" si="5">D46*C46</f>
        <v>400</v>
      </c>
      <c r="F46" s="383" t="s">
        <v>142</v>
      </c>
    </row>
    <row r="47" spans="1:6" ht="37.5" x14ac:dyDescent="0.25">
      <c r="A47" s="62" t="s">
        <v>197</v>
      </c>
      <c r="B47" s="25" t="s">
        <v>76</v>
      </c>
      <c r="C47" s="25">
        <v>300</v>
      </c>
      <c r="D47" s="25">
        <v>2</v>
      </c>
      <c r="E47" s="25">
        <f t="shared" si="5"/>
        <v>600</v>
      </c>
      <c r="F47" s="383"/>
    </row>
    <row r="48" spans="1:6" ht="18.75" x14ac:dyDescent="0.25">
      <c r="A48" s="384" t="s">
        <v>125</v>
      </c>
      <c r="B48" s="385"/>
      <c r="C48" s="385"/>
      <c r="D48" s="385"/>
      <c r="E48" s="386"/>
      <c r="F48" s="47"/>
    </row>
    <row r="49" spans="1:6" ht="18.75" x14ac:dyDescent="0.25">
      <c r="A49" s="27" t="s">
        <v>120</v>
      </c>
      <c r="B49" s="25" t="s">
        <v>215</v>
      </c>
      <c r="C49" s="25">
        <v>4200</v>
      </c>
      <c r="D49" s="63">
        <v>10</v>
      </c>
      <c r="E49" s="25">
        <f>D49*C49</f>
        <v>42000</v>
      </c>
      <c r="F49" s="52" t="s">
        <v>131</v>
      </c>
    </row>
    <row r="50" spans="1:6" ht="18.75" x14ac:dyDescent="0.25">
      <c r="A50" s="379" t="s">
        <v>124</v>
      </c>
      <c r="B50" s="379"/>
      <c r="C50" s="379"/>
      <c r="D50" s="379"/>
      <c r="E50" s="379"/>
      <c r="F50" s="47"/>
    </row>
    <row r="51" spans="1:6" ht="18.75" x14ac:dyDescent="0.25">
      <c r="A51" s="27" t="s">
        <v>146</v>
      </c>
      <c r="B51" s="25" t="s">
        <v>81</v>
      </c>
      <c r="C51" s="25">
        <v>3400</v>
      </c>
      <c r="D51" s="25">
        <v>2</v>
      </c>
      <c r="E51" s="25">
        <f t="shared" ref="E51:E52" si="6">D51*C51</f>
        <v>6800</v>
      </c>
      <c r="F51" s="383" t="s">
        <v>189</v>
      </c>
    </row>
    <row r="52" spans="1:6" ht="18.75" x14ac:dyDescent="0.25">
      <c r="A52" s="27" t="s">
        <v>192</v>
      </c>
      <c r="B52" s="25" t="s">
        <v>81</v>
      </c>
      <c r="C52" s="25">
        <v>12000</v>
      </c>
      <c r="D52" s="25">
        <v>2</v>
      </c>
      <c r="E52" s="25">
        <f t="shared" si="6"/>
        <v>24000</v>
      </c>
      <c r="F52" s="383"/>
    </row>
    <row r="53" spans="1:6" ht="18.75" x14ac:dyDescent="0.25">
      <c r="A53" s="27" t="s">
        <v>193</v>
      </c>
      <c r="B53" s="25" t="s">
        <v>81</v>
      </c>
      <c r="C53" s="25">
        <v>10500</v>
      </c>
      <c r="D53" s="25">
        <v>2</v>
      </c>
      <c r="E53" s="25">
        <f>D53*C53</f>
        <v>21000</v>
      </c>
      <c r="F53" s="383"/>
    </row>
    <row r="54" spans="1:6" ht="18.75" x14ac:dyDescent="0.25">
      <c r="A54" s="379" t="s">
        <v>145</v>
      </c>
      <c r="B54" s="379"/>
      <c r="C54" s="379"/>
      <c r="D54" s="379"/>
      <c r="E54" s="379"/>
      <c r="F54" s="47"/>
    </row>
    <row r="55" spans="1:6" ht="18.75" x14ac:dyDescent="0.25">
      <c r="A55" s="27" t="s">
        <v>203</v>
      </c>
      <c r="B55" s="25" t="s">
        <v>81</v>
      </c>
      <c r="C55" s="25">
        <v>400</v>
      </c>
      <c r="D55" s="25">
        <v>40</v>
      </c>
      <c r="E55" s="25">
        <f t="shared" ref="E55" si="7">D55*C55</f>
        <v>16000</v>
      </c>
      <c r="F55" s="47" t="s">
        <v>204</v>
      </c>
    </row>
    <row r="56" spans="1:6" ht="18.75" x14ac:dyDescent="0.25">
      <c r="A56" s="66"/>
      <c r="B56" s="67"/>
      <c r="C56" s="67"/>
      <c r="D56" s="67"/>
      <c r="E56" s="67"/>
      <c r="F56" s="47"/>
    </row>
    <row r="57" spans="1:6" ht="75" x14ac:dyDescent="0.25">
      <c r="A57" s="27" t="s">
        <v>211</v>
      </c>
      <c r="B57" s="25" t="s">
        <v>212</v>
      </c>
      <c r="C57" s="25">
        <v>15100</v>
      </c>
      <c r="D57" s="25">
        <v>1</v>
      </c>
      <c r="E57" s="25">
        <f>D57*C57</f>
        <v>15100</v>
      </c>
      <c r="F57" s="383" t="s">
        <v>210</v>
      </c>
    </row>
    <row r="58" spans="1:6" ht="56.25" x14ac:dyDescent="0.25">
      <c r="A58" s="27" t="s">
        <v>213</v>
      </c>
      <c r="B58" s="25" t="s">
        <v>212</v>
      </c>
      <c r="C58" s="25">
        <v>7500</v>
      </c>
      <c r="D58" s="25">
        <v>2</v>
      </c>
      <c r="E58" s="25">
        <f t="shared" ref="E58:E59" si="8">D58*C58</f>
        <v>15000</v>
      </c>
      <c r="F58" s="383"/>
    </row>
    <row r="59" spans="1:6" ht="37.5" x14ac:dyDescent="0.25">
      <c r="A59" s="27" t="s">
        <v>214</v>
      </c>
      <c r="B59" s="25" t="s">
        <v>212</v>
      </c>
      <c r="C59" s="25">
        <v>6500</v>
      </c>
      <c r="D59" s="25">
        <v>1</v>
      </c>
      <c r="E59" s="25">
        <f t="shared" si="8"/>
        <v>6500</v>
      </c>
      <c r="F59" s="383"/>
    </row>
    <row r="60" spans="1:6" ht="18.75" x14ac:dyDescent="0.25">
      <c r="A60" s="385" t="s">
        <v>160</v>
      </c>
      <c r="B60" s="385"/>
      <c r="C60" s="385"/>
      <c r="D60" s="385"/>
      <c r="E60" s="385"/>
      <c r="F60" s="47"/>
    </row>
    <row r="61" spans="1:6" ht="56.25" x14ac:dyDescent="0.25">
      <c r="A61" s="27" t="s">
        <v>55</v>
      </c>
      <c r="B61" s="25" t="s">
        <v>81</v>
      </c>
      <c r="C61" s="25">
        <v>2700</v>
      </c>
      <c r="D61" s="25">
        <v>2</v>
      </c>
      <c r="E61" s="25">
        <f t="shared" ref="E61:E66" si="9">D61*C61</f>
        <v>5400</v>
      </c>
      <c r="F61" s="389" t="s">
        <v>173</v>
      </c>
    </row>
    <row r="62" spans="1:6" ht="37.5" x14ac:dyDescent="0.25">
      <c r="A62" s="27" t="s">
        <v>54</v>
      </c>
      <c r="B62" s="25" t="s">
        <v>81</v>
      </c>
      <c r="C62" s="25">
        <v>1300</v>
      </c>
      <c r="D62" s="25">
        <v>2</v>
      </c>
      <c r="E62" s="25">
        <f t="shared" si="9"/>
        <v>2600</v>
      </c>
      <c r="F62" s="389"/>
    </row>
    <row r="63" spans="1:6" ht="37.5" x14ac:dyDescent="0.25">
      <c r="A63" s="27" t="s">
        <v>56</v>
      </c>
      <c r="B63" s="25" t="s">
        <v>81</v>
      </c>
      <c r="C63" s="25">
        <v>2800</v>
      </c>
      <c r="D63" s="25">
        <v>2</v>
      </c>
      <c r="E63" s="25">
        <f t="shared" si="9"/>
        <v>5600</v>
      </c>
      <c r="F63" s="389"/>
    </row>
    <row r="64" spans="1:6" ht="37.5" x14ac:dyDescent="0.25">
      <c r="A64" s="27" t="s">
        <v>57</v>
      </c>
      <c r="B64" s="25" t="s">
        <v>81</v>
      </c>
      <c r="C64" s="25">
        <v>350</v>
      </c>
      <c r="D64" s="25">
        <v>2</v>
      </c>
      <c r="E64" s="25">
        <f t="shared" si="9"/>
        <v>700</v>
      </c>
      <c r="F64" s="389"/>
    </row>
    <row r="65" spans="1:6" ht="37.5" x14ac:dyDescent="0.25">
      <c r="A65" s="27" t="s">
        <v>161</v>
      </c>
      <c r="B65" s="25" t="s">
        <v>81</v>
      </c>
      <c r="C65" s="25">
        <v>6400</v>
      </c>
      <c r="D65" s="25">
        <v>2</v>
      </c>
      <c r="E65" s="25">
        <f t="shared" si="9"/>
        <v>12800</v>
      </c>
      <c r="F65" s="389"/>
    </row>
    <row r="66" spans="1:6" ht="37.5" x14ac:dyDescent="0.25">
      <c r="A66" s="38" t="s">
        <v>58</v>
      </c>
      <c r="B66" s="25" t="s">
        <v>81</v>
      </c>
      <c r="C66" s="25">
        <v>2500</v>
      </c>
      <c r="D66" s="25">
        <v>2</v>
      </c>
      <c r="E66" s="25">
        <f t="shared" si="9"/>
        <v>5000</v>
      </c>
      <c r="F66" s="389"/>
    </row>
    <row r="67" spans="1:6" ht="18.75" x14ac:dyDescent="0.25">
      <c r="A67" s="48"/>
      <c r="B67" s="49"/>
      <c r="C67" s="49"/>
      <c r="D67" s="49"/>
      <c r="E67" s="49"/>
    </row>
    <row r="68" spans="1:6" ht="18.75" x14ac:dyDescent="0.25">
      <c r="A68" s="53" t="s">
        <v>70</v>
      </c>
      <c r="B68" s="54"/>
      <c r="C68" s="54"/>
      <c r="D68" s="54"/>
      <c r="E68" s="54">
        <f>SUM(E46:E47,E49:E49,E51:E53,E61:E66,E55:E55)</f>
        <v>142900</v>
      </c>
    </row>
    <row r="70" spans="1:6" ht="18.75" x14ac:dyDescent="0.25">
      <c r="A70" s="387" t="s">
        <v>208</v>
      </c>
      <c r="B70" s="387"/>
      <c r="C70" s="387"/>
      <c r="D70" s="387"/>
      <c r="E70" s="387"/>
      <c r="F70" s="387"/>
    </row>
    <row r="71" spans="1:6" ht="18.75" x14ac:dyDescent="0.25">
      <c r="A71" s="48"/>
      <c r="B71" s="49"/>
      <c r="C71" s="49"/>
      <c r="D71" s="49"/>
      <c r="E71" s="49"/>
      <c r="F71" s="47"/>
    </row>
    <row r="72" spans="1:6" ht="18.75" x14ac:dyDescent="0.25">
      <c r="A72" s="25" t="s">
        <v>114</v>
      </c>
      <c r="B72" s="25" t="s">
        <v>115</v>
      </c>
      <c r="C72" s="25" t="s">
        <v>116</v>
      </c>
      <c r="D72" s="25" t="s">
        <v>4</v>
      </c>
      <c r="E72" s="25" t="s">
        <v>117</v>
      </c>
      <c r="F72" s="47"/>
    </row>
    <row r="73" spans="1:6" ht="18.75" x14ac:dyDescent="0.25">
      <c r="A73" s="384" t="s">
        <v>154</v>
      </c>
      <c r="B73" s="385"/>
      <c r="C73" s="385"/>
      <c r="D73" s="385"/>
      <c r="E73" s="386"/>
      <c r="F73" s="47"/>
    </row>
    <row r="74" spans="1:6" ht="18.75" x14ac:dyDescent="0.25">
      <c r="A74" s="59"/>
      <c r="B74" s="60"/>
      <c r="C74" s="60"/>
      <c r="D74" s="60"/>
      <c r="E74" s="61"/>
      <c r="F74" s="47"/>
    </row>
    <row r="75" spans="1:6" ht="37.5" x14ac:dyDescent="0.25">
      <c r="A75" s="62" t="s">
        <v>216</v>
      </c>
      <c r="B75" s="25" t="s">
        <v>215</v>
      </c>
      <c r="C75" s="25">
        <v>4000</v>
      </c>
      <c r="D75" s="25">
        <v>5</v>
      </c>
      <c r="E75" s="25">
        <f>D75*C75</f>
        <v>20000</v>
      </c>
      <c r="F75" s="52" t="s">
        <v>142</v>
      </c>
    </row>
    <row r="76" spans="1:6" ht="18.75" x14ac:dyDescent="0.25">
      <c r="A76" s="379" t="s">
        <v>124</v>
      </c>
      <c r="B76" s="379"/>
      <c r="C76" s="379"/>
      <c r="D76" s="379"/>
      <c r="E76" s="379"/>
      <c r="F76" s="47"/>
    </row>
    <row r="77" spans="1:6" ht="18.75" x14ac:dyDescent="0.25">
      <c r="A77" s="27" t="s">
        <v>146</v>
      </c>
      <c r="B77" s="25" t="s">
        <v>81</v>
      </c>
      <c r="C77" s="25">
        <v>3400</v>
      </c>
      <c r="D77" s="25">
        <v>3</v>
      </c>
      <c r="E77" s="25">
        <f t="shared" ref="E77:E79" si="10">D77*C77</f>
        <v>10200</v>
      </c>
      <c r="F77" s="383" t="s">
        <v>189</v>
      </c>
    </row>
    <row r="78" spans="1:6" ht="18.75" x14ac:dyDescent="0.25">
      <c r="A78" s="27" t="s">
        <v>190</v>
      </c>
      <c r="B78" s="25" t="s">
        <v>123</v>
      </c>
      <c r="C78" s="25">
        <v>2700</v>
      </c>
      <c r="D78" s="25">
        <v>2</v>
      </c>
      <c r="E78" s="25">
        <f t="shared" si="10"/>
        <v>5400</v>
      </c>
      <c r="F78" s="383"/>
    </row>
    <row r="79" spans="1:6" ht="18.75" x14ac:dyDescent="0.25">
      <c r="A79" s="27" t="s">
        <v>191</v>
      </c>
      <c r="B79" s="25" t="s">
        <v>123</v>
      </c>
      <c r="C79" s="25">
        <v>2100</v>
      </c>
      <c r="D79" s="25">
        <v>2</v>
      </c>
      <c r="E79" s="25">
        <f t="shared" si="10"/>
        <v>4200</v>
      </c>
      <c r="F79" s="383"/>
    </row>
    <row r="80" spans="1:6" ht="18.75" x14ac:dyDescent="0.25">
      <c r="A80" s="379" t="s">
        <v>145</v>
      </c>
      <c r="B80" s="379"/>
      <c r="C80" s="379"/>
      <c r="D80" s="379"/>
      <c r="E80" s="379"/>
      <c r="F80" s="47"/>
    </row>
    <row r="81" spans="1:6" ht="37.5" x14ac:dyDescent="0.25">
      <c r="A81" s="27" t="s">
        <v>66</v>
      </c>
      <c r="B81" s="25" t="s">
        <v>81</v>
      </c>
      <c r="C81" s="25">
        <v>440</v>
      </c>
      <c r="D81" s="25">
        <v>5</v>
      </c>
      <c r="E81" s="25">
        <f>D81*C81</f>
        <v>2200</v>
      </c>
      <c r="F81" s="383" t="s">
        <v>189</v>
      </c>
    </row>
    <row r="82" spans="1:6" ht="37.5" x14ac:dyDescent="0.25">
      <c r="A82" s="27" t="s">
        <v>179</v>
      </c>
      <c r="B82" s="25" t="s">
        <v>81</v>
      </c>
      <c r="C82" s="25">
        <v>300</v>
      </c>
      <c r="D82" s="25">
        <v>5</v>
      </c>
      <c r="E82" s="25">
        <f>D82*C82</f>
        <v>1500</v>
      </c>
      <c r="F82" s="383"/>
    </row>
    <row r="83" spans="1:6" ht="18.75" x14ac:dyDescent="0.25">
      <c r="A83" s="385" t="s">
        <v>160</v>
      </c>
      <c r="B83" s="385"/>
      <c r="C83" s="385"/>
      <c r="D83" s="385"/>
      <c r="E83" s="385"/>
      <c r="F83" s="47"/>
    </row>
    <row r="84" spans="1:6" ht="56.25" x14ac:dyDescent="0.25">
      <c r="A84" s="27" t="s">
        <v>55</v>
      </c>
      <c r="B84" s="25" t="s">
        <v>81</v>
      </c>
      <c r="C84" s="25">
        <v>2700</v>
      </c>
      <c r="D84" s="25">
        <v>2</v>
      </c>
      <c r="E84" s="25">
        <f t="shared" ref="E84:E89" si="11">D84*C84</f>
        <v>5400</v>
      </c>
      <c r="F84" s="389" t="s">
        <v>173</v>
      </c>
    </row>
    <row r="85" spans="1:6" ht="37.5" x14ac:dyDescent="0.25">
      <c r="A85" s="27" t="s">
        <v>54</v>
      </c>
      <c r="B85" s="25" t="s">
        <v>81</v>
      </c>
      <c r="C85" s="25">
        <v>1300</v>
      </c>
      <c r="D85" s="25">
        <v>2</v>
      </c>
      <c r="E85" s="25">
        <f t="shared" si="11"/>
        <v>2600</v>
      </c>
      <c r="F85" s="389"/>
    </row>
    <row r="86" spans="1:6" ht="37.5" x14ac:dyDescent="0.25">
      <c r="A86" s="27" t="s">
        <v>56</v>
      </c>
      <c r="B86" s="25" t="s">
        <v>81</v>
      </c>
      <c r="C86" s="25">
        <v>2800</v>
      </c>
      <c r="D86" s="25">
        <v>2</v>
      </c>
      <c r="E86" s="25">
        <f t="shared" si="11"/>
        <v>5600</v>
      </c>
      <c r="F86" s="389"/>
    </row>
    <row r="87" spans="1:6" ht="37.5" x14ac:dyDescent="0.25">
      <c r="A87" s="27" t="s">
        <v>57</v>
      </c>
      <c r="B87" s="25" t="s">
        <v>81</v>
      </c>
      <c r="C87" s="25">
        <v>350</v>
      </c>
      <c r="D87" s="25">
        <v>2</v>
      </c>
      <c r="E87" s="25">
        <f t="shared" si="11"/>
        <v>700</v>
      </c>
      <c r="F87" s="389"/>
    </row>
    <row r="88" spans="1:6" ht="37.5" x14ac:dyDescent="0.25">
      <c r="A88" s="27" t="s">
        <v>161</v>
      </c>
      <c r="B88" s="25" t="s">
        <v>81</v>
      </c>
      <c r="C88" s="25">
        <v>6400</v>
      </c>
      <c r="D88" s="25">
        <v>2</v>
      </c>
      <c r="E88" s="25">
        <f t="shared" si="11"/>
        <v>12800</v>
      </c>
      <c r="F88" s="389"/>
    </row>
    <row r="89" spans="1:6" ht="37.5" x14ac:dyDescent="0.25">
      <c r="A89" s="38" t="s">
        <v>58</v>
      </c>
      <c r="B89" s="25" t="s">
        <v>81</v>
      </c>
      <c r="C89" s="25">
        <v>2500</v>
      </c>
      <c r="D89" s="25">
        <v>2</v>
      </c>
      <c r="E89" s="25">
        <f t="shared" si="11"/>
        <v>5000</v>
      </c>
      <c r="F89" s="389"/>
    </row>
    <row r="90" spans="1:6" ht="18.75" x14ac:dyDescent="0.25">
      <c r="A90" s="48"/>
      <c r="B90" s="49"/>
      <c r="C90" s="49"/>
      <c r="D90" s="49"/>
      <c r="E90" s="49"/>
    </row>
    <row r="91" spans="1:6" ht="18.75" x14ac:dyDescent="0.25">
      <c r="A91" s="53" t="s">
        <v>70</v>
      </c>
      <c r="B91" s="54"/>
      <c r="C91" s="54"/>
      <c r="D91" s="54"/>
      <c r="E91" s="54">
        <f>SUM(E75:E75,E77:E79,E84:E89,E81:E82)</f>
        <v>75600</v>
      </c>
    </row>
  </sheetData>
  <mergeCells count="32">
    <mergeCell ref="A83:E83"/>
    <mergeCell ref="F84:F89"/>
    <mergeCell ref="A80:E80"/>
    <mergeCell ref="F81:F82"/>
    <mergeCell ref="A76:E76"/>
    <mergeCell ref="F77:F79"/>
    <mergeCell ref="F61:F66"/>
    <mergeCell ref="A70:F70"/>
    <mergeCell ref="A73:E73"/>
    <mergeCell ref="A48:E48"/>
    <mergeCell ref="A50:E50"/>
    <mergeCell ref="F51:F53"/>
    <mergeCell ref="A54:E54"/>
    <mergeCell ref="A60:E60"/>
    <mergeCell ref="F57:F59"/>
    <mergeCell ref="F27:F34"/>
    <mergeCell ref="A35:E35"/>
    <mergeCell ref="A42:F42"/>
    <mergeCell ref="A45:E45"/>
    <mergeCell ref="F46:F47"/>
    <mergeCell ref="F36:F38"/>
    <mergeCell ref="A26:E26"/>
    <mergeCell ref="A1:F1"/>
    <mergeCell ref="A4:E4"/>
    <mergeCell ref="F6:F7"/>
    <mergeCell ref="A8:E8"/>
    <mergeCell ref="A10:E10"/>
    <mergeCell ref="F11:F13"/>
    <mergeCell ref="A14:E14"/>
    <mergeCell ref="F16:F18"/>
    <mergeCell ref="A19:E19"/>
    <mergeCell ref="F20:F25"/>
  </mergeCells>
  <pageMargins left="0.25" right="0.25" top="0.75" bottom="0.75" header="0.3" footer="0.3"/>
  <pageSetup paperSize="9" scale="2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41"/>
  <sheetViews>
    <sheetView topLeftCell="A4" workbookViewId="0">
      <selection activeCell="G15" sqref="G15"/>
    </sheetView>
  </sheetViews>
  <sheetFormatPr defaultRowHeight="18.75" x14ac:dyDescent="0.3"/>
  <cols>
    <col min="1" max="1" width="71.140625" customWidth="1"/>
    <col min="2" max="3" width="14.28515625" customWidth="1"/>
    <col min="4" max="4" width="14.28515625" style="72" customWidth="1"/>
    <col min="5" max="5" width="14.28515625" customWidth="1"/>
  </cols>
  <sheetData>
    <row r="1" spans="1:20" x14ac:dyDescent="0.25">
      <c r="A1" s="387" t="s">
        <v>222</v>
      </c>
      <c r="B1" s="387"/>
      <c r="C1" s="387"/>
      <c r="D1" s="387"/>
      <c r="E1" s="387"/>
    </row>
    <row r="2" spans="1:20" x14ac:dyDescent="0.25">
      <c r="A2" s="48"/>
      <c r="B2" s="49"/>
      <c r="C2" s="49"/>
      <c r="D2" s="49"/>
      <c r="E2" s="49"/>
    </row>
    <row r="3" spans="1:20" x14ac:dyDescent="0.25">
      <c r="A3" s="25" t="s">
        <v>114</v>
      </c>
      <c r="B3" s="25" t="s">
        <v>115</v>
      </c>
      <c r="C3" s="25" t="s">
        <v>116</v>
      </c>
      <c r="D3" s="25" t="s">
        <v>4</v>
      </c>
      <c r="E3" s="25" t="s">
        <v>117</v>
      </c>
    </row>
    <row r="4" spans="1:20" x14ac:dyDescent="0.25">
      <c r="A4" s="384" t="s">
        <v>154</v>
      </c>
      <c r="B4" s="385"/>
      <c r="C4" s="385"/>
      <c r="D4" s="385"/>
      <c r="E4" s="386"/>
    </row>
    <row r="5" spans="1:20" ht="37.5" x14ac:dyDescent="0.25">
      <c r="A5" s="62" t="s">
        <v>196</v>
      </c>
      <c r="B5" s="25" t="s">
        <v>76</v>
      </c>
      <c r="C5" s="25">
        <v>200</v>
      </c>
      <c r="D5" s="25">
        <v>5</v>
      </c>
      <c r="E5" s="25">
        <f t="shared" ref="E5:E11" si="0">D5*C5</f>
        <v>1000</v>
      </c>
    </row>
    <row r="6" spans="1:20" x14ac:dyDescent="0.25">
      <c r="A6" s="62" t="s">
        <v>197</v>
      </c>
      <c r="B6" s="25" t="s">
        <v>76</v>
      </c>
      <c r="C6" s="25">
        <v>300</v>
      </c>
      <c r="D6" s="25">
        <v>5</v>
      </c>
      <c r="E6" s="25">
        <f t="shared" si="0"/>
        <v>1500</v>
      </c>
    </row>
    <row r="7" spans="1:20" x14ac:dyDescent="0.25">
      <c r="A7" s="62" t="s">
        <v>216</v>
      </c>
      <c r="B7" s="25" t="s">
        <v>215</v>
      </c>
      <c r="C7" s="25">
        <v>4000</v>
      </c>
      <c r="D7" s="25">
        <v>10</v>
      </c>
      <c r="E7" s="25">
        <f t="shared" si="0"/>
        <v>40000</v>
      </c>
    </row>
    <row r="8" spans="1:20" x14ac:dyDescent="0.25">
      <c r="A8" s="38" t="s">
        <v>135</v>
      </c>
      <c r="B8" s="25" t="s">
        <v>111</v>
      </c>
      <c r="C8" s="25">
        <v>5300</v>
      </c>
      <c r="D8" s="67">
        <v>10</v>
      </c>
      <c r="E8" s="25">
        <f t="shared" si="0"/>
        <v>53000</v>
      </c>
    </row>
    <row r="9" spans="1:20" x14ac:dyDescent="0.25">
      <c r="A9" s="38" t="s">
        <v>134</v>
      </c>
      <c r="B9" s="25" t="s">
        <v>111</v>
      </c>
      <c r="C9" s="25">
        <v>6300</v>
      </c>
      <c r="D9" s="63">
        <v>10</v>
      </c>
      <c r="E9" s="25">
        <f t="shared" si="0"/>
        <v>63000</v>
      </c>
    </row>
    <row r="10" spans="1:20" x14ac:dyDescent="0.25">
      <c r="A10" s="73" t="s">
        <v>220</v>
      </c>
      <c r="B10" s="25" t="s">
        <v>123</v>
      </c>
      <c r="C10" s="67">
        <v>220</v>
      </c>
      <c r="D10" s="63">
        <v>5</v>
      </c>
      <c r="E10" s="25">
        <f t="shared" si="0"/>
        <v>1100</v>
      </c>
    </row>
    <row r="11" spans="1:20" x14ac:dyDescent="0.25">
      <c r="A11" s="73" t="s">
        <v>221</v>
      </c>
      <c r="B11" s="25" t="s">
        <v>123</v>
      </c>
      <c r="C11" s="67">
        <v>1500</v>
      </c>
      <c r="D11" s="63">
        <v>6</v>
      </c>
      <c r="E11" s="25">
        <f t="shared" si="0"/>
        <v>9000</v>
      </c>
    </row>
    <row r="12" spans="1:20" x14ac:dyDescent="0.25">
      <c r="A12" s="59" t="s">
        <v>125</v>
      </c>
      <c r="B12" s="60"/>
      <c r="C12" s="67"/>
      <c r="D12" s="25"/>
      <c r="E12" s="25"/>
    </row>
    <row r="13" spans="1:20" x14ac:dyDescent="0.25">
      <c r="A13" s="27"/>
      <c r="B13" s="25"/>
      <c r="C13" s="25"/>
      <c r="D13" s="25"/>
      <c r="E13" s="25">
        <f>D13*C13</f>
        <v>0</v>
      </c>
    </row>
    <row r="14" spans="1:20" x14ac:dyDescent="0.25">
      <c r="A14" s="33" t="s">
        <v>124</v>
      </c>
      <c r="B14" s="33"/>
      <c r="C14" s="25"/>
      <c r="D14" s="25"/>
      <c r="E14" s="25"/>
    </row>
    <row r="15" spans="1:20" ht="37.5" x14ac:dyDescent="0.25">
      <c r="A15" s="27" t="s">
        <v>73</v>
      </c>
      <c r="B15" s="25" t="s">
        <v>81</v>
      </c>
      <c r="C15" s="25">
        <v>27000</v>
      </c>
      <c r="D15" s="25">
        <v>1</v>
      </c>
      <c r="E15" s="25">
        <f t="shared" ref="E15:E16" si="1">D15*C15</f>
        <v>27000</v>
      </c>
    </row>
    <row r="16" spans="1:20" x14ac:dyDescent="0.3">
      <c r="A16" s="27" t="s">
        <v>218</v>
      </c>
      <c r="B16" s="25" t="s">
        <v>123</v>
      </c>
      <c r="C16" s="25">
        <v>3700</v>
      </c>
      <c r="D16" s="71">
        <v>1</v>
      </c>
      <c r="E16" s="25">
        <f t="shared" si="1"/>
        <v>3700</v>
      </c>
      <c r="T16" t="s">
        <v>226</v>
      </c>
    </row>
    <row r="17" spans="1:5" x14ac:dyDescent="0.25">
      <c r="A17" s="27" t="s">
        <v>146</v>
      </c>
      <c r="B17" s="25" t="s">
        <v>123</v>
      </c>
      <c r="C17" s="25">
        <v>3400</v>
      </c>
      <c r="D17" s="25">
        <v>2</v>
      </c>
      <c r="E17" s="25">
        <f>D17*C17</f>
        <v>6800</v>
      </c>
    </row>
    <row r="18" spans="1:5" x14ac:dyDescent="0.25">
      <c r="A18" s="27" t="s">
        <v>190</v>
      </c>
      <c r="B18" s="25" t="s">
        <v>123</v>
      </c>
      <c r="C18" s="25">
        <v>2700</v>
      </c>
      <c r="D18" s="25">
        <v>2</v>
      </c>
      <c r="E18" s="25">
        <f>D18*C18</f>
        <v>5400</v>
      </c>
    </row>
    <row r="19" spans="1:5" x14ac:dyDescent="0.25">
      <c r="A19" s="27" t="s">
        <v>191</v>
      </c>
      <c r="B19" s="25" t="s">
        <v>123</v>
      </c>
      <c r="C19" s="25">
        <v>2100</v>
      </c>
      <c r="D19" s="25">
        <v>2</v>
      </c>
      <c r="E19" s="25">
        <f>D19*C19</f>
        <v>4200</v>
      </c>
    </row>
    <row r="20" spans="1:5" x14ac:dyDescent="0.25">
      <c r="A20" s="27" t="s">
        <v>217</v>
      </c>
      <c r="B20" s="25" t="s">
        <v>123</v>
      </c>
      <c r="C20" s="25">
        <v>3930</v>
      </c>
      <c r="D20" s="25">
        <v>2</v>
      </c>
      <c r="E20" s="25">
        <f>D20*C20</f>
        <v>7860</v>
      </c>
    </row>
    <row r="21" spans="1:5" x14ac:dyDescent="0.25">
      <c r="A21" s="27" t="s">
        <v>219</v>
      </c>
      <c r="B21" s="25" t="s">
        <v>123</v>
      </c>
      <c r="C21" s="25">
        <v>2280</v>
      </c>
      <c r="D21" s="25">
        <v>2</v>
      </c>
      <c r="E21" s="25">
        <f>D21*C21</f>
        <v>4560</v>
      </c>
    </row>
    <row r="22" spans="1:5" x14ac:dyDescent="0.25">
      <c r="A22" s="33" t="s">
        <v>145</v>
      </c>
      <c r="B22" s="33"/>
      <c r="C22" s="25"/>
      <c r="D22" s="25"/>
      <c r="E22" s="25"/>
    </row>
    <row r="23" spans="1:5" x14ac:dyDescent="0.25">
      <c r="A23" s="27"/>
      <c r="B23" s="25"/>
      <c r="C23" s="25"/>
      <c r="D23" s="25"/>
      <c r="E23" s="25">
        <f>D23*C23</f>
        <v>0</v>
      </c>
    </row>
    <row r="24" spans="1:5" x14ac:dyDescent="0.25">
      <c r="A24" s="68" t="s">
        <v>172</v>
      </c>
      <c r="B24" s="68"/>
      <c r="C24" s="70"/>
      <c r="D24" s="70"/>
      <c r="E24" s="70"/>
    </row>
    <row r="25" spans="1:5" ht="37.5" x14ac:dyDescent="0.25">
      <c r="A25" s="27" t="s">
        <v>159</v>
      </c>
      <c r="B25" s="25" t="s">
        <v>81</v>
      </c>
      <c r="C25" s="25">
        <v>9000</v>
      </c>
      <c r="D25" s="25">
        <v>2</v>
      </c>
      <c r="E25" s="25">
        <f t="shared" ref="E25:E32" si="2">D25*C25</f>
        <v>18000</v>
      </c>
    </row>
    <row r="26" spans="1:5" ht="37.5" x14ac:dyDescent="0.25">
      <c r="A26" s="27" t="s">
        <v>195</v>
      </c>
      <c r="B26" s="25" t="s">
        <v>81</v>
      </c>
      <c r="C26" s="25">
        <v>2300</v>
      </c>
      <c r="D26" s="25">
        <v>2</v>
      </c>
      <c r="E26" s="25">
        <f t="shared" si="2"/>
        <v>4600</v>
      </c>
    </row>
    <row r="27" spans="1:5" ht="37.5" x14ac:dyDescent="0.25">
      <c r="A27" s="27" t="s">
        <v>170</v>
      </c>
      <c r="B27" s="25" t="s">
        <v>81</v>
      </c>
      <c r="C27" s="25">
        <v>4040</v>
      </c>
      <c r="D27" s="25">
        <v>2</v>
      </c>
      <c r="E27" s="25">
        <f t="shared" si="2"/>
        <v>8080</v>
      </c>
    </row>
    <row r="28" spans="1:5" x14ac:dyDescent="0.25">
      <c r="A28" s="27" t="s">
        <v>163</v>
      </c>
      <c r="B28" s="25" t="s">
        <v>81</v>
      </c>
      <c r="C28" s="25">
        <v>2540</v>
      </c>
      <c r="D28" s="25">
        <v>2</v>
      </c>
      <c r="E28" s="25">
        <f t="shared" si="2"/>
        <v>5080</v>
      </c>
    </row>
    <row r="29" spans="1:5" x14ac:dyDescent="0.25">
      <c r="A29" s="27" t="s">
        <v>171</v>
      </c>
      <c r="B29" s="25" t="s">
        <v>81</v>
      </c>
      <c r="C29" s="25">
        <v>2000</v>
      </c>
      <c r="D29" s="25">
        <v>2</v>
      </c>
      <c r="E29" s="25">
        <f t="shared" si="2"/>
        <v>4000</v>
      </c>
    </row>
    <row r="30" spans="1:5" ht="37.5" x14ac:dyDescent="0.25">
      <c r="A30" s="27" t="s">
        <v>57</v>
      </c>
      <c r="B30" s="25" t="s">
        <v>81</v>
      </c>
      <c r="C30" s="25">
        <v>350</v>
      </c>
      <c r="D30" s="25">
        <v>2</v>
      </c>
      <c r="E30" s="25">
        <f t="shared" si="2"/>
        <v>700</v>
      </c>
    </row>
    <row r="31" spans="1:5" ht="37.5" x14ac:dyDescent="0.25">
      <c r="A31" s="27" t="s">
        <v>55</v>
      </c>
      <c r="B31" s="25" t="s">
        <v>81</v>
      </c>
      <c r="C31" s="25">
        <v>2700</v>
      </c>
      <c r="D31" s="25">
        <v>2</v>
      </c>
      <c r="E31" s="25">
        <f t="shared" si="2"/>
        <v>5400</v>
      </c>
    </row>
    <row r="32" spans="1:5" ht="37.5" x14ac:dyDescent="0.25">
      <c r="A32" s="27" t="s">
        <v>174</v>
      </c>
      <c r="B32" s="25" t="s">
        <v>81</v>
      </c>
      <c r="C32" s="25">
        <v>2800</v>
      </c>
      <c r="D32" s="25">
        <v>2</v>
      </c>
      <c r="E32" s="25">
        <f t="shared" si="2"/>
        <v>5600</v>
      </c>
    </row>
    <row r="33" spans="1:5" x14ac:dyDescent="0.25">
      <c r="A33" s="60" t="s">
        <v>160</v>
      </c>
      <c r="B33" s="60"/>
      <c r="C33" s="67"/>
      <c r="D33" s="67"/>
      <c r="E33" s="67"/>
    </row>
    <row r="34" spans="1:5" ht="37.5" x14ac:dyDescent="0.25">
      <c r="A34" s="27" t="s">
        <v>55</v>
      </c>
      <c r="B34" s="25" t="s">
        <v>81</v>
      </c>
      <c r="C34" s="25">
        <v>2700</v>
      </c>
      <c r="D34" s="25">
        <v>5</v>
      </c>
      <c r="E34" s="25">
        <f t="shared" ref="E34:E39" si="3">D34*C34</f>
        <v>13500</v>
      </c>
    </row>
    <row r="35" spans="1:5" ht="37.5" x14ac:dyDescent="0.25">
      <c r="A35" s="27" t="s">
        <v>54</v>
      </c>
      <c r="B35" s="25" t="s">
        <v>81</v>
      </c>
      <c r="C35" s="25">
        <v>1300</v>
      </c>
      <c r="D35" s="25">
        <v>5</v>
      </c>
      <c r="E35" s="25">
        <f t="shared" si="3"/>
        <v>6500</v>
      </c>
    </row>
    <row r="36" spans="1:5" ht="37.5" x14ac:dyDescent="0.25">
      <c r="A36" s="27" t="s">
        <v>56</v>
      </c>
      <c r="B36" s="25" t="s">
        <v>81</v>
      </c>
      <c r="C36" s="25">
        <v>2800</v>
      </c>
      <c r="D36" s="25">
        <v>5</v>
      </c>
      <c r="E36" s="25">
        <f t="shared" si="3"/>
        <v>14000</v>
      </c>
    </row>
    <row r="37" spans="1:5" ht="37.5" x14ac:dyDescent="0.25">
      <c r="A37" s="27" t="s">
        <v>57</v>
      </c>
      <c r="B37" s="25" t="s">
        <v>81</v>
      </c>
      <c r="C37" s="25">
        <v>350</v>
      </c>
      <c r="D37" s="25">
        <v>5</v>
      </c>
      <c r="E37" s="25">
        <f t="shared" si="3"/>
        <v>1750</v>
      </c>
    </row>
    <row r="38" spans="1:5" ht="37.5" x14ac:dyDescent="0.25">
      <c r="A38" s="27" t="s">
        <v>161</v>
      </c>
      <c r="B38" s="25" t="s">
        <v>81</v>
      </c>
      <c r="C38" s="25">
        <v>6400</v>
      </c>
      <c r="D38" s="25">
        <v>5</v>
      </c>
      <c r="E38" s="25">
        <f t="shared" si="3"/>
        <v>32000</v>
      </c>
    </row>
    <row r="39" spans="1:5" ht="37.5" x14ac:dyDescent="0.25">
      <c r="A39" s="38" t="s">
        <v>58</v>
      </c>
      <c r="B39" s="25" t="s">
        <v>81</v>
      </c>
      <c r="C39" s="25">
        <v>2500</v>
      </c>
      <c r="D39" s="25">
        <v>5</v>
      </c>
      <c r="E39" s="25">
        <f t="shared" si="3"/>
        <v>12500</v>
      </c>
    </row>
    <row r="40" spans="1:5" x14ac:dyDescent="0.25">
      <c r="A40" s="48"/>
      <c r="B40" s="49"/>
      <c r="C40" s="49"/>
      <c r="D40" s="49"/>
      <c r="E40" s="49"/>
    </row>
    <row r="41" spans="1:5" x14ac:dyDescent="0.25">
      <c r="A41" s="53" t="s">
        <v>70</v>
      </c>
      <c r="B41" s="54"/>
      <c r="C41" s="49"/>
      <c r="D41" s="49"/>
      <c r="E41" s="54">
        <f>SUM(E5:E11,E13,E15:E21,E34:E39,E23:E23,E25:E32)</f>
        <v>359830</v>
      </c>
    </row>
  </sheetData>
  <mergeCells count="2">
    <mergeCell ref="A1:E1"/>
    <mergeCell ref="A4:E4"/>
  </mergeCells>
  <pageMargins left="0.7" right="0.7" top="0.75" bottom="0.75" header="0.3" footer="0.3"/>
  <pageSetup paperSize="9" scale="32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34"/>
  <sheetViews>
    <sheetView workbookViewId="0">
      <selection activeCell="A38" sqref="A38"/>
    </sheetView>
  </sheetViews>
  <sheetFormatPr defaultRowHeight="18.75" x14ac:dyDescent="0.3"/>
  <cols>
    <col min="1" max="1" width="60.7109375" style="74" customWidth="1"/>
    <col min="2" max="5" width="17.7109375" style="43" customWidth="1"/>
    <col min="6" max="16384" width="9.140625" style="39"/>
  </cols>
  <sheetData>
    <row r="1" spans="1:5" x14ac:dyDescent="0.3">
      <c r="A1" s="390" t="s">
        <v>234</v>
      </c>
      <c r="B1" s="390"/>
      <c r="C1" s="390"/>
      <c r="D1" s="390"/>
      <c r="E1" s="390"/>
    </row>
    <row r="3" spans="1:5" x14ac:dyDescent="0.3">
      <c r="A3" s="25" t="s">
        <v>114</v>
      </c>
      <c r="B3" s="25" t="s">
        <v>115</v>
      </c>
      <c r="C3" s="25" t="s">
        <v>116</v>
      </c>
      <c r="D3" s="25" t="s">
        <v>4</v>
      </c>
      <c r="E3" s="25" t="s">
        <v>117</v>
      </c>
    </row>
    <row r="4" spans="1:5" x14ac:dyDescent="0.3">
      <c r="A4" s="83"/>
      <c r="B4" s="49"/>
      <c r="C4" s="49"/>
      <c r="D4" s="49"/>
      <c r="E4" s="82"/>
    </row>
    <row r="5" spans="1:5" x14ac:dyDescent="0.3">
      <c r="A5" s="392" t="s">
        <v>235</v>
      </c>
      <c r="B5" s="393"/>
      <c r="C5" s="393"/>
      <c r="D5" s="393"/>
      <c r="E5" s="394"/>
    </row>
    <row r="6" spans="1:5" x14ac:dyDescent="0.3">
      <c r="A6" s="75" t="s">
        <v>249</v>
      </c>
      <c r="B6" s="37"/>
      <c r="C6" s="37">
        <v>250000</v>
      </c>
      <c r="D6" s="37">
        <v>1</v>
      </c>
      <c r="E6" s="37">
        <f>D6*C6</f>
        <v>250000</v>
      </c>
    </row>
    <row r="7" spans="1:5" x14ac:dyDescent="0.3">
      <c r="A7" s="27" t="s">
        <v>229</v>
      </c>
      <c r="B7" s="25" t="s">
        <v>81</v>
      </c>
      <c r="C7" s="25">
        <v>1000</v>
      </c>
      <c r="D7" s="25">
        <v>1</v>
      </c>
      <c r="E7" s="37">
        <f t="shared" ref="E7:E9" si="0">D7*C7</f>
        <v>1000</v>
      </c>
    </row>
    <row r="8" spans="1:5" x14ac:dyDescent="0.3">
      <c r="A8" s="38" t="s">
        <v>135</v>
      </c>
      <c r="B8" s="25" t="s">
        <v>111</v>
      </c>
      <c r="C8" s="25">
        <v>5300</v>
      </c>
      <c r="D8" s="67">
        <v>10</v>
      </c>
      <c r="E8" s="37">
        <f t="shared" si="0"/>
        <v>53000</v>
      </c>
    </row>
    <row r="9" spans="1:5" x14ac:dyDescent="0.3">
      <c r="A9" s="38" t="s">
        <v>134</v>
      </c>
      <c r="B9" s="25" t="s">
        <v>111</v>
      </c>
      <c r="C9" s="25">
        <v>6300</v>
      </c>
      <c r="D9" s="63">
        <v>10</v>
      </c>
      <c r="E9" s="37">
        <f t="shared" si="0"/>
        <v>63000</v>
      </c>
    </row>
    <row r="10" spans="1:5" x14ac:dyDescent="0.3">
      <c r="A10" s="79"/>
      <c r="B10" s="49"/>
      <c r="C10" s="49"/>
      <c r="D10" s="65" t="s">
        <v>70</v>
      </c>
      <c r="E10" s="78">
        <f>SUM(E6:E9)</f>
        <v>367000</v>
      </c>
    </row>
    <row r="11" spans="1:5" x14ac:dyDescent="0.3">
      <c r="A11" s="80"/>
      <c r="E11" s="78"/>
    </row>
    <row r="12" spans="1:5" x14ac:dyDescent="0.3">
      <c r="A12" s="391" t="s">
        <v>236</v>
      </c>
      <c r="B12" s="391"/>
      <c r="C12" s="391"/>
      <c r="D12" s="391"/>
      <c r="E12" s="391"/>
    </row>
    <row r="13" spans="1:5" x14ac:dyDescent="0.3">
      <c r="A13" s="38" t="s">
        <v>223</v>
      </c>
      <c r="B13" s="25" t="s">
        <v>81</v>
      </c>
      <c r="C13" s="25">
        <v>150</v>
      </c>
      <c r="D13" s="67">
        <v>50</v>
      </c>
      <c r="E13" s="37">
        <f>D13*C13</f>
        <v>7500</v>
      </c>
    </row>
    <row r="14" spans="1:5" x14ac:dyDescent="0.3">
      <c r="A14" s="38" t="s">
        <v>224</v>
      </c>
      <c r="B14" s="25" t="s">
        <v>81</v>
      </c>
      <c r="C14" s="25">
        <v>40</v>
      </c>
      <c r="D14" s="63">
        <v>50</v>
      </c>
      <c r="E14" s="37">
        <f t="shared" ref="E14:E17" si="1">D14*C14</f>
        <v>2000</v>
      </c>
    </row>
    <row r="15" spans="1:5" x14ac:dyDescent="0.3">
      <c r="A15" s="62" t="s">
        <v>227</v>
      </c>
      <c r="B15" s="25" t="s">
        <v>228</v>
      </c>
      <c r="C15" s="25">
        <v>7000</v>
      </c>
      <c r="D15" s="25">
        <v>5</v>
      </c>
      <c r="E15" s="37">
        <f t="shared" si="1"/>
        <v>35000</v>
      </c>
    </row>
    <row r="16" spans="1:5" x14ac:dyDescent="0.3">
      <c r="A16" s="62" t="s">
        <v>231</v>
      </c>
      <c r="B16" s="25" t="s">
        <v>233</v>
      </c>
      <c r="C16" s="25">
        <v>1000</v>
      </c>
      <c r="D16" s="67">
        <v>5</v>
      </c>
      <c r="E16" s="37">
        <f t="shared" si="1"/>
        <v>5000</v>
      </c>
    </row>
    <row r="17" spans="1:5" x14ac:dyDescent="0.3">
      <c r="A17" s="62" t="s">
        <v>232</v>
      </c>
      <c r="B17" s="25" t="s">
        <v>233</v>
      </c>
      <c r="C17" s="25">
        <v>1300</v>
      </c>
      <c r="D17" s="25">
        <v>5</v>
      </c>
      <c r="E17" s="37">
        <f t="shared" si="1"/>
        <v>6500</v>
      </c>
    </row>
    <row r="18" spans="1:5" x14ac:dyDescent="0.3">
      <c r="A18" s="81"/>
      <c r="B18" s="49"/>
      <c r="C18" s="49"/>
      <c r="D18" s="49" t="s">
        <v>70</v>
      </c>
      <c r="E18" s="78">
        <f>SUM(E13:E17)</f>
        <v>56000</v>
      </c>
    </row>
    <row r="19" spans="1:5" x14ac:dyDescent="0.3">
      <c r="A19" s="80"/>
      <c r="E19" s="78"/>
    </row>
    <row r="20" spans="1:5" x14ac:dyDescent="0.3">
      <c r="A20" s="391" t="s">
        <v>237</v>
      </c>
      <c r="B20" s="391"/>
      <c r="C20" s="391"/>
      <c r="D20" s="391"/>
      <c r="E20" s="391"/>
    </row>
    <row r="21" spans="1:5" x14ac:dyDescent="0.3">
      <c r="A21" s="75" t="s">
        <v>243</v>
      </c>
      <c r="B21" s="37" t="s">
        <v>244</v>
      </c>
      <c r="C21" s="37">
        <v>11349</v>
      </c>
      <c r="D21" s="37">
        <v>10</v>
      </c>
      <c r="E21" s="37">
        <f>D21*C21</f>
        <v>113490</v>
      </c>
    </row>
    <row r="22" spans="1:5" x14ac:dyDescent="0.3">
      <c r="A22" s="75" t="s">
        <v>245</v>
      </c>
      <c r="B22" s="37" t="s">
        <v>244</v>
      </c>
      <c r="C22" s="37">
        <v>19430</v>
      </c>
      <c r="D22" s="37">
        <v>3</v>
      </c>
      <c r="E22" s="37">
        <f t="shared" ref="E22:E24" si="2">D22*C22</f>
        <v>58290</v>
      </c>
    </row>
    <row r="23" spans="1:5" x14ac:dyDescent="0.3">
      <c r="A23" s="75" t="s">
        <v>246</v>
      </c>
      <c r="B23" s="37" t="s">
        <v>244</v>
      </c>
      <c r="C23" s="37">
        <v>11505</v>
      </c>
      <c r="D23" s="37">
        <v>10</v>
      </c>
      <c r="E23" s="37">
        <f t="shared" si="2"/>
        <v>115050</v>
      </c>
    </row>
    <row r="24" spans="1:5" x14ac:dyDescent="0.3">
      <c r="A24" s="75" t="s">
        <v>247</v>
      </c>
      <c r="B24" s="37" t="s">
        <v>248</v>
      </c>
      <c r="C24" s="37">
        <v>1010</v>
      </c>
      <c r="D24" s="37">
        <v>20</v>
      </c>
      <c r="E24" s="37">
        <f t="shared" si="2"/>
        <v>20200</v>
      </c>
    </row>
    <row r="25" spans="1:5" x14ac:dyDescent="0.3">
      <c r="A25" s="80"/>
      <c r="D25" s="43" t="s">
        <v>70</v>
      </c>
      <c r="E25" s="78">
        <f>SUM(E21:E24)</f>
        <v>307030</v>
      </c>
    </row>
    <row r="26" spans="1:5" x14ac:dyDescent="0.3">
      <c r="A26" s="80"/>
      <c r="E26" s="78"/>
    </row>
    <row r="27" spans="1:5" x14ac:dyDescent="0.3">
      <c r="A27" s="391" t="s">
        <v>238</v>
      </c>
      <c r="B27" s="391"/>
      <c r="C27" s="391"/>
      <c r="D27" s="391"/>
      <c r="E27" s="391"/>
    </row>
    <row r="28" spans="1:5" x14ac:dyDescent="0.3">
      <c r="A28" s="75" t="s">
        <v>239</v>
      </c>
      <c r="B28" s="37"/>
      <c r="C28" s="37">
        <v>10000</v>
      </c>
      <c r="D28" s="37">
        <v>1</v>
      </c>
      <c r="E28" s="37">
        <f>D28*C28</f>
        <v>10000</v>
      </c>
    </row>
    <row r="29" spans="1:5" x14ac:dyDescent="0.3">
      <c r="A29" s="75" t="s">
        <v>240</v>
      </c>
      <c r="B29" s="37"/>
      <c r="C29" s="37">
        <v>14573</v>
      </c>
      <c r="D29" s="37">
        <v>1</v>
      </c>
      <c r="E29" s="37">
        <f t="shared" ref="E29:E31" si="3">D29*C29</f>
        <v>14573</v>
      </c>
    </row>
    <row r="30" spans="1:5" x14ac:dyDescent="0.3">
      <c r="A30" s="75" t="s">
        <v>241</v>
      </c>
      <c r="B30" s="37"/>
      <c r="C30" s="37">
        <v>11000</v>
      </c>
      <c r="D30" s="37">
        <v>1</v>
      </c>
      <c r="E30" s="37">
        <f t="shared" si="3"/>
        <v>11000</v>
      </c>
    </row>
    <row r="31" spans="1:5" x14ac:dyDescent="0.3">
      <c r="A31" s="75" t="s">
        <v>242</v>
      </c>
      <c r="B31" s="37"/>
      <c r="C31" s="37">
        <v>50000</v>
      </c>
      <c r="D31" s="37">
        <v>1</v>
      </c>
      <c r="E31" s="37">
        <f t="shared" si="3"/>
        <v>50000</v>
      </c>
    </row>
    <row r="32" spans="1:5" x14ac:dyDescent="0.3">
      <c r="D32" s="43" t="s">
        <v>70</v>
      </c>
      <c r="E32" s="43">
        <f>SUM(E28:E31)</f>
        <v>85573</v>
      </c>
    </row>
    <row r="34" spans="1:5" x14ac:dyDescent="0.3">
      <c r="A34" s="39"/>
      <c r="B34" s="77"/>
      <c r="C34" s="77"/>
      <c r="D34" s="76" t="s">
        <v>250</v>
      </c>
      <c r="E34" s="77">
        <f>SUM(E28:E31,E21:E24,E13:E17,E6:E9)</f>
        <v>815603</v>
      </c>
    </row>
  </sheetData>
  <mergeCells count="5">
    <mergeCell ref="A1:E1"/>
    <mergeCell ref="A12:E12"/>
    <mergeCell ref="A20:E20"/>
    <mergeCell ref="A27:E27"/>
    <mergeCell ref="A5:E5"/>
  </mergeCells>
  <pageMargins left="0.25" right="0.25" top="0.75" bottom="0.75" header="0.3" footer="0.3"/>
  <pageSetup paperSize="9" scale="7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40"/>
  <sheetViews>
    <sheetView topLeftCell="A16" workbookViewId="0">
      <selection activeCell="A19" sqref="A19"/>
    </sheetView>
  </sheetViews>
  <sheetFormatPr defaultRowHeight="18.75" x14ac:dyDescent="0.3"/>
  <cols>
    <col min="1" max="1" width="60.7109375" style="74" customWidth="1"/>
    <col min="2" max="5" width="17.7109375" style="43" customWidth="1"/>
    <col min="6" max="16384" width="9.140625" style="39"/>
  </cols>
  <sheetData>
    <row r="1" spans="1:5" x14ac:dyDescent="0.3">
      <c r="A1" s="390" t="s">
        <v>251</v>
      </c>
      <c r="B1" s="390"/>
      <c r="C1" s="390"/>
      <c r="D1" s="390"/>
      <c r="E1" s="390"/>
    </row>
    <row r="3" spans="1:5" x14ac:dyDescent="0.3">
      <c r="A3" s="25" t="s">
        <v>114</v>
      </c>
      <c r="B3" s="25" t="s">
        <v>115</v>
      </c>
      <c r="C3" s="25" t="s">
        <v>116</v>
      </c>
      <c r="D3" s="25" t="s">
        <v>4</v>
      </c>
      <c r="E3" s="25" t="s">
        <v>117</v>
      </c>
    </row>
    <row r="4" spans="1:5" x14ac:dyDescent="0.3">
      <c r="A4" s="83"/>
      <c r="B4" s="49"/>
      <c r="C4" s="49"/>
      <c r="D4" s="49"/>
      <c r="E4" s="82"/>
    </row>
    <row r="5" spans="1:5" x14ac:dyDescent="0.3">
      <c r="A5" s="392" t="s">
        <v>235</v>
      </c>
      <c r="B5" s="393"/>
      <c r="C5" s="393"/>
      <c r="D5" s="393"/>
      <c r="E5" s="394"/>
    </row>
    <row r="6" spans="1:5" ht="37.5" x14ac:dyDescent="0.3">
      <c r="A6" s="27" t="s">
        <v>73</v>
      </c>
      <c r="B6" s="25" t="s">
        <v>81</v>
      </c>
      <c r="C6" s="25">
        <v>27000</v>
      </c>
      <c r="D6" s="25">
        <v>1</v>
      </c>
      <c r="E6" s="37">
        <f>D6*C6</f>
        <v>27000</v>
      </c>
    </row>
    <row r="7" spans="1:5" ht="56.25" x14ac:dyDescent="0.3">
      <c r="A7" s="27" t="s">
        <v>55</v>
      </c>
      <c r="B7" s="25" t="s">
        <v>81</v>
      </c>
      <c r="C7" s="25">
        <v>2700</v>
      </c>
      <c r="D7" s="25">
        <v>3</v>
      </c>
      <c r="E7" s="37">
        <f t="shared" ref="E7:E21" si="0">D7*C7</f>
        <v>8100</v>
      </c>
    </row>
    <row r="8" spans="1:5" ht="37.5" x14ac:dyDescent="0.3">
      <c r="A8" s="27" t="s">
        <v>54</v>
      </c>
      <c r="B8" s="25" t="s">
        <v>81</v>
      </c>
      <c r="C8" s="25">
        <v>1300</v>
      </c>
      <c r="D8" s="25">
        <v>3</v>
      </c>
      <c r="E8" s="37">
        <f t="shared" si="0"/>
        <v>3900</v>
      </c>
    </row>
    <row r="9" spans="1:5" ht="37.5" x14ac:dyDescent="0.3">
      <c r="A9" s="27" t="s">
        <v>56</v>
      </c>
      <c r="B9" s="25" t="s">
        <v>81</v>
      </c>
      <c r="C9" s="25">
        <v>2800</v>
      </c>
      <c r="D9" s="25">
        <v>3</v>
      </c>
      <c r="E9" s="37">
        <f t="shared" si="0"/>
        <v>8400</v>
      </c>
    </row>
    <row r="10" spans="1:5" ht="37.5" x14ac:dyDescent="0.3">
      <c r="A10" s="27" t="s">
        <v>57</v>
      </c>
      <c r="B10" s="25" t="s">
        <v>81</v>
      </c>
      <c r="C10" s="25">
        <v>350</v>
      </c>
      <c r="D10" s="25">
        <v>3</v>
      </c>
      <c r="E10" s="37">
        <f t="shared" si="0"/>
        <v>1050</v>
      </c>
    </row>
    <row r="11" spans="1:5" ht="37.5" x14ac:dyDescent="0.3">
      <c r="A11" s="27" t="s">
        <v>161</v>
      </c>
      <c r="B11" s="25" t="s">
        <v>81</v>
      </c>
      <c r="C11" s="25">
        <v>6400</v>
      </c>
      <c r="D11" s="25">
        <v>3</v>
      </c>
      <c r="E11" s="37">
        <f t="shared" si="0"/>
        <v>19200</v>
      </c>
    </row>
    <row r="12" spans="1:5" ht="37.5" x14ac:dyDescent="0.3">
      <c r="A12" s="38" t="s">
        <v>58</v>
      </c>
      <c r="B12" s="25" t="s">
        <v>81</v>
      </c>
      <c r="C12" s="25">
        <v>2500</v>
      </c>
      <c r="D12" s="25">
        <v>3</v>
      </c>
      <c r="E12" s="37">
        <f t="shared" si="0"/>
        <v>7500</v>
      </c>
    </row>
    <row r="13" spans="1:5" ht="37.5" x14ac:dyDescent="0.3">
      <c r="A13" s="27" t="s">
        <v>159</v>
      </c>
      <c r="B13" s="25" t="s">
        <v>81</v>
      </c>
      <c r="C13" s="25">
        <v>9000</v>
      </c>
      <c r="D13" s="25">
        <v>2</v>
      </c>
      <c r="E13" s="37">
        <f t="shared" si="0"/>
        <v>18000</v>
      </c>
    </row>
    <row r="14" spans="1:5" ht="37.5" x14ac:dyDescent="0.3">
      <c r="A14" s="27" t="s">
        <v>195</v>
      </c>
      <c r="B14" s="25" t="s">
        <v>81</v>
      </c>
      <c r="C14" s="25">
        <v>2300</v>
      </c>
      <c r="D14" s="25">
        <v>2</v>
      </c>
      <c r="E14" s="37">
        <f t="shared" si="0"/>
        <v>4600</v>
      </c>
    </row>
    <row r="15" spans="1:5" ht="37.5" x14ac:dyDescent="0.3">
      <c r="A15" s="27" t="s">
        <v>170</v>
      </c>
      <c r="B15" s="25" t="s">
        <v>81</v>
      </c>
      <c r="C15" s="25">
        <v>4040</v>
      </c>
      <c r="D15" s="25">
        <v>2</v>
      </c>
      <c r="E15" s="37">
        <f t="shared" si="0"/>
        <v>8080</v>
      </c>
    </row>
    <row r="16" spans="1:5" x14ac:dyDescent="0.3">
      <c r="A16" s="27" t="s">
        <v>163</v>
      </c>
      <c r="B16" s="25" t="s">
        <v>81</v>
      </c>
      <c r="C16" s="25">
        <v>2540</v>
      </c>
      <c r="D16" s="25">
        <v>2</v>
      </c>
      <c r="E16" s="37">
        <f t="shared" si="0"/>
        <v>5080</v>
      </c>
    </row>
    <row r="17" spans="1:5" ht="37.5" x14ac:dyDescent="0.3">
      <c r="A17" s="27" t="s">
        <v>171</v>
      </c>
      <c r="B17" s="25" t="s">
        <v>81</v>
      </c>
      <c r="C17" s="25">
        <v>2000</v>
      </c>
      <c r="D17" s="25">
        <v>2</v>
      </c>
      <c r="E17" s="37">
        <f t="shared" si="0"/>
        <v>4000</v>
      </c>
    </row>
    <row r="18" spans="1:5" ht="37.5" x14ac:dyDescent="0.3">
      <c r="A18" s="27" t="s">
        <v>57</v>
      </c>
      <c r="B18" s="25" t="s">
        <v>81</v>
      </c>
      <c r="C18" s="25">
        <v>350</v>
      </c>
      <c r="D18" s="25">
        <v>2</v>
      </c>
      <c r="E18" s="37">
        <f t="shared" si="0"/>
        <v>700</v>
      </c>
    </row>
    <row r="19" spans="1:5" ht="56.25" x14ac:dyDescent="0.3">
      <c r="A19" s="27" t="s">
        <v>55</v>
      </c>
      <c r="B19" s="25" t="s">
        <v>81</v>
      </c>
      <c r="C19" s="25">
        <v>2700</v>
      </c>
      <c r="D19" s="25">
        <v>2</v>
      </c>
      <c r="E19" s="37">
        <f t="shared" si="0"/>
        <v>5400</v>
      </c>
    </row>
    <row r="20" spans="1:5" ht="37.5" x14ac:dyDescent="0.3">
      <c r="A20" s="27" t="s">
        <v>174</v>
      </c>
      <c r="B20" s="25" t="s">
        <v>81</v>
      </c>
      <c r="C20" s="25">
        <v>2800</v>
      </c>
      <c r="D20" s="25">
        <v>2</v>
      </c>
      <c r="E20" s="37">
        <f t="shared" si="0"/>
        <v>5600</v>
      </c>
    </row>
    <row r="21" spans="1:5" ht="37.5" x14ac:dyDescent="0.3">
      <c r="A21" s="27" t="s">
        <v>178</v>
      </c>
      <c r="B21" s="25" t="s">
        <v>81</v>
      </c>
      <c r="C21" s="25">
        <v>380</v>
      </c>
      <c r="D21" s="25">
        <v>10</v>
      </c>
      <c r="E21" s="37">
        <f t="shared" si="0"/>
        <v>3800</v>
      </c>
    </row>
    <row r="22" spans="1:5" ht="37.5" x14ac:dyDescent="0.3">
      <c r="A22" s="27" t="s">
        <v>225</v>
      </c>
      <c r="B22" s="25" t="s">
        <v>81</v>
      </c>
      <c r="C22" s="25">
        <v>14500</v>
      </c>
      <c r="D22" s="25">
        <v>1</v>
      </c>
      <c r="E22" s="37">
        <f t="shared" ref="E22" si="1">D22*C22</f>
        <v>14500</v>
      </c>
    </row>
    <row r="23" spans="1:5" x14ac:dyDescent="0.3">
      <c r="A23" s="79"/>
      <c r="B23" s="49"/>
      <c r="C23" s="49"/>
      <c r="D23" s="65" t="s">
        <v>70</v>
      </c>
      <c r="E23" s="78">
        <f>SUM(E6:E22)</f>
        <v>144910</v>
      </c>
    </row>
    <row r="24" spans="1:5" x14ac:dyDescent="0.3">
      <c r="A24" s="80"/>
      <c r="E24" s="78"/>
    </row>
    <row r="25" spans="1:5" x14ac:dyDescent="0.3">
      <c r="A25" s="391" t="s">
        <v>236</v>
      </c>
      <c r="B25" s="391"/>
      <c r="C25" s="391"/>
      <c r="D25" s="391"/>
      <c r="E25" s="391"/>
    </row>
    <row r="26" spans="1:5" x14ac:dyDescent="0.3">
      <c r="A26" s="38"/>
      <c r="B26" s="25"/>
      <c r="C26" s="25"/>
      <c r="D26" s="67"/>
      <c r="E26" s="37">
        <f>D26*C26</f>
        <v>0</v>
      </c>
    </row>
    <row r="27" spans="1:5" x14ac:dyDescent="0.3">
      <c r="A27" s="81"/>
      <c r="B27" s="49"/>
      <c r="C27" s="49"/>
      <c r="D27" s="49" t="s">
        <v>70</v>
      </c>
      <c r="E27" s="78">
        <f>SUM(E26:E26)</f>
        <v>0</v>
      </c>
    </row>
    <row r="28" spans="1:5" x14ac:dyDescent="0.3">
      <c r="A28" s="80"/>
      <c r="E28" s="78"/>
    </row>
    <row r="29" spans="1:5" x14ac:dyDescent="0.3">
      <c r="A29" s="391" t="s">
        <v>237</v>
      </c>
      <c r="B29" s="391"/>
      <c r="C29" s="391"/>
      <c r="D29" s="391"/>
      <c r="E29" s="391"/>
    </row>
    <row r="30" spans="1:5" x14ac:dyDescent="0.3">
      <c r="A30" s="75"/>
      <c r="B30" s="37"/>
      <c r="C30" s="37"/>
      <c r="D30" s="37"/>
      <c r="E30" s="37">
        <f>D30*C30</f>
        <v>0</v>
      </c>
    </row>
    <row r="31" spans="1:5" x14ac:dyDescent="0.3">
      <c r="A31" s="80"/>
      <c r="D31" s="43" t="s">
        <v>70</v>
      </c>
      <c r="E31" s="78">
        <f>SUM(E30:E30)</f>
        <v>0</v>
      </c>
    </row>
    <row r="32" spans="1:5" x14ac:dyDescent="0.3">
      <c r="A32" s="80"/>
      <c r="E32" s="78"/>
    </row>
    <row r="33" spans="1:5" x14ac:dyDescent="0.3">
      <c r="A33" s="391" t="s">
        <v>238</v>
      </c>
      <c r="B33" s="391"/>
      <c r="C33" s="391"/>
      <c r="D33" s="391"/>
      <c r="E33" s="391"/>
    </row>
    <row r="34" spans="1:5" x14ac:dyDescent="0.3">
      <c r="A34" s="75" t="s">
        <v>239</v>
      </c>
      <c r="B34" s="37"/>
      <c r="C34" s="37">
        <v>10000</v>
      </c>
      <c r="D34" s="37">
        <v>1</v>
      </c>
      <c r="E34" s="37">
        <f>D34*C34</f>
        <v>10000</v>
      </c>
    </row>
    <row r="35" spans="1:5" x14ac:dyDescent="0.3">
      <c r="A35" s="75" t="s">
        <v>240</v>
      </c>
      <c r="B35" s="37"/>
      <c r="C35" s="37">
        <v>14573</v>
      </c>
      <c r="D35" s="37">
        <v>1</v>
      </c>
      <c r="E35" s="37">
        <f t="shared" ref="E35:E37" si="2">D35*C35</f>
        <v>14573</v>
      </c>
    </row>
    <row r="36" spans="1:5" x14ac:dyDescent="0.3">
      <c r="A36" s="75" t="s">
        <v>241</v>
      </c>
      <c r="B36" s="37"/>
      <c r="C36" s="37">
        <v>11000</v>
      </c>
      <c r="D36" s="37">
        <v>1</v>
      </c>
      <c r="E36" s="37">
        <f t="shared" si="2"/>
        <v>11000</v>
      </c>
    </row>
    <row r="37" spans="1:5" x14ac:dyDescent="0.3">
      <c r="A37" s="75" t="s">
        <v>242</v>
      </c>
      <c r="B37" s="37"/>
      <c r="C37" s="37">
        <v>50000</v>
      </c>
      <c r="D37" s="37">
        <v>1</v>
      </c>
      <c r="E37" s="37">
        <f t="shared" si="2"/>
        <v>50000</v>
      </c>
    </row>
    <row r="38" spans="1:5" x14ac:dyDescent="0.3">
      <c r="D38" s="43" t="s">
        <v>70</v>
      </c>
      <c r="E38" s="43">
        <f>SUM(E34:E37)</f>
        <v>85573</v>
      </c>
    </row>
    <row r="40" spans="1:5" x14ac:dyDescent="0.3">
      <c r="A40" s="39"/>
      <c r="B40" s="77"/>
      <c r="C40" s="77"/>
      <c r="D40" s="76" t="s">
        <v>250</v>
      </c>
      <c r="E40" s="77">
        <f>SUM(E34:E37,E30:E30,E26:E26,E6:E22)</f>
        <v>230483</v>
      </c>
    </row>
  </sheetData>
  <mergeCells count="5">
    <mergeCell ref="A1:E1"/>
    <mergeCell ref="A5:E5"/>
    <mergeCell ref="A25:E25"/>
    <mergeCell ref="A29:E29"/>
    <mergeCell ref="A33:E33"/>
  </mergeCells>
  <pageMargins left="0.25" right="0.25" top="0.75" bottom="0.75" header="0.3" footer="0.3"/>
  <pageSetup paperSize="9" scale="6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40"/>
  <sheetViews>
    <sheetView topLeftCell="A13" workbookViewId="0">
      <selection activeCell="A25" sqref="A25:D25"/>
    </sheetView>
  </sheetViews>
  <sheetFormatPr defaultRowHeight="18.75" x14ac:dyDescent="0.3"/>
  <cols>
    <col min="1" max="1" width="60.7109375" style="74" customWidth="1"/>
    <col min="2" max="5" width="17.7109375" style="43" customWidth="1"/>
    <col min="6" max="16384" width="9.140625" style="39"/>
  </cols>
  <sheetData>
    <row r="1" spans="1:5" x14ac:dyDescent="0.3">
      <c r="A1" s="390" t="s">
        <v>252</v>
      </c>
      <c r="B1" s="390"/>
      <c r="C1" s="390"/>
      <c r="D1" s="390"/>
      <c r="E1" s="390"/>
    </row>
    <row r="3" spans="1:5" x14ac:dyDescent="0.3">
      <c r="A3" s="25" t="s">
        <v>114</v>
      </c>
      <c r="B3" s="25" t="s">
        <v>115</v>
      </c>
      <c r="C3" s="25" t="s">
        <v>116</v>
      </c>
      <c r="D3" s="25" t="s">
        <v>4</v>
      </c>
      <c r="E3" s="25" t="s">
        <v>117</v>
      </c>
    </row>
    <row r="4" spans="1:5" x14ac:dyDescent="0.3">
      <c r="A4" s="83"/>
      <c r="B4" s="49"/>
      <c r="C4" s="49"/>
      <c r="D4" s="49"/>
      <c r="E4" s="82"/>
    </row>
    <row r="5" spans="1:5" x14ac:dyDescent="0.3">
      <c r="A5" s="392" t="s">
        <v>235</v>
      </c>
      <c r="B5" s="393"/>
      <c r="C5" s="393"/>
      <c r="D5" s="393"/>
      <c r="E5" s="394"/>
    </row>
    <row r="6" spans="1:5" ht="56.25" x14ac:dyDescent="0.3">
      <c r="A6" s="27" t="s">
        <v>55</v>
      </c>
      <c r="B6" s="25" t="s">
        <v>81</v>
      </c>
      <c r="C6" s="25">
        <v>2700</v>
      </c>
      <c r="D6" s="25">
        <v>3</v>
      </c>
      <c r="E6" s="37">
        <f t="shared" ref="E6:E20" si="0">D6*C6</f>
        <v>8100</v>
      </c>
    </row>
    <row r="7" spans="1:5" ht="37.5" x14ac:dyDescent="0.3">
      <c r="A7" s="27" t="s">
        <v>54</v>
      </c>
      <c r="B7" s="25" t="s">
        <v>81</v>
      </c>
      <c r="C7" s="25">
        <v>1300</v>
      </c>
      <c r="D7" s="25">
        <v>3</v>
      </c>
      <c r="E7" s="37">
        <f t="shared" si="0"/>
        <v>3900</v>
      </c>
    </row>
    <row r="8" spans="1:5" ht="37.5" x14ac:dyDescent="0.3">
      <c r="A8" s="27" t="s">
        <v>56</v>
      </c>
      <c r="B8" s="25" t="s">
        <v>81</v>
      </c>
      <c r="C8" s="25">
        <v>2800</v>
      </c>
      <c r="D8" s="25">
        <v>3</v>
      </c>
      <c r="E8" s="37">
        <f t="shared" si="0"/>
        <v>8400</v>
      </c>
    </row>
    <row r="9" spans="1:5" ht="37.5" x14ac:dyDescent="0.3">
      <c r="A9" s="27" t="s">
        <v>57</v>
      </c>
      <c r="B9" s="25" t="s">
        <v>81</v>
      </c>
      <c r="C9" s="25">
        <v>350</v>
      </c>
      <c r="D9" s="25">
        <v>3</v>
      </c>
      <c r="E9" s="37">
        <f t="shared" si="0"/>
        <v>1050</v>
      </c>
    </row>
    <row r="10" spans="1:5" ht="37.5" x14ac:dyDescent="0.3">
      <c r="A10" s="27" t="s">
        <v>161</v>
      </c>
      <c r="B10" s="25" t="s">
        <v>81</v>
      </c>
      <c r="C10" s="25">
        <v>6400</v>
      </c>
      <c r="D10" s="25">
        <v>3</v>
      </c>
      <c r="E10" s="37">
        <f t="shared" si="0"/>
        <v>19200</v>
      </c>
    </row>
    <row r="11" spans="1:5" ht="37.5" x14ac:dyDescent="0.3">
      <c r="A11" s="38" t="s">
        <v>58</v>
      </c>
      <c r="B11" s="25" t="s">
        <v>81</v>
      </c>
      <c r="C11" s="25">
        <v>2500</v>
      </c>
      <c r="D11" s="25">
        <v>3</v>
      </c>
      <c r="E11" s="37">
        <f t="shared" si="0"/>
        <v>7500</v>
      </c>
    </row>
    <row r="12" spans="1:5" ht="37.5" x14ac:dyDescent="0.3">
      <c r="A12" s="27" t="s">
        <v>159</v>
      </c>
      <c r="B12" s="25" t="s">
        <v>81</v>
      </c>
      <c r="C12" s="25">
        <v>9000</v>
      </c>
      <c r="D12" s="25">
        <v>1</v>
      </c>
      <c r="E12" s="37">
        <f t="shared" si="0"/>
        <v>9000</v>
      </c>
    </row>
    <row r="13" spans="1:5" ht="37.5" x14ac:dyDescent="0.3">
      <c r="A13" s="27" t="s">
        <v>162</v>
      </c>
      <c r="B13" s="25" t="s">
        <v>81</v>
      </c>
      <c r="C13" s="25">
        <v>12000</v>
      </c>
      <c r="D13" s="25">
        <v>1</v>
      </c>
      <c r="E13" s="37">
        <f t="shared" si="0"/>
        <v>12000</v>
      </c>
    </row>
    <row r="14" spans="1:5" x14ac:dyDescent="0.3">
      <c r="A14" s="27" t="s">
        <v>163</v>
      </c>
      <c r="B14" s="25" t="s">
        <v>81</v>
      </c>
      <c r="C14" s="25">
        <v>2500</v>
      </c>
      <c r="D14" s="25">
        <v>1</v>
      </c>
      <c r="E14" s="37">
        <f t="shared" si="0"/>
        <v>2500</v>
      </c>
    </row>
    <row r="15" spans="1:5" ht="37.5" x14ac:dyDescent="0.3">
      <c r="A15" s="27" t="s">
        <v>165</v>
      </c>
      <c r="B15" s="25" t="s">
        <v>81</v>
      </c>
      <c r="C15" s="25">
        <v>2000</v>
      </c>
      <c r="D15" s="25">
        <v>1</v>
      </c>
      <c r="E15" s="37">
        <f t="shared" si="0"/>
        <v>2000</v>
      </c>
    </row>
    <row r="16" spans="1:5" ht="37.5" x14ac:dyDescent="0.3">
      <c r="A16" s="27" t="s">
        <v>166</v>
      </c>
      <c r="B16" s="25" t="s">
        <v>81</v>
      </c>
      <c r="C16" s="25">
        <v>450</v>
      </c>
      <c r="D16" s="25">
        <v>1</v>
      </c>
      <c r="E16" s="37">
        <f t="shared" si="0"/>
        <v>450</v>
      </c>
    </row>
    <row r="17" spans="1:5" ht="37.5" x14ac:dyDescent="0.3">
      <c r="A17" s="27" t="s">
        <v>167</v>
      </c>
      <c r="B17" s="25" t="s">
        <v>123</v>
      </c>
      <c r="C17" s="25">
        <v>5000</v>
      </c>
      <c r="D17" s="25">
        <v>1</v>
      </c>
      <c r="E17" s="37">
        <f t="shared" si="0"/>
        <v>5000</v>
      </c>
    </row>
    <row r="18" spans="1:5" ht="37.5" x14ac:dyDescent="0.3">
      <c r="A18" s="27" t="s">
        <v>168</v>
      </c>
      <c r="B18" s="25" t="s">
        <v>81</v>
      </c>
      <c r="C18" s="25">
        <v>5600</v>
      </c>
      <c r="D18" s="25">
        <v>1</v>
      </c>
      <c r="E18" s="37">
        <f t="shared" si="0"/>
        <v>5600</v>
      </c>
    </row>
    <row r="19" spans="1:5" ht="37.5" x14ac:dyDescent="0.3">
      <c r="A19" s="27" t="s">
        <v>164</v>
      </c>
      <c r="B19" s="25" t="s">
        <v>123</v>
      </c>
      <c r="C19" s="25">
        <v>8500</v>
      </c>
      <c r="D19" s="25">
        <v>1</v>
      </c>
      <c r="E19" s="37">
        <f t="shared" si="0"/>
        <v>8500</v>
      </c>
    </row>
    <row r="20" spans="1:5" x14ac:dyDescent="0.3">
      <c r="A20" s="27" t="s">
        <v>230</v>
      </c>
      <c r="B20" s="25"/>
      <c r="C20" s="25">
        <v>4500</v>
      </c>
      <c r="D20" s="25">
        <v>10</v>
      </c>
      <c r="E20" s="37">
        <f t="shared" si="0"/>
        <v>45000</v>
      </c>
    </row>
    <row r="21" spans="1:5" x14ac:dyDescent="0.3">
      <c r="A21" s="79"/>
      <c r="B21" s="49"/>
      <c r="C21" s="49"/>
      <c r="D21" s="65" t="s">
        <v>70</v>
      </c>
      <c r="E21" s="78">
        <f>SUM(E6:E20)</f>
        <v>138200</v>
      </c>
    </row>
    <row r="22" spans="1:5" x14ac:dyDescent="0.3">
      <c r="A22" s="80"/>
      <c r="E22" s="78"/>
    </row>
    <row r="23" spans="1:5" x14ac:dyDescent="0.3">
      <c r="A23" s="391" t="s">
        <v>236</v>
      </c>
      <c r="B23" s="391"/>
      <c r="C23" s="391"/>
      <c r="D23" s="391"/>
      <c r="E23" s="391"/>
    </row>
    <row r="24" spans="1:5" x14ac:dyDescent="0.3">
      <c r="A24" s="27" t="s">
        <v>146</v>
      </c>
      <c r="B24" s="25" t="s">
        <v>123</v>
      </c>
      <c r="C24" s="25">
        <v>3400</v>
      </c>
      <c r="D24" s="25">
        <v>2</v>
      </c>
      <c r="E24" s="37">
        <f t="shared" ref="E24:E25" si="1">D24*C24</f>
        <v>6800</v>
      </c>
    </row>
    <row r="25" spans="1:5" x14ac:dyDescent="0.3">
      <c r="A25" s="27" t="s">
        <v>191</v>
      </c>
      <c r="B25" s="25" t="s">
        <v>123</v>
      </c>
      <c r="C25" s="25">
        <v>2100</v>
      </c>
      <c r="D25" s="25">
        <v>2</v>
      </c>
      <c r="E25" s="37">
        <f t="shared" si="1"/>
        <v>4200</v>
      </c>
    </row>
    <row r="26" spans="1:5" x14ac:dyDescent="0.3">
      <c r="A26" s="27" t="s">
        <v>217</v>
      </c>
      <c r="B26" s="25" t="s">
        <v>123</v>
      </c>
      <c r="C26" s="25">
        <v>3930</v>
      </c>
      <c r="D26" s="25">
        <v>2</v>
      </c>
      <c r="E26" s="37">
        <f>D26*C26</f>
        <v>7860</v>
      </c>
    </row>
    <row r="27" spans="1:5" x14ac:dyDescent="0.3">
      <c r="A27" s="81"/>
      <c r="B27" s="49"/>
      <c r="C27" s="49"/>
      <c r="D27" s="49" t="s">
        <v>70</v>
      </c>
      <c r="E27" s="78">
        <f>SUM(E26:E26)</f>
        <v>7860</v>
      </c>
    </row>
    <row r="28" spans="1:5" x14ac:dyDescent="0.3">
      <c r="A28" s="80"/>
      <c r="E28" s="78"/>
    </row>
    <row r="29" spans="1:5" x14ac:dyDescent="0.3">
      <c r="A29" s="391" t="s">
        <v>237</v>
      </c>
      <c r="B29" s="391"/>
      <c r="C29" s="391"/>
      <c r="D29" s="391"/>
      <c r="E29" s="391"/>
    </row>
    <row r="30" spans="1:5" x14ac:dyDescent="0.3">
      <c r="A30" s="75"/>
      <c r="B30" s="37"/>
      <c r="C30" s="37"/>
      <c r="D30" s="37"/>
      <c r="E30" s="37">
        <f>D30*C30</f>
        <v>0</v>
      </c>
    </row>
    <row r="31" spans="1:5" x14ac:dyDescent="0.3">
      <c r="A31" s="80"/>
      <c r="D31" s="43" t="s">
        <v>70</v>
      </c>
      <c r="E31" s="78">
        <f>SUM(E30:E30)</f>
        <v>0</v>
      </c>
    </row>
    <row r="32" spans="1:5" x14ac:dyDescent="0.3">
      <c r="A32" s="80"/>
      <c r="E32" s="78"/>
    </row>
    <row r="33" spans="1:5" x14ac:dyDescent="0.3">
      <c r="A33" s="391" t="s">
        <v>238</v>
      </c>
      <c r="B33" s="391"/>
      <c r="C33" s="391"/>
      <c r="D33" s="391"/>
      <c r="E33" s="391"/>
    </row>
    <row r="34" spans="1:5" x14ac:dyDescent="0.3">
      <c r="A34" s="75" t="s">
        <v>239</v>
      </c>
      <c r="B34" s="37"/>
      <c r="C34" s="37">
        <v>10000</v>
      </c>
      <c r="D34" s="37">
        <v>1</v>
      </c>
      <c r="E34" s="37">
        <f>D34*C34</f>
        <v>10000</v>
      </c>
    </row>
    <row r="35" spans="1:5" x14ac:dyDescent="0.3">
      <c r="A35" s="75" t="s">
        <v>240</v>
      </c>
      <c r="B35" s="37"/>
      <c r="C35" s="37">
        <v>14573</v>
      </c>
      <c r="D35" s="37">
        <v>1</v>
      </c>
      <c r="E35" s="37">
        <f t="shared" ref="E35:E37" si="2">D35*C35</f>
        <v>14573</v>
      </c>
    </row>
    <row r="36" spans="1:5" x14ac:dyDescent="0.3">
      <c r="A36" s="75" t="s">
        <v>241</v>
      </c>
      <c r="B36" s="37"/>
      <c r="C36" s="37">
        <v>11000</v>
      </c>
      <c r="D36" s="37">
        <v>1</v>
      </c>
      <c r="E36" s="37">
        <f t="shared" si="2"/>
        <v>11000</v>
      </c>
    </row>
    <row r="37" spans="1:5" x14ac:dyDescent="0.3">
      <c r="A37" s="75" t="s">
        <v>242</v>
      </c>
      <c r="B37" s="37"/>
      <c r="C37" s="37">
        <v>50000</v>
      </c>
      <c r="D37" s="37">
        <v>1</v>
      </c>
      <c r="E37" s="37">
        <f t="shared" si="2"/>
        <v>50000</v>
      </c>
    </row>
    <row r="38" spans="1:5" x14ac:dyDescent="0.3">
      <c r="D38" s="43" t="s">
        <v>70</v>
      </c>
      <c r="E38" s="43">
        <f>SUM(E34:E37)</f>
        <v>85573</v>
      </c>
    </row>
    <row r="40" spans="1:5" x14ac:dyDescent="0.3">
      <c r="A40" s="39"/>
      <c r="B40" s="77"/>
      <c r="C40" s="77"/>
      <c r="D40" s="76" t="s">
        <v>250</v>
      </c>
      <c r="E40" s="77">
        <f>SUM(E34:E37,E30:E30,E24:E26,E6:E20)</f>
        <v>242633</v>
      </c>
    </row>
  </sheetData>
  <mergeCells count="5">
    <mergeCell ref="A1:E1"/>
    <mergeCell ref="A5:E5"/>
    <mergeCell ref="A23:E23"/>
    <mergeCell ref="A29:E29"/>
    <mergeCell ref="A33:E33"/>
  </mergeCells>
  <pageMargins left="0.25" right="0.25" top="0.75" bottom="0.75" header="0.3" footer="0.3"/>
  <pageSetup paperSize="9" scale="74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44"/>
  <sheetViews>
    <sheetView topLeftCell="A13" workbookViewId="0">
      <selection activeCell="A25" sqref="A25:E25"/>
    </sheetView>
  </sheetViews>
  <sheetFormatPr defaultRowHeight="18.75" x14ac:dyDescent="0.3"/>
  <cols>
    <col min="1" max="1" width="60.7109375" style="74" customWidth="1"/>
    <col min="2" max="5" width="17.7109375" style="43" customWidth="1"/>
    <col min="6" max="16384" width="9.140625" style="39"/>
  </cols>
  <sheetData>
    <row r="1" spans="1:5" x14ac:dyDescent="0.3">
      <c r="A1" s="390" t="s">
        <v>259</v>
      </c>
      <c r="B1" s="390"/>
      <c r="C1" s="390"/>
      <c r="D1" s="390"/>
      <c r="E1" s="390"/>
    </row>
    <row r="3" spans="1:5" x14ac:dyDescent="0.3">
      <c r="A3" s="25" t="s">
        <v>114</v>
      </c>
      <c r="B3" s="25" t="s">
        <v>115</v>
      </c>
      <c r="C3" s="25" t="s">
        <v>116</v>
      </c>
      <c r="D3" s="25" t="s">
        <v>4</v>
      </c>
      <c r="E3" s="25" t="s">
        <v>117</v>
      </c>
    </row>
    <row r="4" spans="1:5" x14ac:dyDescent="0.3">
      <c r="A4" s="83"/>
      <c r="B4" s="49"/>
      <c r="C4" s="49"/>
      <c r="D4" s="49"/>
      <c r="E4" s="82"/>
    </row>
    <row r="5" spans="1:5" x14ac:dyDescent="0.3">
      <c r="A5" s="392" t="s">
        <v>235</v>
      </c>
      <c r="B5" s="393"/>
      <c r="C5" s="393"/>
      <c r="D5" s="393"/>
      <c r="E5" s="394"/>
    </row>
    <row r="6" spans="1:5" x14ac:dyDescent="0.3">
      <c r="A6" s="73" t="s">
        <v>221</v>
      </c>
      <c r="B6" s="25" t="s">
        <v>123</v>
      </c>
      <c r="C6" s="67">
        <v>1500</v>
      </c>
      <c r="D6" s="63">
        <v>3</v>
      </c>
      <c r="E6" s="25">
        <f t="shared" ref="E6:E22" si="0">D6*C6</f>
        <v>4500</v>
      </c>
    </row>
    <row r="7" spans="1:5" ht="37.5" x14ac:dyDescent="0.3">
      <c r="A7" s="27" t="s">
        <v>159</v>
      </c>
      <c r="B7" s="25" t="s">
        <v>81</v>
      </c>
      <c r="C7" s="25">
        <v>9000</v>
      </c>
      <c r="D7" s="25">
        <v>3</v>
      </c>
      <c r="E7" s="37">
        <f t="shared" si="0"/>
        <v>27000</v>
      </c>
    </row>
    <row r="8" spans="1:5" ht="37.5" x14ac:dyDescent="0.3">
      <c r="A8" s="27" t="s">
        <v>195</v>
      </c>
      <c r="B8" s="25" t="s">
        <v>81</v>
      </c>
      <c r="C8" s="25">
        <v>2300</v>
      </c>
      <c r="D8" s="25">
        <v>3</v>
      </c>
      <c r="E8" s="37">
        <f t="shared" si="0"/>
        <v>6900</v>
      </c>
    </row>
    <row r="9" spans="1:5" ht="37.5" x14ac:dyDescent="0.3">
      <c r="A9" s="27" t="s">
        <v>170</v>
      </c>
      <c r="B9" s="25" t="s">
        <v>81</v>
      </c>
      <c r="C9" s="25">
        <v>4040</v>
      </c>
      <c r="D9" s="25">
        <v>3</v>
      </c>
      <c r="E9" s="37">
        <f t="shared" si="0"/>
        <v>12120</v>
      </c>
    </row>
    <row r="10" spans="1:5" x14ac:dyDescent="0.3">
      <c r="A10" s="27" t="s">
        <v>163</v>
      </c>
      <c r="B10" s="25" t="s">
        <v>81</v>
      </c>
      <c r="C10" s="25">
        <v>2540</v>
      </c>
      <c r="D10" s="25">
        <v>3</v>
      </c>
      <c r="E10" s="37">
        <f t="shared" si="0"/>
        <v>7620</v>
      </c>
    </row>
    <row r="11" spans="1:5" ht="37.5" x14ac:dyDescent="0.3">
      <c r="A11" s="27" t="s">
        <v>171</v>
      </c>
      <c r="B11" s="25" t="s">
        <v>81</v>
      </c>
      <c r="C11" s="25">
        <v>2000</v>
      </c>
      <c r="D11" s="25">
        <v>3</v>
      </c>
      <c r="E11" s="37">
        <f t="shared" si="0"/>
        <v>6000</v>
      </c>
    </row>
    <row r="12" spans="1:5" ht="37.5" x14ac:dyDescent="0.3">
      <c r="A12" s="27" t="s">
        <v>57</v>
      </c>
      <c r="B12" s="25" t="s">
        <v>81</v>
      </c>
      <c r="C12" s="25">
        <v>350</v>
      </c>
      <c r="D12" s="25">
        <v>3</v>
      </c>
      <c r="E12" s="37">
        <f t="shared" si="0"/>
        <v>1050</v>
      </c>
    </row>
    <row r="13" spans="1:5" ht="56.25" x14ac:dyDescent="0.3">
      <c r="A13" s="27" t="s">
        <v>55</v>
      </c>
      <c r="B13" s="25" t="s">
        <v>81</v>
      </c>
      <c r="C13" s="25">
        <v>2700</v>
      </c>
      <c r="D13" s="25">
        <v>3</v>
      </c>
      <c r="E13" s="37">
        <f t="shared" si="0"/>
        <v>8100</v>
      </c>
    </row>
    <row r="14" spans="1:5" ht="37.5" x14ac:dyDescent="0.3">
      <c r="A14" s="27" t="s">
        <v>174</v>
      </c>
      <c r="B14" s="25" t="s">
        <v>81</v>
      </c>
      <c r="C14" s="25">
        <v>2800</v>
      </c>
      <c r="D14" s="25">
        <v>3</v>
      </c>
      <c r="E14" s="37">
        <f t="shared" si="0"/>
        <v>8400</v>
      </c>
    </row>
    <row r="15" spans="1:5" ht="37.5" x14ac:dyDescent="0.3">
      <c r="A15" s="27" t="s">
        <v>159</v>
      </c>
      <c r="B15" s="25" t="s">
        <v>81</v>
      </c>
      <c r="C15" s="25">
        <v>9000</v>
      </c>
      <c r="D15" s="25">
        <v>1</v>
      </c>
      <c r="E15" s="37">
        <f t="shared" si="0"/>
        <v>9000</v>
      </c>
    </row>
    <row r="16" spans="1:5" ht="37.5" x14ac:dyDescent="0.3">
      <c r="A16" s="27" t="s">
        <v>162</v>
      </c>
      <c r="B16" s="25" t="s">
        <v>81</v>
      </c>
      <c r="C16" s="25">
        <v>12000</v>
      </c>
      <c r="D16" s="25">
        <v>1</v>
      </c>
      <c r="E16" s="37">
        <f t="shared" si="0"/>
        <v>12000</v>
      </c>
    </row>
    <row r="17" spans="1:5" x14ac:dyDescent="0.3">
      <c r="A17" s="27" t="s">
        <v>163</v>
      </c>
      <c r="B17" s="25" t="s">
        <v>81</v>
      </c>
      <c r="C17" s="25">
        <v>2500</v>
      </c>
      <c r="D17" s="25">
        <v>1</v>
      </c>
      <c r="E17" s="37">
        <f t="shared" si="0"/>
        <v>2500</v>
      </c>
    </row>
    <row r="18" spans="1:5" ht="37.5" x14ac:dyDescent="0.3">
      <c r="A18" s="27" t="s">
        <v>165</v>
      </c>
      <c r="B18" s="25" t="s">
        <v>81</v>
      </c>
      <c r="C18" s="25">
        <v>2000</v>
      </c>
      <c r="D18" s="25">
        <v>1</v>
      </c>
      <c r="E18" s="37">
        <f t="shared" si="0"/>
        <v>2000</v>
      </c>
    </row>
    <row r="19" spans="1:5" ht="37.5" x14ac:dyDescent="0.3">
      <c r="A19" s="27" t="s">
        <v>166</v>
      </c>
      <c r="B19" s="25" t="s">
        <v>81</v>
      </c>
      <c r="C19" s="25">
        <v>450</v>
      </c>
      <c r="D19" s="25">
        <v>1</v>
      </c>
      <c r="E19" s="37">
        <f t="shared" si="0"/>
        <v>450</v>
      </c>
    </row>
    <row r="20" spans="1:5" ht="37.5" x14ac:dyDescent="0.3">
      <c r="A20" s="27" t="s">
        <v>167</v>
      </c>
      <c r="B20" s="25" t="s">
        <v>81</v>
      </c>
      <c r="C20" s="25">
        <v>5000</v>
      </c>
      <c r="D20" s="25">
        <v>1</v>
      </c>
      <c r="E20" s="37">
        <f t="shared" si="0"/>
        <v>5000</v>
      </c>
    </row>
    <row r="21" spans="1:5" ht="37.5" x14ac:dyDescent="0.3">
      <c r="A21" s="27" t="s">
        <v>168</v>
      </c>
      <c r="B21" s="25" t="s">
        <v>81</v>
      </c>
      <c r="C21" s="25">
        <v>5600</v>
      </c>
      <c r="D21" s="25">
        <v>1</v>
      </c>
      <c r="E21" s="37">
        <f t="shared" si="0"/>
        <v>5600</v>
      </c>
    </row>
    <row r="22" spans="1:5" ht="56.25" x14ac:dyDescent="0.3">
      <c r="A22" s="27" t="s">
        <v>262</v>
      </c>
      <c r="B22" s="25" t="s">
        <v>81</v>
      </c>
      <c r="C22" s="25">
        <v>12000</v>
      </c>
      <c r="D22" s="25">
        <v>1</v>
      </c>
      <c r="E22" s="37">
        <f t="shared" si="0"/>
        <v>12000</v>
      </c>
    </row>
    <row r="23" spans="1:5" x14ac:dyDescent="0.3">
      <c r="A23" s="79"/>
      <c r="B23" s="49"/>
      <c r="C23" s="49"/>
      <c r="D23" s="65" t="s">
        <v>70</v>
      </c>
      <c r="E23" s="78">
        <f>SUM(E6:E14)</f>
        <v>81690</v>
      </c>
    </row>
    <row r="24" spans="1:5" x14ac:dyDescent="0.3">
      <c r="A24" s="80"/>
      <c r="E24" s="78"/>
    </row>
    <row r="25" spans="1:5" x14ac:dyDescent="0.3">
      <c r="A25" s="391" t="s">
        <v>236</v>
      </c>
      <c r="B25" s="391"/>
      <c r="C25" s="391"/>
      <c r="D25" s="391"/>
      <c r="E25" s="391"/>
    </row>
    <row r="26" spans="1:5" x14ac:dyDescent="0.3">
      <c r="A26" s="73" t="s">
        <v>220</v>
      </c>
      <c r="B26" s="25" t="s">
        <v>123</v>
      </c>
      <c r="C26" s="67">
        <v>300</v>
      </c>
      <c r="D26" s="63">
        <v>5</v>
      </c>
      <c r="E26" s="25">
        <f>D26*C26</f>
        <v>1500</v>
      </c>
    </row>
    <row r="27" spans="1:5" x14ac:dyDescent="0.3">
      <c r="A27" s="38" t="s">
        <v>257</v>
      </c>
      <c r="B27" s="25" t="s">
        <v>123</v>
      </c>
      <c r="C27" s="25">
        <v>100</v>
      </c>
      <c r="D27" s="25">
        <v>5</v>
      </c>
      <c r="E27" s="25">
        <f t="shared" ref="E27:E29" si="1">D27*C27</f>
        <v>500</v>
      </c>
    </row>
    <row r="28" spans="1:5" x14ac:dyDescent="0.3">
      <c r="A28" s="75" t="s">
        <v>258</v>
      </c>
      <c r="B28" s="25" t="s">
        <v>123</v>
      </c>
      <c r="C28" s="25">
        <v>200</v>
      </c>
      <c r="D28" s="25">
        <v>5</v>
      </c>
      <c r="E28" s="25">
        <f t="shared" si="1"/>
        <v>1000</v>
      </c>
    </row>
    <row r="29" spans="1:5" x14ac:dyDescent="0.3">
      <c r="A29" s="75" t="s">
        <v>263</v>
      </c>
      <c r="B29" s="25" t="s">
        <v>123</v>
      </c>
      <c r="C29" s="25">
        <v>3700</v>
      </c>
      <c r="D29" s="25">
        <v>2</v>
      </c>
      <c r="E29" s="25">
        <f t="shared" si="1"/>
        <v>7400</v>
      </c>
    </row>
    <row r="30" spans="1:5" x14ac:dyDescent="0.3">
      <c r="A30" s="81"/>
      <c r="B30" s="49"/>
      <c r="C30" s="49"/>
      <c r="D30" s="49" t="s">
        <v>70</v>
      </c>
      <c r="E30" s="78">
        <f>SUM(E26:E29)</f>
        <v>10400</v>
      </c>
    </row>
    <row r="31" spans="1:5" x14ac:dyDescent="0.3">
      <c r="A31" s="80"/>
      <c r="E31" s="78"/>
    </row>
    <row r="32" spans="1:5" x14ac:dyDescent="0.3">
      <c r="A32" s="391" t="s">
        <v>237</v>
      </c>
      <c r="B32" s="391"/>
      <c r="C32" s="391"/>
      <c r="D32" s="391"/>
      <c r="E32" s="391"/>
    </row>
    <row r="33" spans="1:5" x14ac:dyDescent="0.3">
      <c r="A33" s="75" t="s">
        <v>253</v>
      </c>
      <c r="B33" s="37"/>
      <c r="C33" s="37">
        <v>150000</v>
      </c>
      <c r="D33" s="37">
        <v>1</v>
      </c>
      <c r="E33" s="37">
        <f>D33*C33</f>
        <v>150000</v>
      </c>
    </row>
    <row r="34" spans="1:5" x14ac:dyDescent="0.3">
      <c r="A34" s="75" t="s">
        <v>243</v>
      </c>
      <c r="B34" s="37" t="s">
        <v>244</v>
      </c>
      <c r="C34" s="37">
        <v>11349</v>
      </c>
      <c r="D34" s="37">
        <v>5</v>
      </c>
      <c r="E34" s="37">
        <f>D34*C34</f>
        <v>56745</v>
      </c>
    </row>
    <row r="35" spans="1:5" x14ac:dyDescent="0.3">
      <c r="A35" s="80"/>
      <c r="D35" s="43" t="s">
        <v>70</v>
      </c>
      <c r="E35" s="78">
        <f>SUM(E33:E34)</f>
        <v>206745</v>
      </c>
    </row>
    <row r="36" spans="1:5" x14ac:dyDescent="0.3">
      <c r="A36" s="80"/>
      <c r="E36" s="78"/>
    </row>
    <row r="37" spans="1:5" x14ac:dyDescent="0.3">
      <c r="A37" s="391" t="s">
        <v>238</v>
      </c>
      <c r="B37" s="391"/>
      <c r="C37" s="391"/>
      <c r="D37" s="391"/>
      <c r="E37" s="391"/>
    </row>
    <row r="38" spans="1:5" x14ac:dyDescent="0.3">
      <c r="A38" s="75" t="s">
        <v>239</v>
      </c>
      <c r="B38" s="37"/>
      <c r="C38" s="37">
        <v>10000</v>
      </c>
      <c r="D38" s="37">
        <v>1</v>
      </c>
      <c r="E38" s="37">
        <f>D38*C38</f>
        <v>10000</v>
      </c>
    </row>
    <row r="39" spans="1:5" x14ac:dyDescent="0.3">
      <c r="A39" s="75" t="s">
        <v>240</v>
      </c>
      <c r="B39" s="37"/>
      <c r="C39" s="37">
        <v>14573</v>
      </c>
      <c r="D39" s="37">
        <v>1</v>
      </c>
      <c r="E39" s="37">
        <f t="shared" ref="E39:E40" si="2">D39*C39</f>
        <v>14573</v>
      </c>
    </row>
    <row r="40" spans="1:5" x14ac:dyDescent="0.3">
      <c r="A40" s="75" t="s">
        <v>241</v>
      </c>
      <c r="B40" s="37"/>
      <c r="C40" s="37">
        <v>11000</v>
      </c>
      <c r="D40" s="37">
        <v>1</v>
      </c>
      <c r="E40" s="37">
        <f t="shared" si="2"/>
        <v>11000</v>
      </c>
    </row>
    <row r="41" spans="1:5" x14ac:dyDescent="0.3">
      <c r="A41" s="75" t="s">
        <v>242</v>
      </c>
      <c r="B41" s="37"/>
      <c r="C41" s="37">
        <v>70000</v>
      </c>
      <c r="D41" s="37">
        <v>1</v>
      </c>
      <c r="E41" s="37">
        <f>C41*D41</f>
        <v>70000</v>
      </c>
    </row>
    <row r="42" spans="1:5" x14ac:dyDescent="0.3">
      <c r="D42" s="43" t="s">
        <v>70</v>
      </c>
      <c r="E42" s="43">
        <f>SUM(E38:E41)</f>
        <v>105573</v>
      </c>
    </row>
    <row r="44" spans="1:5" x14ac:dyDescent="0.3">
      <c r="A44" s="39"/>
      <c r="B44" s="77"/>
      <c r="C44" s="77"/>
      <c r="D44" s="76" t="s">
        <v>250</v>
      </c>
      <c r="E44" s="77">
        <f>SUM(E6:E22,E38:E41,E33:E34,E26:E29)</f>
        <v>452958</v>
      </c>
    </row>
  </sheetData>
  <mergeCells count="5">
    <mergeCell ref="A1:E1"/>
    <mergeCell ref="A5:E5"/>
    <mergeCell ref="A25:E25"/>
    <mergeCell ref="A32:E32"/>
    <mergeCell ref="A37:E37"/>
  </mergeCells>
  <pageMargins left="0.25" right="0.25" top="0.75" bottom="0.75" header="0.3" footer="0.3"/>
  <pageSetup paperSize="9" scale="67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42"/>
  <sheetViews>
    <sheetView topLeftCell="A19" workbookViewId="0">
      <selection activeCell="A23" sqref="A23:C24"/>
    </sheetView>
  </sheetViews>
  <sheetFormatPr defaultRowHeight="18.75" x14ac:dyDescent="0.3"/>
  <cols>
    <col min="1" max="1" width="60.7109375" style="48" customWidth="1"/>
    <col min="2" max="5" width="17.7109375" style="49" customWidth="1"/>
    <col min="6" max="16384" width="9.140625" style="84"/>
  </cols>
  <sheetData>
    <row r="1" spans="1:5" x14ac:dyDescent="0.3">
      <c r="A1" s="395" t="s">
        <v>260</v>
      </c>
      <c r="B1" s="395"/>
      <c r="C1" s="395"/>
      <c r="D1" s="395"/>
      <c r="E1" s="395"/>
    </row>
    <row r="3" spans="1:5" x14ac:dyDescent="0.3">
      <c r="A3" s="25" t="s">
        <v>114</v>
      </c>
      <c r="B3" s="25" t="s">
        <v>115</v>
      </c>
      <c r="C3" s="25" t="s">
        <v>116</v>
      </c>
      <c r="D3" s="25" t="s">
        <v>4</v>
      </c>
      <c r="E3" s="25" t="s">
        <v>117</v>
      </c>
    </row>
    <row r="4" spans="1:5" x14ac:dyDescent="0.3">
      <c r="A4" s="83"/>
      <c r="E4" s="82"/>
    </row>
    <row r="5" spans="1:5" x14ac:dyDescent="0.3">
      <c r="A5" s="392" t="s">
        <v>235</v>
      </c>
      <c r="B5" s="393"/>
      <c r="C5" s="393"/>
      <c r="D5" s="393"/>
      <c r="E5" s="394"/>
    </row>
    <row r="6" spans="1:5" ht="37.5" x14ac:dyDescent="0.3">
      <c r="A6" s="27" t="s">
        <v>268</v>
      </c>
      <c r="B6" s="25" t="s">
        <v>81</v>
      </c>
      <c r="C6" s="25">
        <v>850</v>
      </c>
      <c r="D6" s="25">
        <v>1</v>
      </c>
      <c r="E6" s="25">
        <f t="shared" ref="E6:E16" si="0">D6*C6</f>
        <v>850</v>
      </c>
    </row>
    <row r="7" spans="1:5" ht="37.5" x14ac:dyDescent="0.3">
      <c r="A7" s="27" t="s">
        <v>66</v>
      </c>
      <c r="B7" s="25" t="s">
        <v>81</v>
      </c>
      <c r="C7" s="25">
        <v>450</v>
      </c>
      <c r="D7" s="25">
        <v>10</v>
      </c>
      <c r="E7" s="25">
        <f t="shared" si="0"/>
        <v>4500</v>
      </c>
    </row>
    <row r="8" spans="1:5" ht="37.5" x14ac:dyDescent="0.3">
      <c r="A8" s="27" t="s">
        <v>265</v>
      </c>
      <c r="B8" s="25" t="s">
        <v>81</v>
      </c>
      <c r="C8" s="25">
        <v>3950</v>
      </c>
      <c r="D8" s="25">
        <v>2</v>
      </c>
      <c r="E8" s="25">
        <f t="shared" si="0"/>
        <v>7900</v>
      </c>
    </row>
    <row r="9" spans="1:5" x14ac:dyDescent="0.3">
      <c r="A9" s="27" t="s">
        <v>270</v>
      </c>
      <c r="B9" s="25" t="s">
        <v>81</v>
      </c>
      <c r="C9" s="25">
        <v>2800</v>
      </c>
      <c r="D9" s="25">
        <v>2</v>
      </c>
      <c r="E9" s="25">
        <f t="shared" si="0"/>
        <v>5600</v>
      </c>
    </row>
    <row r="10" spans="1:5" ht="37.5" x14ac:dyDescent="0.3">
      <c r="A10" s="27" t="s">
        <v>171</v>
      </c>
      <c r="B10" s="25" t="s">
        <v>81</v>
      </c>
      <c r="C10" s="25">
        <v>2000</v>
      </c>
      <c r="D10" s="25">
        <v>2</v>
      </c>
      <c r="E10" s="25">
        <f t="shared" si="0"/>
        <v>4000</v>
      </c>
    </row>
    <row r="11" spans="1:5" ht="37.5" x14ac:dyDescent="0.3">
      <c r="A11" s="27" t="s">
        <v>57</v>
      </c>
      <c r="B11" s="25" t="s">
        <v>81</v>
      </c>
      <c r="C11" s="25">
        <v>300</v>
      </c>
      <c r="D11" s="25">
        <v>2</v>
      </c>
      <c r="E11" s="25">
        <f t="shared" si="0"/>
        <v>600</v>
      </c>
    </row>
    <row r="12" spans="1:5" ht="56.25" x14ac:dyDescent="0.3">
      <c r="A12" s="27" t="s">
        <v>267</v>
      </c>
      <c r="B12" s="25" t="s">
        <v>81</v>
      </c>
      <c r="C12" s="25">
        <v>3200</v>
      </c>
      <c r="D12" s="25">
        <v>2</v>
      </c>
      <c r="E12" s="25">
        <f t="shared" si="0"/>
        <v>6400</v>
      </c>
    </row>
    <row r="13" spans="1:5" ht="56.25" x14ac:dyDescent="0.3">
      <c r="A13" s="27" t="s">
        <v>266</v>
      </c>
      <c r="B13" s="25" t="s">
        <v>81</v>
      </c>
      <c r="C13" s="25">
        <v>3510</v>
      </c>
      <c r="D13" s="25">
        <v>2</v>
      </c>
      <c r="E13" s="25">
        <f t="shared" si="0"/>
        <v>7020</v>
      </c>
    </row>
    <row r="14" spans="1:5" ht="37.5" x14ac:dyDescent="0.3">
      <c r="A14" s="27" t="s">
        <v>272</v>
      </c>
      <c r="B14" s="25" t="s">
        <v>81</v>
      </c>
      <c r="C14" s="25">
        <v>2800</v>
      </c>
      <c r="D14" s="25">
        <v>10</v>
      </c>
      <c r="E14" s="25">
        <f t="shared" si="0"/>
        <v>28000</v>
      </c>
    </row>
    <row r="15" spans="1:5" ht="37.5" x14ac:dyDescent="0.3">
      <c r="A15" s="27" t="s">
        <v>273</v>
      </c>
      <c r="B15" s="25" t="s">
        <v>81</v>
      </c>
      <c r="C15" s="25">
        <v>550</v>
      </c>
      <c r="D15" s="25">
        <v>3</v>
      </c>
      <c r="E15" s="25">
        <f t="shared" si="0"/>
        <v>1650</v>
      </c>
    </row>
    <row r="16" spans="1:5" ht="37.5" x14ac:dyDescent="0.3">
      <c r="A16" s="27" t="s">
        <v>269</v>
      </c>
      <c r="B16" s="25" t="s">
        <v>81</v>
      </c>
      <c r="C16" s="25">
        <v>3600</v>
      </c>
      <c r="D16" s="25">
        <v>2</v>
      </c>
      <c r="E16" s="25">
        <f t="shared" si="0"/>
        <v>7200</v>
      </c>
    </row>
    <row r="17" spans="1:5" x14ac:dyDescent="0.3">
      <c r="A17" s="79"/>
      <c r="D17" s="65" t="s">
        <v>70</v>
      </c>
      <c r="E17" s="82">
        <f>SUM(E6:E16)</f>
        <v>73720</v>
      </c>
    </row>
    <row r="18" spans="1:5" x14ac:dyDescent="0.3">
      <c r="A18" s="85"/>
      <c r="E18" s="82"/>
    </row>
    <row r="19" spans="1:5" x14ac:dyDescent="0.3">
      <c r="A19" s="396" t="s">
        <v>236</v>
      </c>
      <c r="B19" s="396"/>
      <c r="C19" s="396"/>
      <c r="D19" s="396"/>
      <c r="E19" s="396"/>
    </row>
    <row r="20" spans="1:5" x14ac:dyDescent="0.3">
      <c r="A20" s="27" t="s">
        <v>146</v>
      </c>
      <c r="B20" s="25" t="s">
        <v>123</v>
      </c>
      <c r="C20" s="25">
        <v>3300</v>
      </c>
      <c r="D20" s="25">
        <v>2</v>
      </c>
      <c r="E20" s="25">
        <f t="shared" ref="E20:E26" si="1">D20*C20</f>
        <v>6600</v>
      </c>
    </row>
    <row r="21" spans="1:5" x14ac:dyDescent="0.3">
      <c r="A21" s="27" t="s">
        <v>277</v>
      </c>
      <c r="B21" s="25" t="s">
        <v>123</v>
      </c>
      <c r="C21" s="25">
        <v>300</v>
      </c>
      <c r="D21" s="25">
        <v>3</v>
      </c>
      <c r="E21" s="25">
        <f t="shared" si="1"/>
        <v>900</v>
      </c>
    </row>
    <row r="22" spans="1:5" x14ac:dyDescent="0.3">
      <c r="A22" s="27" t="s">
        <v>190</v>
      </c>
      <c r="B22" s="25" t="s">
        <v>123</v>
      </c>
      <c r="C22" s="25">
        <v>2900</v>
      </c>
      <c r="D22" s="25">
        <v>1</v>
      </c>
      <c r="E22" s="25">
        <f t="shared" si="1"/>
        <v>2900</v>
      </c>
    </row>
    <row r="23" spans="1:5" x14ac:dyDescent="0.3">
      <c r="A23" s="27" t="s">
        <v>276</v>
      </c>
      <c r="B23" s="25" t="s">
        <v>123</v>
      </c>
      <c r="C23" s="25">
        <v>150</v>
      </c>
      <c r="D23" s="25">
        <v>5</v>
      </c>
      <c r="E23" s="25">
        <f t="shared" si="1"/>
        <v>750</v>
      </c>
    </row>
    <row r="24" spans="1:5" x14ac:dyDescent="0.3">
      <c r="A24" s="27" t="s">
        <v>275</v>
      </c>
      <c r="B24" s="25" t="s">
        <v>123</v>
      </c>
      <c r="C24" s="25">
        <v>250</v>
      </c>
      <c r="D24" s="25">
        <v>5</v>
      </c>
      <c r="E24" s="25">
        <f t="shared" si="1"/>
        <v>1250</v>
      </c>
    </row>
    <row r="25" spans="1:5" x14ac:dyDescent="0.3">
      <c r="A25" s="27" t="s">
        <v>274</v>
      </c>
      <c r="B25" s="25" t="s">
        <v>123</v>
      </c>
      <c r="C25" s="25">
        <v>60</v>
      </c>
      <c r="D25" s="25">
        <v>2</v>
      </c>
      <c r="E25" s="25">
        <f t="shared" si="1"/>
        <v>120</v>
      </c>
    </row>
    <row r="26" spans="1:5" x14ac:dyDescent="0.3">
      <c r="A26" s="27" t="s">
        <v>278</v>
      </c>
      <c r="B26" s="25" t="s">
        <v>81</v>
      </c>
      <c r="C26" s="25">
        <v>500</v>
      </c>
      <c r="D26" s="25">
        <v>3</v>
      </c>
      <c r="E26" s="25">
        <f t="shared" si="1"/>
        <v>1500</v>
      </c>
    </row>
    <row r="27" spans="1:5" x14ac:dyDescent="0.3">
      <c r="A27" s="27" t="s">
        <v>271</v>
      </c>
      <c r="B27" s="25" t="s">
        <v>81</v>
      </c>
      <c r="C27" s="25">
        <v>950</v>
      </c>
      <c r="D27" s="25">
        <v>10</v>
      </c>
      <c r="E27" s="25">
        <f>D27*C27</f>
        <v>9500</v>
      </c>
    </row>
    <row r="28" spans="1:5" x14ac:dyDescent="0.3">
      <c r="A28" s="81"/>
      <c r="D28" s="49" t="s">
        <v>70</v>
      </c>
      <c r="E28" s="82">
        <f>SUM(E20:E27)</f>
        <v>23520</v>
      </c>
    </row>
    <row r="29" spans="1:5" x14ac:dyDescent="0.3">
      <c r="A29" s="85"/>
      <c r="E29" s="82"/>
    </row>
    <row r="30" spans="1:5" x14ac:dyDescent="0.3">
      <c r="A30" s="396" t="s">
        <v>237</v>
      </c>
      <c r="B30" s="396"/>
      <c r="C30" s="396"/>
      <c r="D30" s="396"/>
      <c r="E30" s="396"/>
    </row>
    <row r="31" spans="1:5" x14ac:dyDescent="0.3">
      <c r="A31" s="86" t="s">
        <v>279</v>
      </c>
      <c r="B31" s="87"/>
      <c r="C31" s="87">
        <v>86400</v>
      </c>
      <c r="D31" s="87">
        <v>1</v>
      </c>
      <c r="E31" s="25">
        <f>D31*C31</f>
        <v>86400</v>
      </c>
    </row>
    <row r="32" spans="1:5" x14ac:dyDescent="0.3">
      <c r="A32" s="27" t="s">
        <v>264</v>
      </c>
      <c r="B32" s="25"/>
      <c r="C32" s="25">
        <v>160000</v>
      </c>
      <c r="D32" s="25">
        <v>1</v>
      </c>
      <c r="E32" s="25">
        <f>D32*C32</f>
        <v>160000</v>
      </c>
    </row>
    <row r="33" spans="1:5" x14ac:dyDescent="0.3">
      <c r="A33" s="85"/>
      <c r="D33" s="49" t="s">
        <v>70</v>
      </c>
      <c r="E33" s="82">
        <f>SUM(E32:E32)</f>
        <v>160000</v>
      </c>
    </row>
    <row r="34" spans="1:5" x14ac:dyDescent="0.3">
      <c r="A34" s="85"/>
      <c r="E34" s="82"/>
    </row>
    <row r="35" spans="1:5" x14ac:dyDescent="0.3">
      <c r="A35" s="396" t="s">
        <v>238</v>
      </c>
      <c r="B35" s="396"/>
      <c r="C35" s="396"/>
      <c r="D35" s="396"/>
      <c r="E35" s="396"/>
    </row>
    <row r="36" spans="1:5" x14ac:dyDescent="0.3">
      <c r="A36" s="27" t="s">
        <v>239</v>
      </c>
      <c r="B36" s="25"/>
      <c r="C36" s="25">
        <v>10000</v>
      </c>
      <c r="D36" s="25">
        <v>1</v>
      </c>
      <c r="E36" s="25">
        <f>D36*C36</f>
        <v>10000</v>
      </c>
    </row>
    <row r="37" spans="1:5" x14ac:dyDescent="0.3">
      <c r="A37" s="27" t="s">
        <v>240</v>
      </c>
      <c r="B37" s="25"/>
      <c r="C37" s="25">
        <v>14573</v>
      </c>
      <c r="D37" s="25">
        <v>1</v>
      </c>
      <c r="E37" s="25">
        <f t="shared" ref="E37:E38" si="2">D37*C37</f>
        <v>14573</v>
      </c>
    </row>
    <row r="38" spans="1:5" x14ac:dyDescent="0.3">
      <c r="A38" s="27" t="s">
        <v>241</v>
      </c>
      <c r="B38" s="25"/>
      <c r="C38" s="25">
        <v>11000</v>
      </c>
      <c r="D38" s="25">
        <v>1</v>
      </c>
      <c r="E38" s="25">
        <f t="shared" si="2"/>
        <v>11000</v>
      </c>
    </row>
    <row r="39" spans="1:5" x14ac:dyDescent="0.3">
      <c r="A39" s="27" t="s">
        <v>242</v>
      </c>
      <c r="B39" s="25"/>
      <c r="C39" s="25">
        <v>70000</v>
      </c>
      <c r="D39" s="25">
        <v>1</v>
      </c>
      <c r="E39" s="25">
        <f>D39*C39</f>
        <v>70000</v>
      </c>
    </row>
    <row r="40" spans="1:5" x14ac:dyDescent="0.3">
      <c r="D40" s="49" t="s">
        <v>70</v>
      </c>
      <c r="E40" s="49">
        <f>SUM(E36:E39)</f>
        <v>105573</v>
      </c>
    </row>
    <row r="42" spans="1:5" x14ac:dyDescent="0.3">
      <c r="A42" s="84"/>
      <c r="B42" s="54"/>
      <c r="C42" s="54"/>
      <c r="D42" s="53" t="s">
        <v>250</v>
      </c>
      <c r="E42" s="54">
        <f>SUM(E6:E16,E36:E39,E32:E32,E20:E27)</f>
        <v>362813</v>
      </c>
    </row>
  </sheetData>
  <mergeCells count="5">
    <mergeCell ref="A1:E1"/>
    <mergeCell ref="A5:E5"/>
    <mergeCell ref="A19:E19"/>
    <mergeCell ref="A30:E30"/>
    <mergeCell ref="A35:E35"/>
  </mergeCells>
  <pageMargins left="0.25" right="0.25" top="0.75" bottom="0.75" header="0.3" footer="0.3"/>
  <pageSetup paperSize="9" scale="74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42"/>
  <sheetViews>
    <sheetView topLeftCell="A19" workbookViewId="0">
      <selection activeCell="A6" sqref="A6:C6"/>
    </sheetView>
  </sheetViews>
  <sheetFormatPr defaultRowHeight="18.75" x14ac:dyDescent="0.3"/>
  <cols>
    <col min="1" max="1" width="60.7109375" style="48" customWidth="1"/>
    <col min="2" max="5" width="17.7109375" style="49" customWidth="1"/>
    <col min="6" max="7" width="12.5703125" style="84" customWidth="1"/>
    <col min="8" max="16384" width="9.140625" style="84"/>
  </cols>
  <sheetData>
    <row r="1" spans="1:6" x14ac:dyDescent="0.3">
      <c r="A1" s="395" t="s">
        <v>261</v>
      </c>
      <c r="B1" s="395"/>
      <c r="C1" s="395"/>
      <c r="D1" s="395"/>
      <c r="E1" s="395"/>
    </row>
    <row r="3" spans="1:6" x14ac:dyDescent="0.3">
      <c r="A3" s="25" t="s">
        <v>114</v>
      </c>
      <c r="B3" s="25" t="s">
        <v>115</v>
      </c>
      <c r="C3" s="25" t="s">
        <v>116</v>
      </c>
      <c r="D3" s="25" t="s">
        <v>4</v>
      </c>
      <c r="E3" s="25" t="s">
        <v>117</v>
      </c>
    </row>
    <row r="4" spans="1:6" x14ac:dyDescent="0.3">
      <c r="A4" s="83"/>
      <c r="E4" s="82"/>
    </row>
    <row r="5" spans="1:6" x14ac:dyDescent="0.3">
      <c r="A5" s="392" t="s">
        <v>235</v>
      </c>
      <c r="B5" s="393"/>
      <c r="C5" s="393"/>
      <c r="D5" s="393"/>
      <c r="E5" s="394"/>
    </row>
    <row r="6" spans="1:6" ht="37.5" x14ac:dyDescent="0.3">
      <c r="A6" s="27" t="s">
        <v>73</v>
      </c>
      <c r="B6" s="25" t="s">
        <v>81</v>
      </c>
      <c r="C6" s="25">
        <v>25000</v>
      </c>
      <c r="D6" s="25">
        <v>1</v>
      </c>
      <c r="E6" s="25">
        <f>D6*C6</f>
        <v>25000</v>
      </c>
    </row>
    <row r="7" spans="1:6" ht="37.5" x14ac:dyDescent="0.3">
      <c r="A7" s="27" t="s">
        <v>265</v>
      </c>
      <c r="B7" s="25" t="s">
        <v>81</v>
      </c>
      <c r="C7" s="25">
        <v>3700</v>
      </c>
      <c r="D7" s="25">
        <v>3</v>
      </c>
      <c r="E7" s="25">
        <f t="shared" ref="E7:E18" si="0">D7*C7</f>
        <v>11100</v>
      </c>
      <c r="F7" s="397" t="s">
        <v>285</v>
      </c>
    </row>
    <row r="8" spans="1:6" x14ac:dyDescent="0.3">
      <c r="A8" s="27" t="s">
        <v>283</v>
      </c>
      <c r="B8" s="25" t="s">
        <v>81</v>
      </c>
      <c r="C8" s="25">
        <v>3100</v>
      </c>
      <c r="D8" s="25">
        <v>3</v>
      </c>
      <c r="E8" s="25">
        <f t="shared" si="0"/>
        <v>9300</v>
      </c>
      <c r="F8" s="397"/>
    </row>
    <row r="9" spans="1:6" ht="37.5" x14ac:dyDescent="0.3">
      <c r="A9" s="27" t="s">
        <v>171</v>
      </c>
      <c r="B9" s="25" t="s">
        <v>81</v>
      </c>
      <c r="C9" s="25">
        <v>2000</v>
      </c>
      <c r="D9" s="25">
        <v>3</v>
      </c>
      <c r="E9" s="25">
        <f t="shared" si="0"/>
        <v>6000</v>
      </c>
      <c r="F9" s="397"/>
    </row>
    <row r="10" spans="1:6" ht="37.5" x14ac:dyDescent="0.3">
      <c r="A10" s="27" t="s">
        <v>57</v>
      </c>
      <c r="B10" s="25" t="s">
        <v>81</v>
      </c>
      <c r="C10" s="25">
        <v>350</v>
      </c>
      <c r="D10" s="25">
        <v>3</v>
      </c>
      <c r="E10" s="25">
        <f t="shared" si="0"/>
        <v>1050</v>
      </c>
      <c r="F10" s="397"/>
    </row>
    <row r="11" spans="1:6" ht="56.25" x14ac:dyDescent="0.3">
      <c r="A11" s="27" t="s">
        <v>267</v>
      </c>
      <c r="B11" s="25" t="s">
        <v>81</v>
      </c>
      <c r="C11" s="25">
        <v>3300</v>
      </c>
      <c r="D11" s="25">
        <v>3</v>
      </c>
      <c r="E11" s="25">
        <f t="shared" si="0"/>
        <v>9900</v>
      </c>
      <c r="F11" s="397"/>
    </row>
    <row r="12" spans="1:6" ht="56.25" x14ac:dyDescent="0.3">
      <c r="A12" s="27" t="s">
        <v>266</v>
      </c>
      <c r="B12" s="25" t="s">
        <v>81</v>
      </c>
      <c r="C12" s="25">
        <v>3600</v>
      </c>
      <c r="D12" s="25">
        <v>3</v>
      </c>
      <c r="E12" s="25">
        <f t="shared" si="0"/>
        <v>10800</v>
      </c>
      <c r="F12" s="397"/>
    </row>
    <row r="13" spans="1:6" ht="37.5" x14ac:dyDescent="0.3">
      <c r="A13" s="27" t="s">
        <v>272</v>
      </c>
      <c r="B13" s="25" t="s">
        <v>81</v>
      </c>
      <c r="C13" s="25">
        <v>2900</v>
      </c>
      <c r="D13" s="25">
        <v>3</v>
      </c>
      <c r="E13" s="25">
        <f t="shared" si="0"/>
        <v>8700</v>
      </c>
      <c r="F13" s="397"/>
    </row>
    <row r="14" spans="1:6" ht="37.5" x14ac:dyDescent="0.3">
      <c r="A14" s="27" t="s">
        <v>284</v>
      </c>
      <c r="B14" s="25" t="s">
        <v>123</v>
      </c>
      <c r="C14" s="25">
        <v>7000</v>
      </c>
      <c r="D14" s="25">
        <v>3</v>
      </c>
      <c r="E14" s="25">
        <f t="shared" si="0"/>
        <v>21000</v>
      </c>
      <c r="F14" s="397"/>
    </row>
    <row r="15" spans="1:6" ht="37.5" x14ac:dyDescent="0.3">
      <c r="A15" s="27" t="s">
        <v>269</v>
      </c>
      <c r="B15" s="25" t="s">
        <v>81</v>
      </c>
      <c r="C15" s="25">
        <v>4100</v>
      </c>
      <c r="D15" s="25">
        <v>3</v>
      </c>
      <c r="E15" s="25">
        <f t="shared" si="0"/>
        <v>12300</v>
      </c>
      <c r="F15" s="397"/>
    </row>
    <row r="16" spans="1:6" ht="56.25" x14ac:dyDescent="0.3">
      <c r="A16" s="27" t="s">
        <v>288</v>
      </c>
      <c r="B16" s="25" t="s">
        <v>287</v>
      </c>
      <c r="C16" s="25">
        <v>24120</v>
      </c>
      <c r="D16" s="25">
        <v>5</v>
      </c>
      <c r="E16" s="25">
        <f t="shared" si="0"/>
        <v>120600</v>
      </c>
      <c r="F16" s="83"/>
    </row>
    <row r="17" spans="1:6" ht="56.25" x14ac:dyDescent="0.3">
      <c r="A17" s="27" t="s">
        <v>289</v>
      </c>
      <c r="B17" s="25" t="s">
        <v>287</v>
      </c>
      <c r="C17" s="25">
        <v>13820</v>
      </c>
      <c r="D17" s="25">
        <v>9</v>
      </c>
      <c r="E17" s="25">
        <f t="shared" si="0"/>
        <v>124380</v>
      </c>
      <c r="F17" s="83"/>
    </row>
    <row r="18" spans="1:6" ht="56.25" x14ac:dyDescent="0.3">
      <c r="A18" s="27" t="s">
        <v>267</v>
      </c>
      <c r="B18" s="25" t="s">
        <v>81</v>
      </c>
      <c r="C18" s="25">
        <v>3300</v>
      </c>
      <c r="D18" s="25">
        <v>1</v>
      </c>
      <c r="E18" s="25">
        <f t="shared" si="0"/>
        <v>3300</v>
      </c>
      <c r="F18" s="79"/>
    </row>
    <row r="19" spans="1:6" ht="56.25" x14ac:dyDescent="0.3">
      <c r="A19" s="27" t="s">
        <v>266</v>
      </c>
      <c r="B19" s="25" t="s">
        <v>81</v>
      </c>
      <c r="C19" s="25">
        <v>3600</v>
      </c>
      <c r="D19" s="25">
        <v>1</v>
      </c>
      <c r="E19" s="25">
        <f>D19*C19</f>
        <v>3600</v>
      </c>
      <c r="F19" s="79"/>
    </row>
    <row r="20" spans="1:6" x14ac:dyDescent="0.3">
      <c r="A20" s="79"/>
      <c r="D20" s="65" t="s">
        <v>70</v>
      </c>
      <c r="E20" s="82">
        <f>SUM(E6:E19)</f>
        <v>367030</v>
      </c>
    </row>
    <row r="21" spans="1:6" x14ac:dyDescent="0.3">
      <c r="A21" s="85"/>
      <c r="E21" s="82"/>
    </row>
    <row r="22" spans="1:6" x14ac:dyDescent="0.3">
      <c r="A22" s="396" t="s">
        <v>236</v>
      </c>
      <c r="B22" s="396"/>
      <c r="C22" s="396"/>
      <c r="D22" s="396"/>
      <c r="E22" s="396"/>
    </row>
    <row r="23" spans="1:6" x14ac:dyDescent="0.3">
      <c r="A23" s="62" t="s">
        <v>254</v>
      </c>
      <c r="B23" s="25" t="s">
        <v>255</v>
      </c>
      <c r="C23" s="25">
        <v>4900</v>
      </c>
      <c r="D23" s="25">
        <v>2</v>
      </c>
      <c r="E23" s="25">
        <f t="shared" ref="E23:E28" si="1">D23*C23</f>
        <v>9800</v>
      </c>
    </row>
    <row r="24" spans="1:6" x14ac:dyDescent="0.3">
      <c r="A24" s="62" t="s">
        <v>256</v>
      </c>
      <c r="B24" s="25" t="s">
        <v>255</v>
      </c>
      <c r="C24" s="25">
        <v>5100</v>
      </c>
      <c r="D24" s="67">
        <v>1</v>
      </c>
      <c r="E24" s="25">
        <f>D24*C24</f>
        <v>5100</v>
      </c>
    </row>
    <row r="25" spans="1:6" x14ac:dyDescent="0.3">
      <c r="A25" s="62" t="s">
        <v>286</v>
      </c>
      <c r="B25" s="25" t="s">
        <v>255</v>
      </c>
      <c r="C25" s="25">
        <v>5100</v>
      </c>
      <c r="D25" s="67">
        <v>4</v>
      </c>
      <c r="E25" s="25">
        <f>D25*C25</f>
        <v>20400</v>
      </c>
    </row>
    <row r="26" spans="1:6" ht="37.5" x14ac:dyDescent="0.3">
      <c r="A26" s="62" t="s">
        <v>280</v>
      </c>
      <c r="B26" s="25" t="s">
        <v>123</v>
      </c>
      <c r="C26" s="25">
        <v>60</v>
      </c>
      <c r="D26" s="25">
        <v>5</v>
      </c>
      <c r="E26" s="25">
        <f t="shared" si="1"/>
        <v>300</v>
      </c>
    </row>
    <row r="27" spans="1:6" ht="37.5" x14ac:dyDescent="0.3">
      <c r="A27" s="62" t="s">
        <v>281</v>
      </c>
      <c r="B27" s="25" t="s">
        <v>123</v>
      </c>
      <c r="C27" s="25">
        <v>150</v>
      </c>
      <c r="D27" s="25">
        <v>5</v>
      </c>
      <c r="E27" s="25">
        <f t="shared" si="1"/>
        <v>750</v>
      </c>
    </row>
    <row r="28" spans="1:6" x14ac:dyDescent="0.3">
      <c r="A28" s="62" t="s">
        <v>263</v>
      </c>
      <c r="B28" s="25" t="s">
        <v>123</v>
      </c>
      <c r="C28" s="25">
        <v>3680</v>
      </c>
      <c r="D28" s="25">
        <v>2</v>
      </c>
      <c r="E28" s="25">
        <f t="shared" si="1"/>
        <v>7360</v>
      </c>
    </row>
    <row r="29" spans="1:6" x14ac:dyDescent="0.3">
      <c r="A29" s="81"/>
      <c r="D29" s="49" t="s">
        <v>70</v>
      </c>
      <c r="E29" s="82">
        <f>SUM(E23:E28)</f>
        <v>43710</v>
      </c>
    </row>
    <row r="30" spans="1:6" x14ac:dyDescent="0.3">
      <c r="A30" s="85"/>
      <c r="E30" s="82"/>
    </row>
    <row r="31" spans="1:6" x14ac:dyDescent="0.3">
      <c r="A31" s="396" t="s">
        <v>237</v>
      </c>
      <c r="B31" s="396"/>
      <c r="C31" s="396"/>
      <c r="D31" s="396"/>
      <c r="E31" s="396"/>
    </row>
    <row r="32" spans="1:6" x14ac:dyDescent="0.3">
      <c r="A32" s="27" t="s">
        <v>282</v>
      </c>
      <c r="B32" s="25"/>
      <c r="C32" s="25">
        <v>120000</v>
      </c>
      <c r="D32" s="25">
        <v>1</v>
      </c>
      <c r="E32" s="25">
        <f>D32*C32</f>
        <v>120000</v>
      </c>
    </row>
    <row r="33" spans="1:5" x14ac:dyDescent="0.3">
      <c r="A33" s="85"/>
      <c r="D33" s="49" t="s">
        <v>70</v>
      </c>
      <c r="E33" s="82">
        <f>SUM(E32:E32)</f>
        <v>120000</v>
      </c>
    </row>
    <row r="34" spans="1:5" x14ac:dyDescent="0.3">
      <c r="A34" s="85"/>
      <c r="E34" s="82"/>
    </row>
    <row r="35" spans="1:5" x14ac:dyDescent="0.3">
      <c r="A35" s="396" t="s">
        <v>238</v>
      </c>
      <c r="B35" s="396"/>
      <c r="C35" s="396"/>
      <c r="D35" s="396"/>
      <c r="E35" s="396"/>
    </row>
    <row r="36" spans="1:5" x14ac:dyDescent="0.3">
      <c r="A36" s="27" t="s">
        <v>239</v>
      </c>
      <c r="B36" s="25"/>
      <c r="C36" s="25">
        <v>5000</v>
      </c>
      <c r="D36" s="25">
        <v>1</v>
      </c>
      <c r="E36" s="25">
        <f>D36*C36</f>
        <v>5000</v>
      </c>
    </row>
    <row r="37" spans="1:5" x14ac:dyDescent="0.3">
      <c r="A37" s="27" t="s">
        <v>240</v>
      </c>
      <c r="B37" s="25"/>
      <c r="C37" s="25">
        <v>14573</v>
      </c>
      <c r="D37" s="25">
        <v>1</v>
      </c>
      <c r="E37" s="25">
        <f t="shared" ref="E37:E39" si="2">D37*C37</f>
        <v>14573</v>
      </c>
    </row>
    <row r="38" spans="1:5" x14ac:dyDescent="0.3">
      <c r="A38" s="27" t="s">
        <v>241</v>
      </c>
      <c r="B38" s="25"/>
      <c r="C38" s="25">
        <v>11000</v>
      </c>
      <c r="D38" s="25">
        <v>1</v>
      </c>
      <c r="E38" s="25">
        <f t="shared" si="2"/>
        <v>11000</v>
      </c>
    </row>
    <row r="39" spans="1:5" x14ac:dyDescent="0.3">
      <c r="A39" s="27" t="s">
        <v>242</v>
      </c>
      <c r="B39" s="25"/>
      <c r="C39" s="25">
        <v>159000</v>
      </c>
      <c r="D39" s="25">
        <v>1</v>
      </c>
      <c r="E39" s="25">
        <f t="shared" si="2"/>
        <v>159000</v>
      </c>
    </row>
    <row r="40" spans="1:5" x14ac:dyDescent="0.3">
      <c r="D40" s="49" t="s">
        <v>70</v>
      </c>
      <c r="E40" s="49">
        <f>SUM(E36:E39)</f>
        <v>189573</v>
      </c>
    </row>
    <row r="42" spans="1:5" x14ac:dyDescent="0.3">
      <c r="A42" s="84"/>
      <c r="B42" s="54"/>
      <c r="C42" s="54"/>
      <c r="D42" s="53" t="s">
        <v>250</v>
      </c>
      <c r="E42" s="54">
        <f>SUM(E36:E39,E23:E28,E32:E32,E6:E19)</f>
        <v>720313</v>
      </c>
    </row>
  </sheetData>
  <mergeCells count="6">
    <mergeCell ref="A31:E31"/>
    <mergeCell ref="A35:E35"/>
    <mergeCell ref="F7:F15"/>
    <mergeCell ref="A1:E1"/>
    <mergeCell ref="A5:E5"/>
    <mergeCell ref="A22:E22"/>
  </mergeCells>
  <pageMargins left="0.25" right="0.25" top="0.75" bottom="0.75" header="0.3" footer="0.3"/>
  <pageSetup paperSize="9" scale="64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47"/>
  <sheetViews>
    <sheetView topLeftCell="A22" workbookViewId="0">
      <selection activeCell="A33" sqref="A33:C33"/>
    </sheetView>
  </sheetViews>
  <sheetFormatPr defaultRowHeight="18.75" x14ac:dyDescent="0.3"/>
  <cols>
    <col min="1" max="1" width="60.7109375" style="48" customWidth="1"/>
    <col min="2" max="5" width="17.7109375" style="49" customWidth="1"/>
    <col min="6" max="6" width="12.5703125" style="84" customWidth="1"/>
    <col min="7" max="16384" width="9.140625" style="84"/>
  </cols>
  <sheetData>
    <row r="1" spans="1:5" x14ac:dyDescent="0.3">
      <c r="A1" s="395" t="s">
        <v>290</v>
      </c>
      <c r="B1" s="395"/>
      <c r="C1" s="395"/>
      <c r="D1" s="395"/>
      <c r="E1" s="395"/>
    </row>
    <row r="3" spans="1:5" x14ac:dyDescent="0.3">
      <c r="A3" s="25" t="s">
        <v>114</v>
      </c>
      <c r="B3" s="25" t="s">
        <v>115</v>
      </c>
      <c r="C3" s="25" t="s">
        <v>116</v>
      </c>
      <c r="D3" s="25" t="s">
        <v>4</v>
      </c>
      <c r="E3" s="25" t="s">
        <v>117</v>
      </c>
    </row>
    <row r="4" spans="1:5" x14ac:dyDescent="0.3">
      <c r="A4" s="83"/>
      <c r="E4" s="82"/>
    </row>
    <row r="5" spans="1:5" x14ac:dyDescent="0.3">
      <c r="A5" s="392" t="s">
        <v>235</v>
      </c>
      <c r="B5" s="393"/>
      <c r="C5" s="393"/>
      <c r="D5" s="393"/>
      <c r="E5" s="394"/>
    </row>
    <row r="6" spans="1:5" ht="37.5" x14ac:dyDescent="0.3">
      <c r="A6" s="27" t="s">
        <v>265</v>
      </c>
      <c r="B6" s="25" t="s">
        <v>81</v>
      </c>
      <c r="C6" s="25">
        <v>3700</v>
      </c>
      <c r="D6" s="25">
        <v>4</v>
      </c>
      <c r="E6" s="25">
        <f t="shared" ref="E6:E24" si="0">D6*C6</f>
        <v>14800</v>
      </c>
    </row>
    <row r="7" spans="1:5" x14ac:dyDescent="0.3">
      <c r="A7" s="27" t="s">
        <v>283</v>
      </c>
      <c r="B7" s="25" t="s">
        <v>81</v>
      </c>
      <c r="C7" s="25">
        <v>3100</v>
      </c>
      <c r="D7" s="25">
        <v>4</v>
      </c>
      <c r="E7" s="25">
        <f t="shared" si="0"/>
        <v>12400</v>
      </c>
    </row>
    <row r="8" spans="1:5" ht="37.5" x14ac:dyDescent="0.3">
      <c r="A8" s="27" t="s">
        <v>171</v>
      </c>
      <c r="B8" s="25" t="s">
        <v>81</v>
      </c>
      <c r="C8" s="25">
        <v>2000</v>
      </c>
      <c r="D8" s="25">
        <v>4</v>
      </c>
      <c r="E8" s="25">
        <f t="shared" si="0"/>
        <v>8000</v>
      </c>
    </row>
    <row r="9" spans="1:5" ht="37.5" x14ac:dyDescent="0.3">
      <c r="A9" s="27" t="s">
        <v>57</v>
      </c>
      <c r="B9" s="25" t="s">
        <v>81</v>
      </c>
      <c r="C9" s="25">
        <v>350</v>
      </c>
      <c r="D9" s="25">
        <v>4</v>
      </c>
      <c r="E9" s="25">
        <f t="shared" si="0"/>
        <v>1400</v>
      </c>
    </row>
    <row r="10" spans="1:5" ht="56.25" x14ac:dyDescent="0.3">
      <c r="A10" s="27" t="s">
        <v>267</v>
      </c>
      <c r="B10" s="25" t="s">
        <v>81</v>
      </c>
      <c r="C10" s="25">
        <v>3300</v>
      </c>
      <c r="D10" s="25">
        <v>4</v>
      </c>
      <c r="E10" s="25">
        <f t="shared" si="0"/>
        <v>13200</v>
      </c>
    </row>
    <row r="11" spans="1:5" ht="56.25" x14ac:dyDescent="0.3">
      <c r="A11" s="27" t="s">
        <v>266</v>
      </c>
      <c r="B11" s="25" t="s">
        <v>81</v>
      </c>
      <c r="C11" s="25">
        <v>3600</v>
      </c>
      <c r="D11" s="25">
        <v>4</v>
      </c>
      <c r="E11" s="25">
        <f t="shared" si="0"/>
        <v>14400</v>
      </c>
    </row>
    <row r="12" spans="1:5" ht="37.5" x14ac:dyDescent="0.3">
      <c r="A12" s="27" t="s">
        <v>272</v>
      </c>
      <c r="B12" s="25" t="s">
        <v>81</v>
      </c>
      <c r="C12" s="25">
        <v>2900</v>
      </c>
      <c r="D12" s="25">
        <v>4</v>
      </c>
      <c r="E12" s="25">
        <f t="shared" si="0"/>
        <v>11600</v>
      </c>
    </row>
    <row r="13" spans="1:5" ht="37.5" x14ac:dyDescent="0.3">
      <c r="A13" s="27" t="s">
        <v>284</v>
      </c>
      <c r="B13" s="25" t="s">
        <v>81</v>
      </c>
      <c r="C13" s="25">
        <v>7000</v>
      </c>
      <c r="D13" s="25">
        <v>4</v>
      </c>
      <c r="E13" s="25">
        <f t="shared" si="0"/>
        <v>28000</v>
      </c>
    </row>
    <row r="14" spans="1:5" ht="37.5" x14ac:dyDescent="0.3">
      <c r="A14" s="27" t="s">
        <v>269</v>
      </c>
      <c r="B14" s="25" t="s">
        <v>81</v>
      </c>
      <c r="C14" s="25">
        <v>4100</v>
      </c>
      <c r="D14" s="25">
        <v>4</v>
      </c>
      <c r="E14" s="25">
        <f t="shared" si="0"/>
        <v>16400</v>
      </c>
    </row>
    <row r="15" spans="1:5" ht="37.5" x14ac:dyDescent="0.3">
      <c r="A15" s="27" t="s">
        <v>58</v>
      </c>
      <c r="B15" s="25" t="s">
        <v>81</v>
      </c>
      <c r="C15" s="25">
        <v>2300</v>
      </c>
      <c r="D15" s="25">
        <v>2</v>
      </c>
      <c r="E15" s="25">
        <f t="shared" si="0"/>
        <v>4600</v>
      </c>
    </row>
    <row r="16" spans="1:5" ht="37.5" x14ac:dyDescent="0.3">
      <c r="A16" s="27" t="s">
        <v>57</v>
      </c>
      <c r="B16" s="25" t="s">
        <v>81</v>
      </c>
      <c r="C16" s="25">
        <v>350</v>
      </c>
      <c r="D16" s="25">
        <v>2</v>
      </c>
      <c r="E16" s="25">
        <f t="shared" si="0"/>
        <v>700</v>
      </c>
    </row>
    <row r="17" spans="1:5" ht="56.25" x14ac:dyDescent="0.3">
      <c r="A17" s="27" t="s">
        <v>267</v>
      </c>
      <c r="B17" s="25" t="s">
        <v>81</v>
      </c>
      <c r="C17" s="25">
        <v>3300</v>
      </c>
      <c r="D17" s="25">
        <v>2</v>
      </c>
      <c r="E17" s="25">
        <f t="shared" si="0"/>
        <v>6600</v>
      </c>
    </row>
    <row r="18" spans="1:5" ht="56.25" x14ac:dyDescent="0.3">
      <c r="A18" s="27" t="s">
        <v>266</v>
      </c>
      <c r="B18" s="25" t="s">
        <v>81</v>
      </c>
      <c r="C18" s="25">
        <v>3600</v>
      </c>
      <c r="D18" s="25">
        <v>2</v>
      </c>
      <c r="E18" s="25">
        <f t="shared" si="0"/>
        <v>7200</v>
      </c>
    </row>
    <row r="19" spans="1:5" ht="37.5" x14ac:dyDescent="0.3">
      <c r="A19" s="27" t="s">
        <v>284</v>
      </c>
      <c r="B19" s="25" t="s">
        <v>81</v>
      </c>
      <c r="C19" s="25">
        <v>7000</v>
      </c>
      <c r="D19" s="25">
        <v>2</v>
      </c>
      <c r="E19" s="25">
        <f t="shared" si="0"/>
        <v>14000</v>
      </c>
    </row>
    <row r="20" spans="1:5" ht="37.5" x14ac:dyDescent="0.3">
      <c r="A20" s="27" t="s">
        <v>265</v>
      </c>
      <c r="B20" s="25" t="s">
        <v>81</v>
      </c>
      <c r="C20" s="25">
        <v>3700</v>
      </c>
      <c r="D20" s="25">
        <v>2</v>
      </c>
      <c r="E20" s="25">
        <f t="shared" si="0"/>
        <v>7400</v>
      </c>
    </row>
    <row r="21" spans="1:5" ht="37.5" x14ac:dyDescent="0.3">
      <c r="A21" s="27" t="s">
        <v>66</v>
      </c>
      <c r="B21" s="25" t="s">
        <v>81</v>
      </c>
      <c r="C21" s="25">
        <v>450</v>
      </c>
      <c r="D21" s="25">
        <v>10</v>
      </c>
      <c r="E21" s="25">
        <f t="shared" si="0"/>
        <v>4500</v>
      </c>
    </row>
    <row r="22" spans="1:5" x14ac:dyDescent="0.3">
      <c r="A22" s="27" t="s">
        <v>293</v>
      </c>
      <c r="B22" s="25" t="s">
        <v>81</v>
      </c>
      <c r="C22" s="25">
        <v>300</v>
      </c>
      <c r="D22" s="25">
        <v>10</v>
      </c>
      <c r="E22" s="25">
        <f t="shared" si="0"/>
        <v>3000</v>
      </c>
    </row>
    <row r="23" spans="1:5" ht="37.5" x14ac:dyDescent="0.3">
      <c r="A23" s="27" t="s">
        <v>178</v>
      </c>
      <c r="B23" s="25" t="s">
        <v>81</v>
      </c>
      <c r="C23" s="25">
        <v>400</v>
      </c>
      <c r="D23" s="25">
        <v>10</v>
      </c>
      <c r="E23" s="25">
        <f t="shared" si="0"/>
        <v>4000</v>
      </c>
    </row>
    <row r="24" spans="1:5" ht="56.25" x14ac:dyDescent="0.3">
      <c r="A24" s="27" t="s">
        <v>267</v>
      </c>
      <c r="B24" s="25" t="s">
        <v>81</v>
      </c>
      <c r="C24" s="25">
        <v>3300</v>
      </c>
      <c r="D24" s="25">
        <v>1</v>
      </c>
      <c r="E24" s="25">
        <f t="shared" si="0"/>
        <v>3300</v>
      </c>
    </row>
    <row r="25" spans="1:5" ht="56.25" x14ac:dyDescent="0.3">
      <c r="A25" s="27" t="s">
        <v>266</v>
      </c>
      <c r="B25" s="25" t="s">
        <v>81</v>
      </c>
      <c r="C25" s="25">
        <v>3600</v>
      </c>
      <c r="D25" s="25">
        <v>1</v>
      </c>
      <c r="E25" s="25">
        <f>D25*C25</f>
        <v>3600</v>
      </c>
    </row>
    <row r="26" spans="1:5" x14ac:dyDescent="0.3">
      <c r="A26" s="79"/>
      <c r="D26" s="65" t="s">
        <v>70</v>
      </c>
      <c r="E26" s="82">
        <f>SUM(E6:E25)</f>
        <v>179100</v>
      </c>
    </row>
    <row r="27" spans="1:5" x14ac:dyDescent="0.3">
      <c r="A27" s="85"/>
      <c r="E27" s="82"/>
    </row>
    <row r="28" spans="1:5" x14ac:dyDescent="0.3">
      <c r="A28" s="396" t="s">
        <v>236</v>
      </c>
      <c r="B28" s="396"/>
      <c r="C28" s="396"/>
      <c r="D28" s="396"/>
      <c r="E28" s="396"/>
    </row>
    <row r="29" spans="1:5" x14ac:dyDescent="0.3">
      <c r="A29" s="62" t="s">
        <v>221</v>
      </c>
      <c r="B29" s="25" t="s">
        <v>123</v>
      </c>
      <c r="C29" s="25">
        <v>1600</v>
      </c>
      <c r="D29" s="67">
        <v>3</v>
      </c>
      <c r="E29" s="25">
        <f>D29*C29</f>
        <v>4800</v>
      </c>
    </row>
    <row r="30" spans="1:5" x14ac:dyDescent="0.3">
      <c r="A30" s="62" t="s">
        <v>292</v>
      </c>
      <c r="B30" s="25" t="s">
        <v>123</v>
      </c>
      <c r="C30" s="25">
        <v>1000</v>
      </c>
      <c r="D30" s="67">
        <v>1</v>
      </c>
      <c r="E30" s="25">
        <f>D30*C30</f>
        <v>1000</v>
      </c>
    </row>
    <row r="31" spans="1:5" ht="37.5" x14ac:dyDescent="0.3">
      <c r="A31" s="62" t="s">
        <v>280</v>
      </c>
      <c r="B31" s="25" t="s">
        <v>123</v>
      </c>
      <c r="C31" s="25">
        <v>60</v>
      </c>
      <c r="D31" s="25">
        <v>5</v>
      </c>
      <c r="E31" s="25">
        <f t="shared" ref="E31:E33" si="1">D31*C31</f>
        <v>300</v>
      </c>
    </row>
    <row r="32" spans="1:5" ht="37.5" x14ac:dyDescent="0.3">
      <c r="A32" s="62" t="s">
        <v>281</v>
      </c>
      <c r="B32" s="25" t="s">
        <v>123</v>
      </c>
      <c r="C32" s="25">
        <v>150</v>
      </c>
      <c r="D32" s="25">
        <v>5</v>
      </c>
      <c r="E32" s="25">
        <f t="shared" si="1"/>
        <v>750</v>
      </c>
    </row>
    <row r="33" spans="1:5" x14ac:dyDescent="0.3">
      <c r="A33" s="62" t="s">
        <v>263</v>
      </c>
      <c r="B33" s="25" t="s">
        <v>123</v>
      </c>
      <c r="C33" s="25">
        <v>3680</v>
      </c>
      <c r="D33" s="25">
        <v>3</v>
      </c>
      <c r="E33" s="25">
        <f t="shared" si="1"/>
        <v>11040</v>
      </c>
    </row>
    <row r="34" spans="1:5" x14ac:dyDescent="0.3">
      <c r="A34" s="81"/>
      <c r="D34" s="49" t="s">
        <v>70</v>
      </c>
      <c r="E34" s="82">
        <f>SUM(E29:E33)</f>
        <v>17890</v>
      </c>
    </row>
    <row r="35" spans="1:5" x14ac:dyDescent="0.3">
      <c r="A35" s="85"/>
      <c r="E35" s="82"/>
    </row>
    <row r="36" spans="1:5" x14ac:dyDescent="0.3">
      <c r="A36" s="396" t="s">
        <v>237</v>
      </c>
      <c r="B36" s="396"/>
      <c r="C36" s="396"/>
      <c r="D36" s="396"/>
      <c r="E36" s="396"/>
    </row>
    <row r="37" spans="1:5" x14ac:dyDescent="0.3">
      <c r="A37" s="27" t="s">
        <v>291</v>
      </c>
      <c r="B37" s="25"/>
      <c r="C37" s="25">
        <v>1008</v>
      </c>
      <c r="D37" s="25">
        <v>30</v>
      </c>
      <c r="E37" s="25">
        <f>D37*C37</f>
        <v>30240</v>
      </c>
    </row>
    <row r="38" spans="1:5" x14ac:dyDescent="0.3">
      <c r="A38" s="85"/>
      <c r="D38" s="49" t="s">
        <v>70</v>
      </c>
      <c r="E38" s="82">
        <f>SUM(E37:E37)</f>
        <v>30240</v>
      </c>
    </row>
    <row r="39" spans="1:5" x14ac:dyDescent="0.3">
      <c r="A39" s="85"/>
      <c r="E39" s="82"/>
    </row>
    <row r="40" spans="1:5" x14ac:dyDescent="0.3">
      <c r="A40" s="396" t="s">
        <v>238</v>
      </c>
      <c r="B40" s="396"/>
      <c r="C40" s="396"/>
      <c r="D40" s="396"/>
      <c r="E40" s="396"/>
    </row>
    <row r="41" spans="1:5" x14ac:dyDescent="0.3">
      <c r="A41" s="27" t="s">
        <v>239</v>
      </c>
      <c r="B41" s="25"/>
      <c r="C41" s="25">
        <v>5000</v>
      </c>
      <c r="D41" s="25">
        <v>1</v>
      </c>
      <c r="E41" s="25">
        <f>D41*C41</f>
        <v>5000</v>
      </c>
    </row>
    <row r="42" spans="1:5" x14ac:dyDescent="0.3">
      <c r="A42" s="27" t="s">
        <v>240</v>
      </c>
      <c r="B42" s="25"/>
      <c r="C42" s="25">
        <v>14573</v>
      </c>
      <c r="D42" s="25">
        <v>1</v>
      </c>
      <c r="E42" s="25">
        <f t="shared" ref="E42:E44" si="2">D42*C42</f>
        <v>14573</v>
      </c>
    </row>
    <row r="43" spans="1:5" x14ac:dyDescent="0.3">
      <c r="A43" s="27" t="s">
        <v>241</v>
      </c>
      <c r="B43" s="25"/>
      <c r="C43" s="25">
        <v>11000</v>
      </c>
      <c r="D43" s="25">
        <v>1</v>
      </c>
      <c r="E43" s="25">
        <f t="shared" si="2"/>
        <v>11000</v>
      </c>
    </row>
    <row r="44" spans="1:5" x14ac:dyDescent="0.3">
      <c r="A44" s="27" t="s">
        <v>242</v>
      </c>
      <c r="B44" s="25"/>
      <c r="C44" s="25">
        <v>0</v>
      </c>
      <c r="D44" s="25">
        <v>0</v>
      </c>
      <c r="E44" s="25">
        <f t="shared" si="2"/>
        <v>0</v>
      </c>
    </row>
    <row r="45" spans="1:5" x14ac:dyDescent="0.3">
      <c r="D45" s="49" t="s">
        <v>70</v>
      </c>
      <c r="E45" s="49">
        <f>SUM(E41:E44)</f>
        <v>30573</v>
      </c>
    </row>
    <row r="47" spans="1:5" x14ac:dyDescent="0.3">
      <c r="A47" s="84"/>
      <c r="B47" s="54"/>
      <c r="C47" s="54"/>
      <c r="D47" s="53" t="s">
        <v>250</v>
      </c>
      <c r="E47" s="54">
        <f>SUM(E41:E44,E29:E33,E37:E37,E6:E25)</f>
        <v>257803</v>
      </c>
    </row>
  </sheetData>
  <mergeCells count="5">
    <mergeCell ref="A1:E1"/>
    <mergeCell ref="A5:E5"/>
    <mergeCell ref="A28:E28"/>
    <mergeCell ref="A36:E36"/>
    <mergeCell ref="A40:E40"/>
  </mergeCells>
  <pageMargins left="0.25" right="0.25" top="0.75" bottom="0.75" header="0.3" footer="0.3"/>
  <pageSetup paperSize="9" scale="55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0"/>
  <sheetViews>
    <sheetView topLeftCell="A19" zoomScaleNormal="100" workbookViewId="0">
      <selection activeCell="A24" sqref="A24"/>
    </sheetView>
  </sheetViews>
  <sheetFormatPr defaultRowHeight="18.75" x14ac:dyDescent="0.3"/>
  <cols>
    <col min="1" max="1" width="60.7109375" style="48" customWidth="1"/>
    <col min="2" max="5" width="17.7109375" style="49" customWidth="1"/>
    <col min="6" max="6" width="9.140625" style="93"/>
    <col min="7" max="7" width="22.85546875" style="84" customWidth="1"/>
    <col min="8" max="16384" width="9.140625" style="84"/>
  </cols>
  <sheetData>
    <row r="1" spans="1:6" x14ac:dyDescent="0.3">
      <c r="A1" s="395" t="s">
        <v>357</v>
      </c>
      <c r="B1" s="395"/>
      <c r="C1" s="395"/>
      <c r="D1" s="395"/>
      <c r="E1" s="395"/>
    </row>
    <row r="3" spans="1:6" x14ac:dyDescent="0.3">
      <c r="A3" s="25" t="s">
        <v>114</v>
      </c>
      <c r="B3" s="25" t="s">
        <v>115</v>
      </c>
      <c r="C3" s="25" t="s">
        <v>116</v>
      </c>
      <c r="D3" s="25" t="s">
        <v>4</v>
      </c>
      <c r="E3" s="25" t="s">
        <v>117</v>
      </c>
    </row>
    <row r="4" spans="1:6" x14ac:dyDescent="0.3">
      <c r="A4" s="83"/>
      <c r="E4" s="82"/>
    </row>
    <row r="5" spans="1:6" x14ac:dyDescent="0.3">
      <c r="A5" s="392" t="s">
        <v>235</v>
      </c>
      <c r="B5" s="393"/>
      <c r="C5" s="393"/>
      <c r="D5" s="393"/>
      <c r="E5" s="394"/>
    </row>
    <row r="6" spans="1:6" ht="37.5" x14ac:dyDescent="0.3">
      <c r="A6" s="27" t="s">
        <v>73</v>
      </c>
      <c r="B6" s="25" t="s">
        <v>81</v>
      </c>
      <c r="C6" s="25">
        <v>24000</v>
      </c>
      <c r="D6" s="25">
        <v>2</v>
      </c>
      <c r="E6" s="25">
        <f t="shared" ref="E6:E15" si="0">D6*C6</f>
        <v>48000</v>
      </c>
      <c r="F6" s="98"/>
    </row>
    <row r="7" spans="1:6" ht="37.5" x14ac:dyDescent="0.3">
      <c r="A7" s="27" t="s">
        <v>272</v>
      </c>
      <c r="B7" s="25" t="s">
        <v>81</v>
      </c>
      <c r="C7" s="25">
        <v>2810</v>
      </c>
      <c r="D7" s="25">
        <v>3</v>
      </c>
      <c r="E7" s="25">
        <f t="shared" si="0"/>
        <v>8430</v>
      </c>
      <c r="F7" s="98"/>
    </row>
    <row r="8" spans="1:6" x14ac:dyDescent="0.3">
      <c r="A8" s="27" t="s">
        <v>305</v>
      </c>
      <c r="B8" s="25" t="s">
        <v>81</v>
      </c>
      <c r="C8" s="25">
        <v>1300</v>
      </c>
      <c r="D8" s="25">
        <v>2</v>
      </c>
      <c r="E8" s="25">
        <f t="shared" si="0"/>
        <v>2600</v>
      </c>
      <c r="F8" s="98"/>
    </row>
    <row r="9" spans="1:6" x14ac:dyDescent="0.3">
      <c r="A9" s="27" t="s">
        <v>326</v>
      </c>
      <c r="B9" s="25"/>
      <c r="C9" s="25">
        <v>5000</v>
      </c>
      <c r="D9" s="25">
        <v>2</v>
      </c>
      <c r="E9" s="25">
        <f t="shared" si="0"/>
        <v>10000</v>
      </c>
      <c r="F9" s="98"/>
    </row>
    <row r="10" spans="1:6" x14ac:dyDescent="0.3">
      <c r="A10" s="27"/>
      <c r="B10" s="25"/>
      <c r="C10" s="25"/>
      <c r="D10" s="25">
        <v>2</v>
      </c>
      <c r="E10" s="25">
        <f t="shared" si="0"/>
        <v>0</v>
      </c>
      <c r="F10" s="98"/>
    </row>
    <row r="11" spans="1:6" x14ac:dyDescent="0.3">
      <c r="A11" s="27"/>
      <c r="B11" s="25"/>
      <c r="C11" s="25"/>
      <c r="D11" s="25">
        <v>2</v>
      </c>
      <c r="E11" s="25">
        <f t="shared" si="0"/>
        <v>0</v>
      </c>
      <c r="F11" s="98"/>
    </row>
    <row r="12" spans="1:6" x14ac:dyDescent="0.3">
      <c r="A12" s="27"/>
      <c r="B12" s="25"/>
      <c r="C12" s="25"/>
      <c r="D12" s="25">
        <v>2</v>
      </c>
      <c r="E12" s="25">
        <f t="shared" si="0"/>
        <v>0</v>
      </c>
      <c r="F12" s="98"/>
    </row>
    <row r="13" spans="1:6" x14ac:dyDescent="0.3">
      <c r="A13" s="27"/>
      <c r="B13" s="25"/>
      <c r="C13" s="25"/>
      <c r="D13" s="25">
        <v>2</v>
      </c>
      <c r="E13" s="25">
        <f t="shared" si="0"/>
        <v>0</v>
      </c>
      <c r="F13" s="98"/>
    </row>
    <row r="14" spans="1:6" x14ac:dyDescent="0.3">
      <c r="A14" s="27"/>
      <c r="B14" s="25"/>
      <c r="C14" s="25"/>
      <c r="D14" s="25">
        <v>2</v>
      </c>
      <c r="E14" s="25">
        <f t="shared" si="0"/>
        <v>0</v>
      </c>
      <c r="F14" s="98"/>
    </row>
    <row r="15" spans="1:6" x14ac:dyDescent="0.3">
      <c r="A15" s="27"/>
      <c r="B15" s="25"/>
      <c r="C15" s="25"/>
      <c r="D15" s="25">
        <v>0</v>
      </c>
      <c r="E15" s="25">
        <f t="shared" si="0"/>
        <v>0</v>
      </c>
      <c r="F15" s="97"/>
    </row>
    <row r="16" spans="1:6" x14ac:dyDescent="0.3">
      <c r="A16" s="79"/>
      <c r="D16" s="65" t="s">
        <v>70</v>
      </c>
      <c r="E16" s="82">
        <f>SUM(E6:E15)</f>
        <v>69030</v>
      </c>
      <c r="F16" s="49"/>
    </row>
    <row r="17" spans="1:6" x14ac:dyDescent="0.3">
      <c r="A17" s="85"/>
      <c r="E17" s="82"/>
      <c r="F17" s="49"/>
    </row>
    <row r="18" spans="1:6" x14ac:dyDescent="0.3">
      <c r="A18" s="396" t="s">
        <v>236</v>
      </c>
      <c r="B18" s="396"/>
      <c r="C18" s="396"/>
      <c r="D18" s="396"/>
      <c r="E18" s="396"/>
      <c r="F18" s="49"/>
    </row>
    <row r="19" spans="1:6" x14ac:dyDescent="0.3">
      <c r="A19" s="62" t="s">
        <v>227</v>
      </c>
      <c r="B19" s="25" t="s">
        <v>228</v>
      </c>
      <c r="C19" s="25">
        <v>8500</v>
      </c>
      <c r="D19" s="25">
        <v>3</v>
      </c>
      <c r="E19" s="25">
        <f t="shared" ref="E19:E28" si="1">D19*C19</f>
        <v>25500</v>
      </c>
      <c r="F19" s="49"/>
    </row>
    <row r="20" spans="1:6" x14ac:dyDescent="0.3">
      <c r="A20" s="90" t="s">
        <v>317</v>
      </c>
      <c r="B20" s="25"/>
      <c r="C20" s="91">
        <v>75</v>
      </c>
      <c r="D20" s="92">
        <v>20</v>
      </c>
      <c r="E20" s="25">
        <f t="shared" si="1"/>
        <v>1500</v>
      </c>
      <c r="F20" s="49"/>
    </row>
    <row r="21" spans="1:6" x14ac:dyDescent="0.3">
      <c r="A21" s="94" t="s">
        <v>327</v>
      </c>
      <c r="B21" s="57"/>
      <c r="C21" s="95"/>
      <c r="D21" s="96">
        <v>250</v>
      </c>
      <c r="E21" s="57">
        <v>15000</v>
      </c>
      <c r="F21" s="49"/>
    </row>
    <row r="22" spans="1:6" x14ac:dyDescent="0.3">
      <c r="A22" s="90" t="s">
        <v>319</v>
      </c>
      <c r="B22" s="25"/>
      <c r="C22" s="91">
        <v>1300</v>
      </c>
      <c r="D22" s="92">
        <v>2</v>
      </c>
      <c r="E22" s="25">
        <f t="shared" si="1"/>
        <v>2600</v>
      </c>
      <c r="F22" s="49"/>
    </row>
    <row r="23" spans="1:6" ht="37.5" x14ac:dyDescent="0.3">
      <c r="A23" s="90" t="s">
        <v>321</v>
      </c>
      <c r="B23" s="25" t="s">
        <v>81</v>
      </c>
      <c r="C23" s="91">
        <v>15000</v>
      </c>
      <c r="D23" s="92">
        <v>2</v>
      </c>
      <c r="E23" s="25">
        <f t="shared" si="1"/>
        <v>30000</v>
      </c>
      <c r="F23" s="49"/>
    </row>
    <row r="24" spans="1:6" ht="37.5" x14ac:dyDescent="0.3">
      <c r="A24" s="90" t="s">
        <v>323</v>
      </c>
      <c r="B24" s="25" t="s">
        <v>322</v>
      </c>
      <c r="C24" s="91">
        <v>1300</v>
      </c>
      <c r="D24" s="92">
        <v>2</v>
      </c>
      <c r="E24" s="25">
        <f t="shared" si="1"/>
        <v>2600</v>
      </c>
      <c r="F24" s="49"/>
    </row>
    <row r="25" spans="1:6" ht="37.5" x14ac:dyDescent="0.3">
      <c r="A25" s="90" t="s">
        <v>320</v>
      </c>
      <c r="B25" s="25"/>
      <c r="C25" s="91">
        <v>500</v>
      </c>
      <c r="D25" s="92">
        <v>2</v>
      </c>
      <c r="E25" s="25">
        <f t="shared" si="1"/>
        <v>1000</v>
      </c>
      <c r="F25" s="49"/>
    </row>
    <row r="26" spans="1:6" ht="37.5" x14ac:dyDescent="0.3">
      <c r="A26" s="90" t="s">
        <v>177</v>
      </c>
      <c r="B26" s="25" t="s">
        <v>81</v>
      </c>
      <c r="C26" s="91">
        <v>500</v>
      </c>
      <c r="D26" s="92">
        <v>5</v>
      </c>
      <c r="E26" s="25">
        <f t="shared" si="1"/>
        <v>2500</v>
      </c>
      <c r="F26" s="49"/>
    </row>
    <row r="27" spans="1:6" x14ac:dyDescent="0.3">
      <c r="A27" s="90" t="s">
        <v>324</v>
      </c>
      <c r="B27" s="25"/>
      <c r="C27" s="91">
        <v>900</v>
      </c>
      <c r="D27" s="92">
        <v>3</v>
      </c>
      <c r="E27" s="25">
        <f>SUM(E24:E26)</f>
        <v>6100</v>
      </c>
      <c r="F27" s="49"/>
    </row>
    <row r="28" spans="1:6" ht="37.5" x14ac:dyDescent="0.3">
      <c r="A28" s="90" t="s">
        <v>129</v>
      </c>
      <c r="B28" s="25" t="s">
        <v>322</v>
      </c>
      <c r="C28" s="91">
        <v>100</v>
      </c>
      <c r="D28" s="92">
        <v>5</v>
      </c>
      <c r="E28" s="25">
        <f t="shared" si="1"/>
        <v>500</v>
      </c>
      <c r="F28" s="49"/>
    </row>
    <row r="29" spans="1:6" ht="37.5" x14ac:dyDescent="0.3">
      <c r="A29" s="90" t="s">
        <v>325</v>
      </c>
      <c r="B29" s="25" t="s">
        <v>322</v>
      </c>
      <c r="C29" s="91">
        <v>160</v>
      </c>
      <c r="D29" s="92">
        <v>5</v>
      </c>
      <c r="E29" s="25">
        <f>D29*C29</f>
        <v>800</v>
      </c>
      <c r="F29" s="49"/>
    </row>
    <row r="30" spans="1:6" x14ac:dyDescent="0.3">
      <c r="A30" s="81"/>
      <c r="D30" s="49" t="s">
        <v>70</v>
      </c>
      <c r="E30" s="82">
        <f>SUM(E19:E29)</f>
        <v>88100</v>
      </c>
      <c r="F30" s="49"/>
    </row>
    <row r="31" spans="1:6" x14ac:dyDescent="0.3">
      <c r="A31" s="85"/>
      <c r="E31" s="82"/>
      <c r="F31" s="49"/>
    </row>
    <row r="32" spans="1:6" x14ac:dyDescent="0.3">
      <c r="A32" s="396" t="s">
        <v>237</v>
      </c>
      <c r="B32" s="396"/>
      <c r="C32" s="396"/>
      <c r="D32" s="396"/>
      <c r="E32" s="396"/>
      <c r="F32" s="49"/>
    </row>
    <row r="33" spans="1:6" x14ac:dyDescent="0.3">
      <c r="A33" s="90"/>
      <c r="B33" s="87"/>
      <c r="C33" s="87"/>
      <c r="D33" s="87"/>
      <c r="E33" s="25">
        <f>D33*C33</f>
        <v>0</v>
      </c>
      <c r="F33" s="49"/>
    </row>
    <row r="34" spans="1:6" x14ac:dyDescent="0.3">
      <c r="A34" s="85"/>
      <c r="D34" s="49" t="s">
        <v>70</v>
      </c>
      <c r="E34" s="82">
        <f>SUM(E33:E33)</f>
        <v>0</v>
      </c>
      <c r="F34" s="49"/>
    </row>
    <row r="35" spans="1:6" x14ac:dyDescent="0.3">
      <c r="A35" s="85"/>
      <c r="E35" s="82"/>
      <c r="F35" s="49"/>
    </row>
    <row r="36" spans="1:6" x14ac:dyDescent="0.3">
      <c r="A36" s="396" t="s">
        <v>238</v>
      </c>
      <c r="B36" s="396"/>
      <c r="C36" s="396"/>
      <c r="D36" s="396"/>
      <c r="E36" s="396"/>
      <c r="F36" s="49"/>
    </row>
    <row r="37" spans="1:6" x14ac:dyDescent="0.3">
      <c r="A37" s="27" t="s">
        <v>239</v>
      </c>
      <c r="B37" s="25"/>
      <c r="C37" s="25">
        <v>5000</v>
      </c>
      <c r="D37" s="25">
        <v>1</v>
      </c>
      <c r="E37" s="25">
        <f>D37*C37</f>
        <v>5000</v>
      </c>
      <c r="F37" s="49"/>
    </row>
    <row r="38" spans="1:6" x14ac:dyDescent="0.3">
      <c r="A38" s="27" t="s">
        <v>240</v>
      </c>
      <c r="B38" s="25"/>
      <c r="C38" s="25">
        <v>12000</v>
      </c>
      <c r="D38" s="25">
        <v>1</v>
      </c>
      <c r="E38" s="25">
        <f t="shared" ref="E38:E41" si="2">D38*C38</f>
        <v>12000</v>
      </c>
      <c r="F38" s="49"/>
    </row>
    <row r="39" spans="1:6" x14ac:dyDescent="0.3">
      <c r="A39" s="27" t="s">
        <v>241</v>
      </c>
      <c r="B39" s="25"/>
      <c r="C39" s="25">
        <v>11000</v>
      </c>
      <c r="D39" s="25">
        <v>1</v>
      </c>
      <c r="E39" s="25">
        <f t="shared" si="2"/>
        <v>11000</v>
      </c>
      <c r="F39" s="49"/>
    </row>
    <row r="40" spans="1:6" x14ac:dyDescent="0.3">
      <c r="A40" s="27" t="s">
        <v>318</v>
      </c>
      <c r="B40" s="25"/>
      <c r="C40" s="25">
        <v>350</v>
      </c>
      <c r="D40" s="25">
        <v>1</v>
      </c>
      <c r="E40" s="25">
        <f t="shared" si="2"/>
        <v>350</v>
      </c>
      <c r="F40" s="49"/>
    </row>
    <row r="41" spans="1:6" x14ac:dyDescent="0.3">
      <c r="A41" s="27" t="s">
        <v>242</v>
      </c>
      <c r="B41" s="25"/>
      <c r="C41" s="25">
        <v>150000</v>
      </c>
      <c r="D41" s="25">
        <v>1</v>
      </c>
      <c r="E41" s="25">
        <f t="shared" si="2"/>
        <v>150000</v>
      </c>
      <c r="F41" s="49"/>
    </row>
    <row r="42" spans="1:6" x14ac:dyDescent="0.3">
      <c r="D42" s="49" t="s">
        <v>70</v>
      </c>
      <c r="E42" s="49">
        <f>SUM(E37:E41)</f>
        <v>178350</v>
      </c>
      <c r="F42" s="49"/>
    </row>
    <row r="44" spans="1:6" x14ac:dyDescent="0.3">
      <c r="A44" s="84"/>
      <c r="B44" s="54"/>
      <c r="C44" s="54"/>
      <c r="D44" s="53" t="s">
        <v>250</v>
      </c>
      <c r="E44" s="54">
        <f>SUM(E37:E41,E19:E29,E33:E33,E6:E15)</f>
        <v>335480</v>
      </c>
      <c r="F44" s="49"/>
    </row>
    <row r="45" spans="1:6" x14ac:dyDescent="0.3">
      <c r="F45" s="49"/>
    </row>
    <row r="46" spans="1:6" x14ac:dyDescent="0.3">
      <c r="F46" s="49"/>
    </row>
    <row r="47" spans="1:6" x14ac:dyDescent="0.3">
      <c r="F47" s="49"/>
    </row>
    <row r="48" spans="1:6" x14ac:dyDescent="0.3">
      <c r="F48" s="49"/>
    </row>
    <row r="49" spans="6:6" x14ac:dyDescent="0.3">
      <c r="F49" s="49"/>
    </row>
    <row r="50" spans="6:6" x14ac:dyDescent="0.3">
      <c r="F50" s="49"/>
    </row>
  </sheetData>
  <mergeCells count="5">
    <mergeCell ref="A32:E32"/>
    <mergeCell ref="A36:E36"/>
    <mergeCell ref="A1:E1"/>
    <mergeCell ref="A5:E5"/>
    <mergeCell ref="A18:E18"/>
  </mergeCells>
  <pageMargins left="0.25" right="0.25" top="0.75" bottom="0.75" header="0.3" footer="0.3"/>
  <pageSetup paperSize="9" scale="70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29"/>
  <sheetViews>
    <sheetView topLeftCell="A7" workbookViewId="0">
      <selection activeCell="A23" sqref="A23"/>
    </sheetView>
  </sheetViews>
  <sheetFormatPr defaultRowHeight="18.75" x14ac:dyDescent="0.3"/>
  <cols>
    <col min="1" max="1" width="80.7109375" style="39" customWidth="1"/>
    <col min="2" max="4" width="20.7109375" style="39" customWidth="1"/>
    <col min="5" max="5" width="9.140625" style="42"/>
  </cols>
  <sheetData>
    <row r="1" spans="1:4" x14ac:dyDescent="0.25">
      <c r="A1" s="33" t="s">
        <v>0</v>
      </c>
      <c r="B1" s="33" t="s">
        <v>2</v>
      </c>
      <c r="C1" s="33" t="s">
        <v>4</v>
      </c>
      <c r="D1" s="33" t="s">
        <v>5</v>
      </c>
    </row>
    <row r="2" spans="1:4" x14ac:dyDescent="0.25">
      <c r="A2" s="379" t="s">
        <v>6</v>
      </c>
      <c r="B2" s="379"/>
      <c r="C2" s="379"/>
      <c r="D2" s="379"/>
    </row>
    <row r="3" spans="1:4" x14ac:dyDescent="0.25">
      <c r="A3" s="27" t="s">
        <v>17</v>
      </c>
      <c r="B3" s="25">
        <v>23000</v>
      </c>
      <c r="C3" s="25">
        <v>1</v>
      </c>
      <c r="D3" s="25">
        <f t="shared" ref="D3:D12" si="0">C3*B3</f>
        <v>23000</v>
      </c>
    </row>
    <row r="4" spans="1:4" x14ac:dyDescent="0.25">
      <c r="A4" s="27" t="s">
        <v>16</v>
      </c>
      <c r="B4" s="25">
        <v>4000</v>
      </c>
      <c r="C4" s="25">
        <v>1</v>
      </c>
      <c r="D4" s="25">
        <f t="shared" si="0"/>
        <v>4000</v>
      </c>
    </row>
    <row r="5" spans="1:4" x14ac:dyDescent="0.25">
      <c r="A5" s="34" t="s">
        <v>7</v>
      </c>
      <c r="B5" s="35">
        <v>9211</v>
      </c>
      <c r="C5" s="25">
        <v>2</v>
      </c>
      <c r="D5" s="25">
        <f t="shared" si="0"/>
        <v>18422</v>
      </c>
    </row>
    <row r="6" spans="1:4" x14ac:dyDescent="0.25">
      <c r="A6" s="34" t="s">
        <v>43</v>
      </c>
      <c r="B6" s="25">
        <v>375</v>
      </c>
      <c r="C6" s="25">
        <v>10</v>
      </c>
      <c r="D6" s="25">
        <f t="shared" si="0"/>
        <v>3750</v>
      </c>
    </row>
    <row r="7" spans="1:4" x14ac:dyDescent="0.25">
      <c r="A7" s="34" t="s">
        <v>44</v>
      </c>
      <c r="B7" s="25">
        <v>459</v>
      </c>
      <c r="C7" s="25">
        <v>10</v>
      </c>
      <c r="D7" s="25">
        <f t="shared" si="0"/>
        <v>4590</v>
      </c>
    </row>
    <row r="8" spans="1:4" ht="37.5" x14ac:dyDescent="0.3">
      <c r="A8" s="36" t="s">
        <v>45</v>
      </c>
      <c r="B8" s="37">
        <v>141</v>
      </c>
      <c r="C8" s="37">
        <v>10</v>
      </c>
      <c r="D8" s="37">
        <f t="shared" si="0"/>
        <v>1410</v>
      </c>
    </row>
    <row r="9" spans="1:4" ht="37.5" x14ac:dyDescent="0.25">
      <c r="A9" s="34" t="s">
        <v>47</v>
      </c>
      <c r="B9" s="25">
        <v>479</v>
      </c>
      <c r="C9" s="25">
        <v>1</v>
      </c>
      <c r="D9" s="25">
        <f t="shared" si="0"/>
        <v>479</v>
      </c>
    </row>
    <row r="10" spans="1:4" x14ac:dyDescent="0.25">
      <c r="A10" s="34" t="s">
        <v>10</v>
      </c>
      <c r="B10" s="25">
        <v>24993</v>
      </c>
      <c r="C10" s="25">
        <v>1</v>
      </c>
      <c r="D10" s="25">
        <f t="shared" si="0"/>
        <v>24993</v>
      </c>
    </row>
    <row r="11" spans="1:4" x14ac:dyDescent="0.25">
      <c r="A11" s="34" t="s">
        <v>49</v>
      </c>
      <c r="B11" s="25">
        <v>4096</v>
      </c>
      <c r="C11" s="25">
        <v>10</v>
      </c>
      <c r="D11" s="25">
        <f t="shared" si="0"/>
        <v>40960</v>
      </c>
    </row>
    <row r="12" spans="1:4" x14ac:dyDescent="0.25">
      <c r="A12" s="34" t="s">
        <v>52</v>
      </c>
      <c r="B12" s="25">
        <v>1810</v>
      </c>
      <c r="C12" s="25">
        <v>3</v>
      </c>
      <c r="D12" s="25">
        <f t="shared" si="0"/>
        <v>5430</v>
      </c>
    </row>
    <row r="13" spans="1:4" x14ac:dyDescent="0.25">
      <c r="A13" s="34" t="s">
        <v>51</v>
      </c>
      <c r="B13" s="25">
        <v>12935</v>
      </c>
      <c r="C13" s="25">
        <v>1</v>
      </c>
      <c r="D13" s="25">
        <f>B13*C13</f>
        <v>12935</v>
      </c>
    </row>
    <row r="14" spans="1:4" x14ac:dyDescent="0.25">
      <c r="A14" s="38" t="s">
        <v>59</v>
      </c>
      <c r="B14" s="25">
        <v>299</v>
      </c>
      <c r="C14" s="25">
        <v>10</v>
      </c>
      <c r="D14" s="25">
        <f>B14*C14</f>
        <v>2990</v>
      </c>
    </row>
    <row r="15" spans="1:4" x14ac:dyDescent="0.25">
      <c r="A15" s="38" t="s">
        <v>69</v>
      </c>
      <c r="B15" s="25">
        <v>950</v>
      </c>
      <c r="C15" s="25">
        <v>2</v>
      </c>
      <c r="D15" s="25">
        <f>B15*C15</f>
        <v>1900</v>
      </c>
    </row>
    <row r="16" spans="1:4" x14ac:dyDescent="0.25">
      <c r="A16" s="38" t="s">
        <v>66</v>
      </c>
      <c r="B16" s="25">
        <v>440</v>
      </c>
      <c r="C16" s="25">
        <v>10</v>
      </c>
      <c r="D16" s="25">
        <f>B16*C16</f>
        <v>4400</v>
      </c>
    </row>
    <row r="17" spans="1:4" x14ac:dyDescent="0.25">
      <c r="A17" s="38" t="s">
        <v>72</v>
      </c>
      <c r="B17" s="25">
        <v>1848</v>
      </c>
      <c r="C17" s="25">
        <v>4</v>
      </c>
      <c r="D17" s="25">
        <f>B17*C17</f>
        <v>7392</v>
      </c>
    </row>
    <row r="18" spans="1:4" x14ac:dyDescent="0.3">
      <c r="A18" s="40" t="s">
        <v>71</v>
      </c>
      <c r="B18" s="37"/>
      <c r="C18" s="37"/>
      <c r="D18" s="25">
        <v>10000</v>
      </c>
    </row>
    <row r="19" spans="1:4" ht="37.5" x14ac:dyDescent="0.3">
      <c r="A19" s="41" t="s">
        <v>73</v>
      </c>
      <c r="B19" s="37">
        <v>26990</v>
      </c>
      <c r="C19" s="37">
        <v>1</v>
      </c>
      <c r="D19" s="25">
        <f>B19*C19</f>
        <v>26990</v>
      </c>
    </row>
    <row r="20" spans="1:4" x14ac:dyDescent="0.3">
      <c r="A20" s="41" t="s">
        <v>74</v>
      </c>
      <c r="B20" s="37">
        <v>11540</v>
      </c>
      <c r="C20" s="37">
        <v>4</v>
      </c>
      <c r="D20" s="25">
        <f>B20*C20</f>
        <v>46160</v>
      </c>
    </row>
    <row r="21" spans="1:4" x14ac:dyDescent="0.25">
      <c r="A21" s="380"/>
      <c r="B21" s="380"/>
      <c r="C21" s="380"/>
      <c r="D21" s="380"/>
    </row>
    <row r="22" spans="1:4" x14ac:dyDescent="0.25">
      <c r="A22" s="381" t="s">
        <v>68</v>
      </c>
      <c r="B22" s="381"/>
      <c r="C22" s="381"/>
      <c r="D22" s="381"/>
    </row>
    <row r="23" spans="1:4" ht="37.5" x14ac:dyDescent="0.25">
      <c r="A23" s="38" t="s">
        <v>58</v>
      </c>
      <c r="B23" s="25">
        <v>2540</v>
      </c>
      <c r="C23" s="25">
        <v>3</v>
      </c>
      <c r="D23" s="25">
        <f>B23*C23</f>
        <v>7620</v>
      </c>
    </row>
    <row r="24" spans="1:4" ht="37.5" x14ac:dyDescent="0.25">
      <c r="A24" s="38" t="s">
        <v>55</v>
      </c>
      <c r="B24" s="25">
        <v>2904</v>
      </c>
      <c r="C24" s="25">
        <v>3</v>
      </c>
      <c r="D24" s="25">
        <f>B24*C24</f>
        <v>8712</v>
      </c>
    </row>
    <row r="25" spans="1:4" x14ac:dyDescent="0.25">
      <c r="A25" s="38" t="s">
        <v>56</v>
      </c>
      <c r="B25" s="25">
        <v>2725</v>
      </c>
      <c r="C25" s="25">
        <v>3</v>
      </c>
      <c r="D25" s="25">
        <f>B25*C25</f>
        <v>8175</v>
      </c>
    </row>
    <row r="26" spans="1:4" ht="37.5" x14ac:dyDescent="0.25">
      <c r="A26" s="38" t="s">
        <v>57</v>
      </c>
      <c r="B26" s="25">
        <v>590</v>
      </c>
      <c r="C26" s="25">
        <v>3</v>
      </c>
      <c r="D26" s="25">
        <f>B26*C26</f>
        <v>1770</v>
      </c>
    </row>
    <row r="27" spans="1:4" ht="37.5" x14ac:dyDescent="0.25">
      <c r="A27" s="38" t="s">
        <v>54</v>
      </c>
      <c r="B27" s="25">
        <v>1350</v>
      </c>
      <c r="C27" s="25">
        <v>3</v>
      </c>
      <c r="D27" s="25">
        <f>B27*C27</f>
        <v>4050</v>
      </c>
    </row>
    <row r="28" spans="1:4" x14ac:dyDescent="0.3">
      <c r="A28" s="382"/>
      <c r="B28" s="382"/>
      <c r="C28" s="382"/>
      <c r="D28" s="382"/>
    </row>
    <row r="29" spans="1:4" x14ac:dyDescent="0.3">
      <c r="A29" s="39" t="s">
        <v>70</v>
      </c>
      <c r="D29" s="39">
        <f>SUM(D3:D20,D23:D27)</f>
        <v>270128</v>
      </c>
    </row>
  </sheetData>
  <mergeCells count="4">
    <mergeCell ref="A2:D2"/>
    <mergeCell ref="A21:D21"/>
    <mergeCell ref="A22:D22"/>
    <mergeCell ref="A28:D28"/>
  </mergeCells>
  <pageMargins left="0.7" right="0.7" top="0.75" bottom="0.75" header="0.3" footer="0.3"/>
  <pageSetup paperSize="9" scale="61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32"/>
  <sheetViews>
    <sheetView topLeftCell="A13" workbookViewId="0">
      <selection activeCell="A29" sqref="A29:C29"/>
    </sheetView>
  </sheetViews>
  <sheetFormatPr defaultRowHeight="18.75" x14ac:dyDescent="0.3"/>
  <cols>
    <col min="1" max="1" width="60.7109375" style="48" customWidth="1"/>
    <col min="2" max="5" width="17.7109375" style="49" customWidth="1"/>
    <col min="6" max="6" width="12.5703125" style="84" customWidth="1"/>
    <col min="7" max="9" width="9.140625" style="84"/>
    <col min="10" max="10" width="13.42578125" style="84" customWidth="1"/>
    <col min="11" max="16384" width="9.140625" style="84"/>
  </cols>
  <sheetData>
    <row r="1" spans="1:5" x14ac:dyDescent="0.3">
      <c r="A1" s="395" t="s">
        <v>299</v>
      </c>
      <c r="B1" s="395"/>
      <c r="C1" s="395"/>
      <c r="D1" s="395"/>
      <c r="E1" s="395"/>
    </row>
    <row r="3" spans="1:5" x14ac:dyDescent="0.3">
      <c r="A3" s="25" t="s">
        <v>114</v>
      </c>
      <c r="B3" s="25" t="s">
        <v>115</v>
      </c>
      <c r="C3" s="25" t="s">
        <v>116</v>
      </c>
      <c r="D3" s="25" t="s">
        <v>4</v>
      </c>
      <c r="E3" s="25" t="s">
        <v>117</v>
      </c>
    </row>
    <row r="4" spans="1:5" x14ac:dyDescent="0.3">
      <c r="A4" s="83"/>
      <c r="E4" s="82"/>
    </row>
    <row r="5" spans="1:5" x14ac:dyDescent="0.3">
      <c r="A5" s="392" t="s">
        <v>235</v>
      </c>
      <c r="B5" s="393"/>
      <c r="C5" s="393"/>
      <c r="D5" s="393"/>
      <c r="E5" s="394"/>
    </row>
    <row r="6" spans="1:5" ht="37.5" x14ac:dyDescent="0.3">
      <c r="A6" s="27" t="s">
        <v>265</v>
      </c>
      <c r="B6" s="25" t="s">
        <v>81</v>
      </c>
      <c r="C6" s="25">
        <v>3800</v>
      </c>
      <c r="D6" s="25">
        <v>2</v>
      </c>
      <c r="E6" s="25">
        <f t="shared" ref="E6:E24" si="0">D6*C6</f>
        <v>7600</v>
      </c>
    </row>
    <row r="7" spans="1:5" x14ac:dyDescent="0.3">
      <c r="A7" s="27" t="s">
        <v>297</v>
      </c>
      <c r="B7" s="25" t="s">
        <v>81</v>
      </c>
      <c r="C7" s="25">
        <v>3100</v>
      </c>
      <c r="D7" s="25">
        <v>2</v>
      </c>
      <c r="E7" s="25">
        <f t="shared" si="0"/>
        <v>6200</v>
      </c>
    </row>
    <row r="8" spans="1:5" ht="37.5" x14ac:dyDescent="0.3">
      <c r="A8" s="27" t="s">
        <v>171</v>
      </c>
      <c r="B8" s="25" t="s">
        <v>81</v>
      </c>
      <c r="C8" s="25">
        <v>2000</v>
      </c>
      <c r="D8" s="25">
        <v>2</v>
      </c>
      <c r="E8" s="25">
        <f t="shared" si="0"/>
        <v>4000</v>
      </c>
    </row>
    <row r="9" spans="1:5" ht="37.5" x14ac:dyDescent="0.3">
      <c r="A9" s="27" t="s">
        <v>57</v>
      </c>
      <c r="B9" s="25" t="s">
        <v>81</v>
      </c>
      <c r="C9" s="25">
        <v>350</v>
      </c>
      <c r="D9" s="25">
        <v>2</v>
      </c>
      <c r="E9" s="25">
        <f t="shared" si="0"/>
        <v>700</v>
      </c>
    </row>
    <row r="10" spans="1:5" ht="56.25" x14ac:dyDescent="0.3">
      <c r="A10" s="27" t="s">
        <v>267</v>
      </c>
      <c r="B10" s="25" t="s">
        <v>81</v>
      </c>
      <c r="C10" s="25">
        <v>3300</v>
      </c>
      <c r="D10" s="25">
        <v>2</v>
      </c>
      <c r="E10" s="25">
        <f t="shared" si="0"/>
        <v>6600</v>
      </c>
    </row>
    <row r="11" spans="1:5" ht="56.25" x14ac:dyDescent="0.3">
      <c r="A11" s="27" t="s">
        <v>266</v>
      </c>
      <c r="B11" s="25" t="s">
        <v>81</v>
      </c>
      <c r="C11" s="25">
        <v>3500</v>
      </c>
      <c r="D11" s="25">
        <v>2</v>
      </c>
      <c r="E11" s="25">
        <f t="shared" si="0"/>
        <v>7000</v>
      </c>
    </row>
    <row r="12" spans="1:5" ht="37.5" x14ac:dyDescent="0.3">
      <c r="A12" s="27" t="s">
        <v>296</v>
      </c>
      <c r="B12" s="25" t="s">
        <v>81</v>
      </c>
      <c r="C12" s="25">
        <v>3000</v>
      </c>
      <c r="D12" s="25">
        <v>2</v>
      </c>
      <c r="E12" s="25">
        <f t="shared" si="0"/>
        <v>6000</v>
      </c>
    </row>
    <row r="13" spans="1:5" ht="37.5" x14ac:dyDescent="0.3">
      <c r="A13" s="27" t="s">
        <v>284</v>
      </c>
      <c r="B13" s="25" t="s">
        <v>81</v>
      </c>
      <c r="C13" s="25">
        <v>7000</v>
      </c>
      <c r="D13" s="25">
        <v>2</v>
      </c>
      <c r="E13" s="25">
        <f t="shared" si="0"/>
        <v>14000</v>
      </c>
    </row>
    <row r="14" spans="1:5" ht="37.5" x14ac:dyDescent="0.3">
      <c r="A14" s="27" t="s">
        <v>269</v>
      </c>
      <c r="B14" s="25" t="s">
        <v>81</v>
      </c>
      <c r="C14" s="25">
        <v>4300</v>
      </c>
      <c r="D14" s="25">
        <v>2</v>
      </c>
      <c r="E14" s="25">
        <f t="shared" si="0"/>
        <v>8600</v>
      </c>
    </row>
    <row r="15" spans="1:5" ht="37.5" x14ac:dyDescent="0.3">
      <c r="A15" s="27" t="s">
        <v>159</v>
      </c>
      <c r="B15" s="25" t="s">
        <v>81</v>
      </c>
      <c r="C15" s="25">
        <v>9000</v>
      </c>
      <c r="D15" s="25">
        <v>3</v>
      </c>
      <c r="E15" s="25">
        <f t="shared" si="0"/>
        <v>27000</v>
      </c>
    </row>
    <row r="16" spans="1:5" ht="37.5" x14ac:dyDescent="0.3">
      <c r="A16" s="27" t="s">
        <v>162</v>
      </c>
      <c r="B16" s="25" t="s">
        <v>81</v>
      </c>
      <c r="C16" s="25">
        <v>12000</v>
      </c>
      <c r="D16" s="25">
        <v>3</v>
      </c>
      <c r="E16" s="25">
        <f t="shared" si="0"/>
        <v>36000</v>
      </c>
    </row>
    <row r="17" spans="1:5" x14ac:dyDescent="0.3">
      <c r="A17" s="27" t="s">
        <v>283</v>
      </c>
      <c r="B17" s="25" t="s">
        <v>81</v>
      </c>
      <c r="C17" s="25">
        <v>3200</v>
      </c>
      <c r="D17" s="25">
        <v>3</v>
      </c>
      <c r="E17" s="25">
        <f t="shared" si="0"/>
        <v>9600</v>
      </c>
    </row>
    <row r="18" spans="1:5" ht="37.5" x14ac:dyDescent="0.3">
      <c r="A18" s="27" t="s">
        <v>165</v>
      </c>
      <c r="B18" s="25" t="s">
        <v>81</v>
      </c>
      <c r="C18" s="25">
        <v>2000</v>
      </c>
      <c r="D18" s="25">
        <v>3</v>
      </c>
      <c r="E18" s="25">
        <f t="shared" si="0"/>
        <v>6000</v>
      </c>
    </row>
    <row r="19" spans="1:5" ht="37.5" x14ac:dyDescent="0.3">
      <c r="A19" s="27" t="s">
        <v>166</v>
      </c>
      <c r="B19" s="25" t="s">
        <v>81</v>
      </c>
      <c r="C19" s="25">
        <v>650</v>
      </c>
      <c r="D19" s="25">
        <v>3</v>
      </c>
      <c r="E19" s="25">
        <f t="shared" si="0"/>
        <v>1950</v>
      </c>
    </row>
    <row r="20" spans="1:5" ht="37.5" x14ac:dyDescent="0.3">
      <c r="A20" s="27" t="s">
        <v>167</v>
      </c>
      <c r="B20" s="25" t="s">
        <v>81</v>
      </c>
      <c r="C20" s="25">
        <v>5700</v>
      </c>
      <c r="D20" s="25">
        <v>3</v>
      </c>
      <c r="E20" s="25">
        <f t="shared" si="0"/>
        <v>17100</v>
      </c>
    </row>
    <row r="21" spans="1:5" ht="37.5" x14ac:dyDescent="0.3">
      <c r="A21" s="27" t="s">
        <v>168</v>
      </c>
      <c r="B21" s="25" t="s">
        <v>81</v>
      </c>
      <c r="C21" s="25">
        <v>7200</v>
      </c>
      <c r="D21" s="25">
        <v>3</v>
      </c>
      <c r="E21" s="25">
        <f t="shared" si="0"/>
        <v>21600</v>
      </c>
    </row>
    <row r="22" spans="1:5" ht="56.25" x14ac:dyDescent="0.3">
      <c r="A22" s="27" t="s">
        <v>262</v>
      </c>
      <c r="B22" s="25" t="s">
        <v>298</v>
      </c>
      <c r="C22" s="25">
        <v>13000</v>
      </c>
      <c r="D22" s="25">
        <v>3</v>
      </c>
      <c r="E22" s="25">
        <f t="shared" si="0"/>
        <v>39000</v>
      </c>
    </row>
    <row r="23" spans="1:5" ht="37.5" x14ac:dyDescent="0.3">
      <c r="A23" s="27" t="s">
        <v>296</v>
      </c>
      <c r="B23" s="25" t="s">
        <v>81</v>
      </c>
      <c r="C23" s="25">
        <v>3000</v>
      </c>
      <c r="D23" s="25">
        <v>3</v>
      </c>
      <c r="E23" s="25">
        <f t="shared" si="0"/>
        <v>9000</v>
      </c>
    </row>
    <row r="24" spans="1:5" ht="37.5" x14ac:dyDescent="0.3">
      <c r="A24" s="27" t="s">
        <v>159</v>
      </c>
      <c r="B24" s="25" t="s">
        <v>81</v>
      </c>
      <c r="C24" s="25">
        <v>8500</v>
      </c>
      <c r="D24" s="25">
        <v>2</v>
      </c>
      <c r="E24" s="25">
        <f t="shared" si="0"/>
        <v>17000</v>
      </c>
    </row>
    <row r="25" spans="1:5" x14ac:dyDescent="0.3">
      <c r="A25" s="79"/>
      <c r="D25" s="65" t="s">
        <v>70</v>
      </c>
      <c r="E25" s="82">
        <f>SUM(E6:E24)</f>
        <v>244950</v>
      </c>
    </row>
    <row r="26" spans="1:5" x14ac:dyDescent="0.3">
      <c r="A26" s="85"/>
      <c r="E26" s="82"/>
    </row>
    <row r="27" spans="1:5" x14ac:dyDescent="0.3">
      <c r="A27" s="396" t="s">
        <v>236</v>
      </c>
      <c r="B27" s="396"/>
      <c r="C27" s="396"/>
      <c r="D27" s="396"/>
      <c r="E27" s="396"/>
    </row>
    <row r="28" spans="1:5" x14ac:dyDescent="0.3">
      <c r="A28" s="86" t="s">
        <v>295</v>
      </c>
      <c r="B28" s="88"/>
      <c r="C28" s="87">
        <v>4100</v>
      </c>
      <c r="D28" s="89">
        <v>10</v>
      </c>
      <c r="E28" s="25">
        <f>D28*C28</f>
        <v>41000</v>
      </c>
    </row>
    <row r="29" spans="1:5" x14ac:dyDescent="0.3">
      <c r="A29" s="62" t="s">
        <v>294</v>
      </c>
      <c r="B29" s="25"/>
      <c r="C29" s="25">
        <v>1150</v>
      </c>
      <c r="D29" s="67">
        <v>6</v>
      </c>
      <c r="E29" s="25">
        <f>D29*C29</f>
        <v>6900</v>
      </c>
    </row>
    <row r="30" spans="1:5" x14ac:dyDescent="0.3">
      <c r="A30" s="81"/>
      <c r="D30" s="49" t="s">
        <v>70</v>
      </c>
      <c r="E30" s="82">
        <f>SUM(E29:E29)</f>
        <v>6900</v>
      </c>
    </row>
    <row r="32" spans="1:5" x14ac:dyDescent="0.3">
      <c r="A32" s="84"/>
      <c r="B32" s="54"/>
      <c r="C32" s="54"/>
      <c r="D32" s="53" t="s">
        <v>250</v>
      </c>
      <c r="E32" s="54">
        <f>SUM(E28:E29,E6:E24)</f>
        <v>292850</v>
      </c>
    </row>
  </sheetData>
  <mergeCells count="3">
    <mergeCell ref="A1:E1"/>
    <mergeCell ref="A5:E5"/>
    <mergeCell ref="A27:E27"/>
  </mergeCells>
  <pageMargins left="0.25" right="0.25" top="0.75" bottom="0.75" header="0.3" footer="0.3"/>
  <pageSetup paperSize="9" scale="75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46"/>
  <sheetViews>
    <sheetView topLeftCell="A13" zoomScaleNormal="100" workbookViewId="0">
      <selection activeCell="A35" sqref="A35:D36"/>
    </sheetView>
  </sheetViews>
  <sheetFormatPr defaultRowHeight="18.75" x14ac:dyDescent="0.3"/>
  <cols>
    <col min="1" max="1" width="60.7109375" style="48" customWidth="1"/>
    <col min="2" max="5" width="17.7109375" style="49" customWidth="1"/>
    <col min="6" max="6" width="12.5703125" style="84" customWidth="1"/>
    <col min="7" max="16384" width="9.140625" style="84"/>
  </cols>
  <sheetData>
    <row r="1" spans="1:5" x14ac:dyDescent="0.3">
      <c r="A1" s="395" t="s">
        <v>357</v>
      </c>
      <c r="B1" s="395"/>
      <c r="C1" s="395"/>
      <c r="D1" s="395"/>
      <c r="E1" s="395"/>
    </row>
    <row r="3" spans="1:5" x14ac:dyDescent="0.3">
      <c r="A3" s="25" t="s">
        <v>114</v>
      </c>
      <c r="B3" s="25" t="s">
        <v>115</v>
      </c>
      <c r="C3" s="25" t="s">
        <v>116</v>
      </c>
      <c r="D3" s="25" t="s">
        <v>4</v>
      </c>
      <c r="E3" s="25" t="s">
        <v>117</v>
      </c>
    </row>
    <row r="4" spans="1:5" x14ac:dyDescent="0.3">
      <c r="A4" s="83"/>
      <c r="E4" s="82"/>
    </row>
    <row r="5" spans="1:5" x14ac:dyDescent="0.3">
      <c r="A5" s="392" t="s">
        <v>235</v>
      </c>
      <c r="B5" s="393"/>
      <c r="C5" s="393"/>
      <c r="D5" s="393"/>
      <c r="E5" s="394"/>
    </row>
    <row r="6" spans="1:5" ht="37.5" x14ac:dyDescent="0.3">
      <c r="A6" s="27" t="s">
        <v>265</v>
      </c>
      <c r="B6" s="25" t="s">
        <v>81</v>
      </c>
      <c r="C6" s="25">
        <v>3700</v>
      </c>
      <c r="D6" s="25">
        <v>2</v>
      </c>
      <c r="E6" s="25">
        <f t="shared" ref="E6:E23" si="0">D6*C6</f>
        <v>7400</v>
      </c>
    </row>
    <row r="7" spans="1:5" x14ac:dyDescent="0.3">
      <c r="A7" s="27" t="s">
        <v>283</v>
      </c>
      <c r="B7" s="25" t="s">
        <v>81</v>
      </c>
      <c r="C7" s="25">
        <v>3100</v>
      </c>
      <c r="D7" s="25">
        <v>3</v>
      </c>
      <c r="E7" s="25">
        <f t="shared" si="0"/>
        <v>9300</v>
      </c>
    </row>
    <row r="8" spans="1:5" ht="37.5" x14ac:dyDescent="0.3">
      <c r="A8" s="27" t="s">
        <v>171</v>
      </c>
      <c r="B8" s="25" t="s">
        <v>81</v>
      </c>
      <c r="C8" s="25">
        <v>2000</v>
      </c>
      <c r="D8" s="25">
        <v>2</v>
      </c>
      <c r="E8" s="25">
        <f t="shared" si="0"/>
        <v>4000</v>
      </c>
    </row>
    <row r="9" spans="1:5" ht="37.5" x14ac:dyDescent="0.3">
      <c r="A9" s="27" t="s">
        <v>57</v>
      </c>
      <c r="B9" s="25" t="s">
        <v>81</v>
      </c>
      <c r="C9" s="25">
        <v>350</v>
      </c>
      <c r="D9" s="25">
        <v>2</v>
      </c>
      <c r="E9" s="25">
        <f t="shared" si="0"/>
        <v>700</v>
      </c>
    </row>
    <row r="10" spans="1:5" ht="56.25" x14ac:dyDescent="0.3">
      <c r="A10" s="27" t="s">
        <v>267</v>
      </c>
      <c r="B10" s="25" t="s">
        <v>81</v>
      </c>
      <c r="C10" s="25">
        <v>3300</v>
      </c>
      <c r="D10" s="25">
        <v>2</v>
      </c>
      <c r="E10" s="25">
        <f t="shared" si="0"/>
        <v>6600</v>
      </c>
    </row>
    <row r="11" spans="1:5" ht="56.25" x14ac:dyDescent="0.3">
      <c r="A11" s="27" t="s">
        <v>266</v>
      </c>
      <c r="B11" s="25" t="s">
        <v>81</v>
      </c>
      <c r="C11" s="25">
        <v>3600</v>
      </c>
      <c r="D11" s="25">
        <v>2</v>
      </c>
      <c r="E11" s="25">
        <f t="shared" si="0"/>
        <v>7200</v>
      </c>
    </row>
    <row r="12" spans="1:5" ht="37.5" x14ac:dyDescent="0.3">
      <c r="A12" s="27" t="s">
        <v>272</v>
      </c>
      <c r="B12" s="25" t="s">
        <v>81</v>
      </c>
      <c r="C12" s="25">
        <v>2900</v>
      </c>
      <c r="D12" s="25">
        <v>2</v>
      </c>
      <c r="E12" s="25">
        <f t="shared" si="0"/>
        <v>5800</v>
      </c>
    </row>
    <row r="13" spans="1:5" ht="37.5" x14ac:dyDescent="0.3">
      <c r="A13" s="27" t="s">
        <v>284</v>
      </c>
      <c r="B13" s="25" t="s">
        <v>81</v>
      </c>
      <c r="C13" s="25">
        <v>7000</v>
      </c>
      <c r="D13" s="25">
        <v>2</v>
      </c>
      <c r="E13" s="25">
        <f t="shared" si="0"/>
        <v>14000</v>
      </c>
    </row>
    <row r="14" spans="1:5" ht="37.5" x14ac:dyDescent="0.3">
      <c r="A14" s="27" t="s">
        <v>269</v>
      </c>
      <c r="B14" s="25" t="s">
        <v>81</v>
      </c>
      <c r="C14" s="25">
        <v>4100</v>
      </c>
      <c r="D14" s="25">
        <v>2</v>
      </c>
      <c r="E14" s="25">
        <f t="shared" si="0"/>
        <v>8200</v>
      </c>
    </row>
    <row r="15" spans="1:5" ht="37.5" x14ac:dyDescent="0.3">
      <c r="A15" s="27" t="s">
        <v>303</v>
      </c>
      <c r="B15" s="25" t="s">
        <v>81</v>
      </c>
      <c r="C15" s="25">
        <v>5790</v>
      </c>
      <c r="D15" s="25">
        <v>4</v>
      </c>
      <c r="E15" s="25">
        <f t="shared" si="0"/>
        <v>23160</v>
      </c>
    </row>
    <row r="16" spans="1:5" ht="37.5" x14ac:dyDescent="0.3">
      <c r="A16" s="27" t="s">
        <v>58</v>
      </c>
      <c r="B16" s="25" t="s">
        <v>81</v>
      </c>
      <c r="C16" s="25">
        <v>2300</v>
      </c>
      <c r="D16" s="25">
        <v>2</v>
      </c>
      <c r="E16" s="25">
        <f t="shared" si="0"/>
        <v>4600</v>
      </c>
    </row>
    <row r="17" spans="1:5" ht="37.5" x14ac:dyDescent="0.3">
      <c r="A17" s="27" t="s">
        <v>57</v>
      </c>
      <c r="B17" s="25" t="s">
        <v>81</v>
      </c>
      <c r="C17" s="25">
        <v>350</v>
      </c>
      <c r="D17" s="25">
        <v>2</v>
      </c>
      <c r="E17" s="25">
        <f t="shared" si="0"/>
        <v>700</v>
      </c>
    </row>
    <row r="18" spans="1:5" ht="56.25" x14ac:dyDescent="0.3">
      <c r="A18" s="27" t="s">
        <v>267</v>
      </c>
      <c r="B18" s="25" t="s">
        <v>81</v>
      </c>
      <c r="C18" s="25">
        <v>3300</v>
      </c>
      <c r="D18" s="25">
        <v>2</v>
      </c>
      <c r="E18" s="25">
        <f t="shared" si="0"/>
        <v>6600</v>
      </c>
    </row>
    <row r="19" spans="1:5" ht="56.25" x14ac:dyDescent="0.3">
      <c r="A19" s="27" t="s">
        <v>266</v>
      </c>
      <c r="B19" s="25" t="s">
        <v>81</v>
      </c>
      <c r="C19" s="25">
        <v>3600</v>
      </c>
      <c r="D19" s="25">
        <v>2</v>
      </c>
      <c r="E19" s="25">
        <f t="shared" si="0"/>
        <v>7200</v>
      </c>
    </row>
    <row r="20" spans="1:5" ht="37.5" x14ac:dyDescent="0.3">
      <c r="A20" s="27" t="s">
        <v>284</v>
      </c>
      <c r="B20" s="25" t="s">
        <v>81</v>
      </c>
      <c r="C20" s="25">
        <v>7000</v>
      </c>
      <c r="D20" s="25">
        <v>2</v>
      </c>
      <c r="E20" s="25">
        <f t="shared" si="0"/>
        <v>14000</v>
      </c>
    </row>
    <row r="21" spans="1:5" ht="37.5" x14ac:dyDescent="0.3">
      <c r="A21" s="27" t="s">
        <v>265</v>
      </c>
      <c r="B21" s="25" t="s">
        <v>81</v>
      </c>
      <c r="C21" s="25">
        <v>3700</v>
      </c>
      <c r="D21" s="25">
        <v>2</v>
      </c>
      <c r="E21" s="25">
        <f t="shared" si="0"/>
        <v>7400</v>
      </c>
    </row>
    <row r="22" spans="1:5" ht="37.5" x14ac:dyDescent="0.3">
      <c r="A22" s="27" t="s">
        <v>73</v>
      </c>
      <c r="B22" s="25" t="s">
        <v>81</v>
      </c>
      <c r="C22" s="25">
        <v>25000</v>
      </c>
      <c r="D22" s="25">
        <v>2</v>
      </c>
      <c r="E22" s="25">
        <f t="shared" si="0"/>
        <v>50000</v>
      </c>
    </row>
    <row r="23" spans="1:5" x14ac:dyDescent="0.3">
      <c r="A23" s="27" t="s">
        <v>305</v>
      </c>
      <c r="B23" s="25" t="s">
        <v>81</v>
      </c>
      <c r="C23" s="25">
        <v>1370</v>
      </c>
      <c r="D23" s="25">
        <v>3</v>
      </c>
      <c r="E23" s="25">
        <f t="shared" si="0"/>
        <v>4110</v>
      </c>
    </row>
    <row r="24" spans="1:5" x14ac:dyDescent="0.3">
      <c r="A24" s="79"/>
      <c r="D24" s="65" t="s">
        <v>70</v>
      </c>
      <c r="E24" s="82">
        <f>SUM(E6:E23)</f>
        <v>180970</v>
      </c>
    </row>
    <row r="25" spans="1:5" x14ac:dyDescent="0.3">
      <c r="A25" s="85"/>
      <c r="E25" s="82"/>
    </row>
    <row r="26" spans="1:5" x14ac:dyDescent="0.3">
      <c r="A26" s="396" t="s">
        <v>236</v>
      </c>
      <c r="B26" s="396"/>
      <c r="C26" s="396"/>
      <c r="D26" s="396"/>
      <c r="E26" s="396"/>
    </row>
    <row r="27" spans="1:5" x14ac:dyDescent="0.3">
      <c r="A27" s="62" t="s">
        <v>300</v>
      </c>
      <c r="B27" s="25" t="s">
        <v>123</v>
      </c>
      <c r="C27" s="25">
        <v>500</v>
      </c>
      <c r="D27" s="67">
        <v>3</v>
      </c>
      <c r="E27" s="25">
        <f>SUM(E24:E26)</f>
        <v>180970</v>
      </c>
    </row>
    <row r="28" spans="1:5" x14ac:dyDescent="0.3">
      <c r="A28" s="27" t="s">
        <v>271</v>
      </c>
      <c r="B28" s="25" t="s">
        <v>81</v>
      </c>
      <c r="C28" s="25">
        <v>950</v>
      </c>
      <c r="D28" s="25">
        <v>10</v>
      </c>
      <c r="E28" s="25">
        <f>D28*C28</f>
        <v>9500</v>
      </c>
    </row>
    <row r="29" spans="1:5" x14ac:dyDescent="0.3">
      <c r="A29" s="27" t="s">
        <v>304</v>
      </c>
      <c r="B29" s="25" t="s">
        <v>123</v>
      </c>
      <c r="C29" s="25">
        <v>5310</v>
      </c>
      <c r="D29" s="25">
        <v>1</v>
      </c>
      <c r="E29" s="25">
        <f>D29*C29</f>
        <v>5310</v>
      </c>
    </row>
    <row r="30" spans="1:5" x14ac:dyDescent="0.3">
      <c r="A30" s="27" t="s">
        <v>306</v>
      </c>
      <c r="B30" s="25" t="s">
        <v>81</v>
      </c>
      <c r="C30" s="25">
        <v>210</v>
      </c>
      <c r="D30" s="25">
        <v>2</v>
      </c>
      <c r="E30" s="25">
        <f>D30*C30</f>
        <v>420</v>
      </c>
    </row>
    <row r="31" spans="1:5" x14ac:dyDescent="0.3">
      <c r="A31" s="27" t="s">
        <v>191</v>
      </c>
      <c r="B31" s="25" t="s">
        <v>123</v>
      </c>
      <c r="C31" s="25">
        <v>2100</v>
      </c>
      <c r="D31" s="25">
        <v>2</v>
      </c>
      <c r="E31" s="25">
        <f t="shared" ref="E31" si="1">D31*C31</f>
        <v>4200</v>
      </c>
    </row>
    <row r="32" spans="1:5" x14ac:dyDescent="0.3">
      <c r="A32" s="81"/>
      <c r="D32" s="49" t="s">
        <v>70</v>
      </c>
      <c r="E32" s="82">
        <f>SUM(E27:E31)</f>
        <v>200400</v>
      </c>
    </row>
    <row r="33" spans="1:5" x14ac:dyDescent="0.3">
      <c r="A33" s="85"/>
      <c r="E33" s="82"/>
    </row>
    <row r="34" spans="1:5" x14ac:dyDescent="0.3">
      <c r="A34" s="396" t="s">
        <v>237</v>
      </c>
      <c r="B34" s="396"/>
      <c r="C34" s="396"/>
      <c r="D34" s="396"/>
      <c r="E34" s="396"/>
    </row>
    <row r="35" spans="1:5" x14ac:dyDescent="0.3">
      <c r="A35" s="90" t="s">
        <v>301</v>
      </c>
      <c r="B35" s="87"/>
      <c r="C35" s="87">
        <v>15000</v>
      </c>
      <c r="D35" s="87">
        <v>10</v>
      </c>
      <c r="E35" s="25">
        <f>D35*C35</f>
        <v>150000</v>
      </c>
    </row>
    <row r="36" spans="1:5" x14ac:dyDescent="0.3">
      <c r="A36" s="27" t="s">
        <v>302</v>
      </c>
      <c r="B36" s="25"/>
      <c r="C36" s="25">
        <v>15000</v>
      </c>
      <c r="D36" s="25">
        <v>10</v>
      </c>
      <c r="E36" s="25">
        <f>D36*C36</f>
        <v>150000</v>
      </c>
    </row>
    <row r="37" spans="1:5" x14ac:dyDescent="0.3">
      <c r="A37" s="85"/>
      <c r="D37" s="49" t="s">
        <v>70</v>
      </c>
      <c r="E37" s="82">
        <f>SUM(E35:E36)</f>
        <v>300000</v>
      </c>
    </row>
    <row r="38" spans="1:5" x14ac:dyDescent="0.3">
      <c r="A38" s="85"/>
      <c r="E38" s="82"/>
    </row>
    <row r="39" spans="1:5" x14ac:dyDescent="0.3">
      <c r="A39" s="396" t="s">
        <v>238</v>
      </c>
      <c r="B39" s="396"/>
      <c r="C39" s="396"/>
      <c r="D39" s="396"/>
      <c r="E39" s="396"/>
    </row>
    <row r="40" spans="1:5" x14ac:dyDescent="0.3">
      <c r="A40" s="27" t="s">
        <v>239</v>
      </c>
      <c r="B40" s="25"/>
      <c r="C40" s="25">
        <v>5000</v>
      </c>
      <c r="D40" s="25">
        <v>1</v>
      </c>
      <c r="E40" s="25">
        <f>D40*C40</f>
        <v>5000</v>
      </c>
    </row>
    <row r="41" spans="1:5" x14ac:dyDescent="0.3">
      <c r="A41" s="27" t="s">
        <v>240</v>
      </c>
      <c r="B41" s="25"/>
      <c r="C41" s="25">
        <v>12000</v>
      </c>
      <c r="D41" s="25">
        <v>1</v>
      </c>
      <c r="E41" s="25">
        <f t="shared" ref="E41:E43" si="2">D41*C41</f>
        <v>12000</v>
      </c>
    </row>
    <row r="42" spans="1:5" x14ac:dyDescent="0.3">
      <c r="A42" s="27" t="s">
        <v>241</v>
      </c>
      <c r="B42" s="25"/>
      <c r="C42" s="25">
        <v>11000</v>
      </c>
      <c r="D42" s="25">
        <v>1</v>
      </c>
      <c r="E42" s="25">
        <f t="shared" si="2"/>
        <v>11000</v>
      </c>
    </row>
    <row r="43" spans="1:5" x14ac:dyDescent="0.3">
      <c r="A43" s="27" t="s">
        <v>242</v>
      </c>
      <c r="B43" s="25"/>
      <c r="C43" s="25">
        <v>0</v>
      </c>
      <c r="D43" s="25">
        <v>0</v>
      </c>
      <c r="E43" s="25">
        <f t="shared" si="2"/>
        <v>0</v>
      </c>
    </row>
    <row r="44" spans="1:5" x14ac:dyDescent="0.3">
      <c r="D44" s="49" t="s">
        <v>70</v>
      </c>
      <c r="E44" s="49">
        <f>SUM(E40:E43)</f>
        <v>28000</v>
      </c>
    </row>
    <row r="46" spans="1:5" x14ac:dyDescent="0.3">
      <c r="A46" s="84"/>
      <c r="B46" s="54"/>
      <c r="C46" s="54"/>
      <c r="D46" s="53" t="s">
        <v>250</v>
      </c>
      <c r="E46" s="54">
        <f>SUM(E40:E43,E27:E31,E35:E36,E6:E23)</f>
        <v>709370</v>
      </c>
    </row>
  </sheetData>
  <mergeCells count="5">
    <mergeCell ref="A1:E1"/>
    <mergeCell ref="A5:E5"/>
    <mergeCell ref="A26:E26"/>
    <mergeCell ref="A34:E34"/>
    <mergeCell ref="A39:E39"/>
  </mergeCells>
  <pageMargins left="0.25" right="0.25" top="0.75" bottom="0.75" header="0.3" footer="0.3"/>
  <pageSetup paperSize="9" scale="61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4"/>
  <sheetViews>
    <sheetView topLeftCell="A31" zoomScaleNormal="100" workbookViewId="0">
      <selection activeCell="A44" sqref="A44:C44"/>
    </sheetView>
  </sheetViews>
  <sheetFormatPr defaultRowHeight="18.75" x14ac:dyDescent="0.3"/>
  <cols>
    <col min="1" max="1" width="60.7109375" style="48" customWidth="1"/>
    <col min="2" max="5" width="17.7109375" style="49" customWidth="1"/>
    <col min="7" max="7" width="22.85546875" style="84" customWidth="1"/>
    <col min="8" max="16384" width="9.140625" style="84"/>
  </cols>
  <sheetData>
    <row r="1" spans="1:6" x14ac:dyDescent="0.3">
      <c r="A1" s="395" t="s">
        <v>357</v>
      </c>
      <c r="B1" s="395"/>
      <c r="C1" s="395"/>
      <c r="D1" s="395"/>
      <c r="E1" s="395"/>
    </row>
    <row r="3" spans="1:6" x14ac:dyDescent="0.3">
      <c r="A3" s="25" t="s">
        <v>114</v>
      </c>
      <c r="B3" s="25" t="s">
        <v>115</v>
      </c>
      <c r="C3" s="25" t="s">
        <v>116</v>
      </c>
      <c r="D3" s="25" t="s">
        <v>4</v>
      </c>
      <c r="E3" s="25" t="s">
        <v>117</v>
      </c>
    </row>
    <row r="4" spans="1:6" x14ac:dyDescent="0.3">
      <c r="A4" s="83"/>
      <c r="E4" s="82"/>
    </row>
    <row r="5" spans="1:6" x14ac:dyDescent="0.3">
      <c r="A5" s="392" t="s">
        <v>235</v>
      </c>
      <c r="B5" s="393"/>
      <c r="C5" s="393"/>
      <c r="D5" s="393"/>
      <c r="E5" s="394"/>
    </row>
    <row r="6" spans="1:6" ht="37.5" x14ac:dyDescent="0.3">
      <c r="A6" s="27" t="s">
        <v>162</v>
      </c>
      <c r="B6" s="25" t="s">
        <v>81</v>
      </c>
      <c r="C6" s="25">
        <v>15500</v>
      </c>
      <c r="D6" s="25">
        <v>2</v>
      </c>
      <c r="E6" s="25">
        <f t="shared" ref="E6:E20" si="0">D6*C6</f>
        <v>31000</v>
      </c>
      <c r="F6" s="398" t="s">
        <v>311</v>
      </c>
    </row>
    <row r="7" spans="1:6" x14ac:dyDescent="0.3">
      <c r="A7" s="27" t="s">
        <v>283</v>
      </c>
      <c r="B7" s="25" t="s">
        <v>81</v>
      </c>
      <c r="C7" s="25">
        <v>3200</v>
      </c>
      <c r="D7" s="25">
        <v>3</v>
      </c>
      <c r="E7" s="25">
        <f t="shared" si="0"/>
        <v>9600</v>
      </c>
      <c r="F7" s="398"/>
    </row>
    <row r="8" spans="1:6" ht="37.5" x14ac:dyDescent="0.3">
      <c r="A8" s="27" t="s">
        <v>165</v>
      </c>
      <c r="B8" s="25" t="s">
        <v>81</v>
      </c>
      <c r="C8" s="25">
        <v>2000</v>
      </c>
      <c r="D8" s="25">
        <v>2</v>
      </c>
      <c r="E8" s="25">
        <f t="shared" si="0"/>
        <v>4000</v>
      </c>
      <c r="F8" s="398"/>
    </row>
    <row r="9" spans="1:6" ht="37.5" x14ac:dyDescent="0.3">
      <c r="A9" s="27" t="s">
        <v>166</v>
      </c>
      <c r="B9" s="25" t="s">
        <v>81</v>
      </c>
      <c r="C9" s="25">
        <v>650</v>
      </c>
      <c r="D9" s="25">
        <v>2</v>
      </c>
      <c r="E9" s="25">
        <f t="shared" si="0"/>
        <v>1300</v>
      </c>
      <c r="F9" s="398"/>
    </row>
    <row r="10" spans="1:6" ht="37.5" x14ac:dyDescent="0.3">
      <c r="A10" s="27" t="s">
        <v>167</v>
      </c>
      <c r="B10" s="25" t="s">
        <v>81</v>
      </c>
      <c r="C10" s="25">
        <v>6300</v>
      </c>
      <c r="D10" s="25">
        <v>2</v>
      </c>
      <c r="E10" s="25">
        <f t="shared" si="0"/>
        <v>12600</v>
      </c>
      <c r="F10" s="398"/>
    </row>
    <row r="11" spans="1:6" ht="37.5" x14ac:dyDescent="0.3">
      <c r="A11" s="27" t="s">
        <v>168</v>
      </c>
      <c r="B11" s="25" t="s">
        <v>81</v>
      </c>
      <c r="C11" s="25">
        <v>7200</v>
      </c>
      <c r="D11" s="25">
        <v>2</v>
      </c>
      <c r="E11" s="25">
        <f t="shared" si="0"/>
        <v>14400</v>
      </c>
      <c r="F11" s="398"/>
    </row>
    <row r="12" spans="1:6" ht="56.25" x14ac:dyDescent="0.3">
      <c r="A12" s="27" t="s">
        <v>262</v>
      </c>
      <c r="B12" s="25" t="s">
        <v>298</v>
      </c>
      <c r="C12" s="25">
        <v>13000</v>
      </c>
      <c r="D12" s="25">
        <v>2</v>
      </c>
      <c r="E12" s="25">
        <f t="shared" si="0"/>
        <v>26000</v>
      </c>
      <c r="F12" s="398"/>
    </row>
    <row r="13" spans="1:6" ht="37.5" x14ac:dyDescent="0.3">
      <c r="A13" s="27" t="s">
        <v>296</v>
      </c>
      <c r="B13" s="25" t="s">
        <v>81</v>
      </c>
      <c r="C13" s="25">
        <v>3000</v>
      </c>
      <c r="D13" s="25">
        <v>2</v>
      </c>
      <c r="E13" s="25">
        <f t="shared" si="0"/>
        <v>6000</v>
      </c>
      <c r="F13" s="398"/>
    </row>
    <row r="14" spans="1:6" ht="37.5" x14ac:dyDescent="0.3">
      <c r="A14" s="27" t="s">
        <v>159</v>
      </c>
      <c r="B14" s="25" t="s">
        <v>81</v>
      </c>
      <c r="C14" s="25">
        <v>8500</v>
      </c>
      <c r="D14" s="25">
        <v>2</v>
      </c>
      <c r="E14" s="25">
        <f t="shared" si="0"/>
        <v>17000</v>
      </c>
      <c r="F14" s="398"/>
    </row>
    <row r="15" spans="1:6" ht="37.5" x14ac:dyDescent="0.3">
      <c r="A15" s="27" t="s">
        <v>58</v>
      </c>
      <c r="B15" s="25" t="s">
        <v>81</v>
      </c>
      <c r="C15" s="25">
        <v>2300</v>
      </c>
      <c r="D15" s="25">
        <v>2</v>
      </c>
      <c r="E15" s="25">
        <f t="shared" si="0"/>
        <v>4600</v>
      </c>
      <c r="F15" s="398" t="s">
        <v>312</v>
      </c>
    </row>
    <row r="16" spans="1:6" ht="37.5" x14ac:dyDescent="0.3">
      <c r="A16" s="27" t="s">
        <v>57</v>
      </c>
      <c r="B16" s="25" t="s">
        <v>81</v>
      </c>
      <c r="C16" s="25">
        <v>350</v>
      </c>
      <c r="D16" s="25">
        <v>2</v>
      </c>
      <c r="E16" s="25">
        <f t="shared" si="0"/>
        <v>700</v>
      </c>
      <c r="F16" s="398"/>
    </row>
    <row r="17" spans="1:6" ht="56.25" x14ac:dyDescent="0.3">
      <c r="A17" s="27" t="s">
        <v>267</v>
      </c>
      <c r="B17" s="25" t="s">
        <v>81</v>
      </c>
      <c r="C17" s="25">
        <v>3300</v>
      </c>
      <c r="D17" s="25">
        <v>2</v>
      </c>
      <c r="E17" s="25">
        <f t="shared" si="0"/>
        <v>6600</v>
      </c>
      <c r="F17" s="398"/>
    </row>
    <row r="18" spans="1:6" ht="56.25" x14ac:dyDescent="0.3">
      <c r="A18" s="27" t="s">
        <v>266</v>
      </c>
      <c r="B18" s="25" t="s">
        <v>81</v>
      </c>
      <c r="C18" s="25">
        <v>3600</v>
      </c>
      <c r="D18" s="25">
        <v>2</v>
      </c>
      <c r="E18" s="25">
        <f t="shared" si="0"/>
        <v>7200</v>
      </c>
      <c r="F18" s="398"/>
    </row>
    <row r="19" spans="1:6" ht="37.5" x14ac:dyDescent="0.3">
      <c r="A19" s="27" t="s">
        <v>284</v>
      </c>
      <c r="B19" s="25" t="s">
        <v>81</v>
      </c>
      <c r="C19" s="25">
        <v>7000</v>
      </c>
      <c r="D19" s="25">
        <v>2</v>
      </c>
      <c r="E19" s="25">
        <f t="shared" si="0"/>
        <v>14000</v>
      </c>
      <c r="F19" s="398"/>
    </row>
    <row r="20" spans="1:6" ht="37.5" x14ac:dyDescent="0.3">
      <c r="A20" s="27" t="s">
        <v>265</v>
      </c>
      <c r="B20" s="25" t="s">
        <v>81</v>
      </c>
      <c r="C20" s="25">
        <v>6800</v>
      </c>
      <c r="D20" s="25">
        <v>2</v>
      </c>
      <c r="E20" s="25">
        <f t="shared" si="0"/>
        <v>13600</v>
      </c>
      <c r="F20" s="398"/>
    </row>
    <row r="21" spans="1:6" ht="37.5" x14ac:dyDescent="0.3">
      <c r="A21" s="27" t="s">
        <v>272</v>
      </c>
      <c r="B21" s="25" t="s">
        <v>81</v>
      </c>
      <c r="C21" s="25">
        <v>2900</v>
      </c>
      <c r="D21" s="25">
        <v>4</v>
      </c>
      <c r="E21" s="25">
        <f t="shared" ref="E21:E35" si="1">D21*C21</f>
        <v>11600</v>
      </c>
      <c r="F21" s="399" t="s">
        <v>313</v>
      </c>
    </row>
    <row r="22" spans="1:6" ht="37.5" x14ac:dyDescent="0.3">
      <c r="A22" s="27" t="s">
        <v>284</v>
      </c>
      <c r="B22" s="25" t="s">
        <v>81</v>
      </c>
      <c r="C22" s="25">
        <v>7000</v>
      </c>
      <c r="D22" s="25">
        <v>4</v>
      </c>
      <c r="E22" s="25">
        <f t="shared" si="1"/>
        <v>28000</v>
      </c>
      <c r="F22" s="399"/>
    </row>
    <row r="23" spans="1:6" ht="37.5" x14ac:dyDescent="0.3">
      <c r="A23" s="27" t="s">
        <v>269</v>
      </c>
      <c r="B23" s="25" t="s">
        <v>81</v>
      </c>
      <c r="C23" s="25">
        <v>4100</v>
      </c>
      <c r="D23" s="25">
        <v>4</v>
      </c>
      <c r="E23" s="25">
        <f t="shared" si="1"/>
        <v>16400</v>
      </c>
      <c r="F23" s="399"/>
    </row>
    <row r="24" spans="1:6" ht="37.5" x14ac:dyDescent="0.3">
      <c r="A24" s="27" t="s">
        <v>58</v>
      </c>
      <c r="B24" s="25" t="s">
        <v>81</v>
      </c>
      <c r="C24" s="25">
        <v>2300</v>
      </c>
      <c r="D24" s="25">
        <v>4</v>
      </c>
      <c r="E24" s="25">
        <f t="shared" si="1"/>
        <v>9200</v>
      </c>
      <c r="F24" s="399"/>
    </row>
    <row r="25" spans="1:6" ht="37.5" x14ac:dyDescent="0.3">
      <c r="A25" s="27" t="s">
        <v>57</v>
      </c>
      <c r="B25" s="25"/>
      <c r="C25" s="25">
        <v>350</v>
      </c>
      <c r="D25" s="25">
        <v>4</v>
      </c>
      <c r="E25" s="25">
        <f t="shared" si="1"/>
        <v>1400</v>
      </c>
      <c r="F25" s="399"/>
    </row>
    <row r="26" spans="1:6" ht="56.25" x14ac:dyDescent="0.3">
      <c r="A26" s="27" t="s">
        <v>267</v>
      </c>
      <c r="B26" s="25" t="s">
        <v>81</v>
      </c>
      <c r="C26" s="25">
        <v>3500</v>
      </c>
      <c r="D26" s="25">
        <v>4</v>
      </c>
      <c r="E26" s="25">
        <f t="shared" si="1"/>
        <v>14000</v>
      </c>
      <c r="F26" s="399"/>
    </row>
    <row r="27" spans="1:6" ht="56.25" x14ac:dyDescent="0.3">
      <c r="A27" s="27" t="s">
        <v>266</v>
      </c>
      <c r="B27" s="25" t="s">
        <v>81</v>
      </c>
      <c r="C27" s="25">
        <v>3700</v>
      </c>
      <c r="D27" s="25">
        <v>4</v>
      </c>
      <c r="E27" s="25">
        <f>SUM(E24:E26)</f>
        <v>24600</v>
      </c>
      <c r="F27" s="399"/>
    </row>
    <row r="28" spans="1:6" ht="37.5" x14ac:dyDescent="0.3">
      <c r="A28" s="27" t="s">
        <v>284</v>
      </c>
      <c r="B28" s="25" t="s">
        <v>81</v>
      </c>
      <c r="C28" s="25">
        <v>7000</v>
      </c>
      <c r="D28" s="25">
        <v>4</v>
      </c>
      <c r="E28" s="25">
        <f t="shared" si="1"/>
        <v>28000</v>
      </c>
      <c r="F28" s="399"/>
    </row>
    <row r="29" spans="1:6" ht="37.5" x14ac:dyDescent="0.3">
      <c r="A29" s="27" t="s">
        <v>265</v>
      </c>
      <c r="B29" s="25" t="s">
        <v>81</v>
      </c>
      <c r="C29" s="25">
        <v>6800</v>
      </c>
      <c r="D29" s="25">
        <v>4</v>
      </c>
      <c r="E29" s="25">
        <f t="shared" si="1"/>
        <v>27200</v>
      </c>
      <c r="F29" s="399"/>
    </row>
    <row r="30" spans="1:6" ht="37.5" x14ac:dyDescent="0.3">
      <c r="A30" s="27" t="s">
        <v>284</v>
      </c>
      <c r="B30" s="25" t="s">
        <v>81</v>
      </c>
      <c r="C30" s="25">
        <v>7000</v>
      </c>
      <c r="D30" s="25">
        <v>2</v>
      </c>
      <c r="E30" s="25">
        <f t="shared" si="1"/>
        <v>14000</v>
      </c>
      <c r="F30" s="84"/>
    </row>
    <row r="31" spans="1:6" ht="37.5" x14ac:dyDescent="0.3">
      <c r="A31" s="27" t="s">
        <v>314</v>
      </c>
      <c r="B31" s="25" t="s">
        <v>212</v>
      </c>
      <c r="C31" s="25">
        <v>2000</v>
      </c>
      <c r="D31" s="25">
        <v>2</v>
      </c>
      <c r="E31" s="25">
        <f t="shared" si="1"/>
        <v>4000</v>
      </c>
      <c r="F31" s="84"/>
    </row>
    <row r="32" spans="1:6" ht="37.5" x14ac:dyDescent="0.3">
      <c r="A32" s="27" t="s">
        <v>178</v>
      </c>
      <c r="B32" s="25" t="s">
        <v>81</v>
      </c>
      <c r="C32" s="25">
        <v>400</v>
      </c>
      <c r="D32" s="25">
        <v>10</v>
      </c>
      <c r="E32" s="25">
        <f t="shared" si="1"/>
        <v>4000</v>
      </c>
      <c r="F32" s="84"/>
    </row>
    <row r="33" spans="1:6" x14ac:dyDescent="0.3">
      <c r="A33" s="27" t="s">
        <v>293</v>
      </c>
      <c r="B33" s="25" t="s">
        <v>81</v>
      </c>
      <c r="C33" s="25">
        <v>300</v>
      </c>
      <c r="D33" s="25">
        <v>10</v>
      </c>
      <c r="E33" s="25">
        <f t="shared" si="1"/>
        <v>3000</v>
      </c>
      <c r="F33" s="84"/>
    </row>
    <row r="34" spans="1:6" x14ac:dyDescent="0.3">
      <c r="A34" s="27" t="s">
        <v>315</v>
      </c>
      <c r="B34" s="25" t="s">
        <v>298</v>
      </c>
      <c r="C34" s="25">
        <v>500</v>
      </c>
      <c r="D34" s="25">
        <v>10</v>
      </c>
      <c r="E34" s="25">
        <f t="shared" si="1"/>
        <v>5000</v>
      </c>
      <c r="F34" s="84"/>
    </row>
    <row r="35" spans="1:6" ht="37.5" x14ac:dyDescent="0.3">
      <c r="A35" s="27" t="s">
        <v>66</v>
      </c>
      <c r="B35" s="25" t="s">
        <v>81</v>
      </c>
      <c r="C35" s="25">
        <v>500</v>
      </c>
      <c r="D35" s="25">
        <v>10</v>
      </c>
      <c r="E35" s="25">
        <f t="shared" si="1"/>
        <v>5000</v>
      </c>
      <c r="F35" s="84"/>
    </row>
    <row r="36" spans="1:6" x14ac:dyDescent="0.3">
      <c r="A36" s="79"/>
      <c r="D36" s="65" t="s">
        <v>70</v>
      </c>
      <c r="E36" s="82">
        <f>SUM(E6:E35)</f>
        <v>364000</v>
      </c>
      <c r="F36" s="84"/>
    </row>
    <row r="37" spans="1:6" x14ac:dyDescent="0.3">
      <c r="A37" s="85"/>
      <c r="E37" s="82"/>
      <c r="F37" s="84"/>
    </row>
    <row r="38" spans="1:6" x14ac:dyDescent="0.3">
      <c r="A38" s="396" t="s">
        <v>236</v>
      </c>
      <c r="B38" s="396"/>
      <c r="C38" s="396"/>
      <c r="D38" s="396"/>
      <c r="E38" s="396"/>
      <c r="F38" s="84"/>
    </row>
    <row r="39" spans="1:6" x14ac:dyDescent="0.3">
      <c r="A39" s="90" t="s">
        <v>307</v>
      </c>
      <c r="B39" s="25" t="s">
        <v>81</v>
      </c>
      <c r="C39" s="91">
        <v>300</v>
      </c>
      <c r="D39" s="92">
        <v>5</v>
      </c>
      <c r="E39" s="25">
        <f t="shared" ref="E39:E41" si="2">D39*C39</f>
        <v>1500</v>
      </c>
      <c r="F39" s="84"/>
    </row>
    <row r="40" spans="1:6" ht="75" x14ac:dyDescent="0.3">
      <c r="A40" s="90" t="s">
        <v>308</v>
      </c>
      <c r="B40" s="25" t="s">
        <v>212</v>
      </c>
      <c r="C40" s="91">
        <v>12000</v>
      </c>
      <c r="D40" s="92">
        <v>1</v>
      </c>
      <c r="E40" s="25">
        <f t="shared" si="2"/>
        <v>12000</v>
      </c>
      <c r="F40" s="84"/>
    </row>
    <row r="41" spans="1:6" x14ac:dyDescent="0.3">
      <c r="A41" s="90" t="s">
        <v>316</v>
      </c>
      <c r="B41" s="25" t="s">
        <v>81</v>
      </c>
      <c r="C41" s="91">
        <v>300</v>
      </c>
      <c r="D41" s="92">
        <v>5</v>
      </c>
      <c r="E41" s="25">
        <f t="shared" si="2"/>
        <v>1500</v>
      </c>
      <c r="F41" s="84"/>
    </row>
    <row r="42" spans="1:6" x14ac:dyDescent="0.3">
      <c r="A42" s="27" t="s">
        <v>274</v>
      </c>
      <c r="B42" s="25" t="s">
        <v>123</v>
      </c>
      <c r="C42" s="25">
        <v>60</v>
      </c>
      <c r="D42" s="67">
        <v>2</v>
      </c>
      <c r="E42" s="25">
        <f>D42*C42</f>
        <v>120</v>
      </c>
      <c r="F42" s="84"/>
    </row>
    <row r="43" spans="1:6" x14ac:dyDescent="0.3">
      <c r="A43" s="27" t="s">
        <v>271</v>
      </c>
      <c r="B43" s="25" t="s">
        <v>81</v>
      </c>
      <c r="C43" s="25">
        <v>950</v>
      </c>
      <c r="D43" s="25">
        <v>10</v>
      </c>
      <c r="E43" s="25">
        <f>D43*C43</f>
        <v>9500</v>
      </c>
      <c r="F43" s="84"/>
    </row>
    <row r="44" spans="1:6" x14ac:dyDescent="0.3">
      <c r="A44" s="27" t="s">
        <v>146</v>
      </c>
      <c r="B44" s="25" t="s">
        <v>123</v>
      </c>
      <c r="C44" s="25">
        <v>3300</v>
      </c>
      <c r="D44" s="25">
        <v>2</v>
      </c>
      <c r="E44" s="25">
        <f>D44*C44</f>
        <v>6600</v>
      </c>
      <c r="F44" s="84"/>
    </row>
    <row r="45" spans="1:6" x14ac:dyDescent="0.3">
      <c r="A45" s="81"/>
      <c r="D45" s="49" t="s">
        <v>70</v>
      </c>
      <c r="E45" s="82">
        <f>SUM(E42:E44)</f>
        <v>16220</v>
      </c>
      <c r="F45" s="84"/>
    </row>
    <row r="46" spans="1:6" x14ac:dyDescent="0.3">
      <c r="A46" s="85"/>
      <c r="E46" s="82"/>
      <c r="F46" s="84"/>
    </row>
    <row r="47" spans="1:6" x14ac:dyDescent="0.3">
      <c r="A47" s="396" t="s">
        <v>237</v>
      </c>
      <c r="B47" s="396"/>
      <c r="C47" s="396"/>
      <c r="D47" s="396"/>
      <c r="E47" s="396"/>
      <c r="F47" s="84"/>
    </row>
    <row r="48" spans="1:6" x14ac:dyDescent="0.3">
      <c r="A48" s="90" t="s">
        <v>309</v>
      </c>
      <c r="B48" s="87" t="s">
        <v>310</v>
      </c>
      <c r="C48" s="87">
        <v>1950</v>
      </c>
      <c r="D48" s="87">
        <v>30</v>
      </c>
      <c r="E48" s="25">
        <f>D48*C48</f>
        <v>58500</v>
      </c>
      <c r="F48" s="84"/>
    </row>
    <row r="49" spans="1:6" x14ac:dyDescent="0.3">
      <c r="A49" s="85"/>
      <c r="D49" s="49" t="s">
        <v>70</v>
      </c>
      <c r="E49" s="82">
        <f>SUM(E48:E48)</f>
        <v>58500</v>
      </c>
      <c r="F49" s="84"/>
    </row>
    <row r="50" spans="1:6" x14ac:dyDescent="0.3">
      <c r="A50" s="85"/>
      <c r="E50" s="82"/>
      <c r="F50" s="84"/>
    </row>
    <row r="51" spans="1:6" x14ac:dyDescent="0.3">
      <c r="A51" s="396" t="s">
        <v>238</v>
      </c>
      <c r="B51" s="396"/>
      <c r="C51" s="396"/>
      <c r="D51" s="396"/>
      <c r="E51" s="396"/>
      <c r="F51" s="84"/>
    </row>
    <row r="52" spans="1:6" x14ac:dyDescent="0.3">
      <c r="A52" s="27" t="s">
        <v>239</v>
      </c>
      <c r="B52" s="25"/>
      <c r="C52" s="25">
        <v>5000</v>
      </c>
      <c r="D52" s="25">
        <v>1</v>
      </c>
      <c r="E52" s="25">
        <f>D52*C52</f>
        <v>5000</v>
      </c>
      <c r="F52" s="84"/>
    </row>
    <row r="53" spans="1:6" x14ac:dyDescent="0.3">
      <c r="A53" s="27" t="s">
        <v>240</v>
      </c>
      <c r="B53" s="25"/>
      <c r="C53" s="25">
        <v>12000</v>
      </c>
      <c r="D53" s="25">
        <v>1</v>
      </c>
      <c r="E53" s="25">
        <f t="shared" ref="E53:E55" si="3">D53*C53</f>
        <v>12000</v>
      </c>
      <c r="F53" s="84"/>
    </row>
    <row r="54" spans="1:6" x14ac:dyDescent="0.3">
      <c r="A54" s="27" t="s">
        <v>241</v>
      </c>
      <c r="B54" s="25"/>
      <c r="C54" s="25">
        <v>11000</v>
      </c>
      <c r="D54" s="25">
        <v>1</v>
      </c>
      <c r="E54" s="25">
        <f t="shared" si="3"/>
        <v>11000</v>
      </c>
      <c r="F54" s="84"/>
    </row>
    <row r="55" spans="1:6" x14ac:dyDescent="0.3">
      <c r="A55" s="27" t="s">
        <v>242</v>
      </c>
      <c r="B55" s="25"/>
      <c r="C55" s="25">
        <v>150000</v>
      </c>
      <c r="D55" s="25">
        <v>1</v>
      </c>
      <c r="E55" s="25">
        <f t="shared" si="3"/>
        <v>150000</v>
      </c>
      <c r="F55" s="84"/>
    </row>
    <row r="56" spans="1:6" x14ac:dyDescent="0.3">
      <c r="D56" s="49" t="s">
        <v>70</v>
      </c>
      <c r="E56" s="49">
        <f>SUM(E52:E55)</f>
        <v>178000</v>
      </c>
      <c r="F56" s="84"/>
    </row>
    <row r="58" spans="1:6" x14ac:dyDescent="0.3">
      <c r="A58" s="84"/>
      <c r="B58" s="54"/>
      <c r="C58" s="54"/>
      <c r="D58" s="53" t="s">
        <v>250</v>
      </c>
      <c r="E58" s="54">
        <f>SUM(E52:E55,E39:E44,E48:E48,E6:E35)</f>
        <v>631720</v>
      </c>
      <c r="F58" s="84"/>
    </row>
    <row r="59" spans="1:6" x14ac:dyDescent="0.3">
      <c r="F59" s="84"/>
    </row>
    <row r="60" spans="1:6" x14ac:dyDescent="0.3">
      <c r="F60" s="84"/>
    </row>
    <row r="61" spans="1:6" x14ac:dyDescent="0.3">
      <c r="F61" s="84"/>
    </row>
    <row r="62" spans="1:6" x14ac:dyDescent="0.3">
      <c r="F62" s="84"/>
    </row>
    <row r="63" spans="1:6" x14ac:dyDescent="0.3">
      <c r="F63" s="84"/>
    </row>
    <row r="64" spans="1:6" x14ac:dyDescent="0.3">
      <c r="F64" s="84"/>
    </row>
  </sheetData>
  <mergeCells count="8">
    <mergeCell ref="F6:F14"/>
    <mergeCell ref="F15:F20"/>
    <mergeCell ref="F21:F29"/>
    <mergeCell ref="A1:E1"/>
    <mergeCell ref="A5:E5"/>
    <mergeCell ref="A38:E38"/>
    <mergeCell ref="A47:E47"/>
    <mergeCell ref="A51:E51"/>
  </mergeCells>
  <pageMargins left="0.25" right="0.25" top="0.75" bottom="0.75" header="0.3" footer="0.3"/>
  <pageSetup paperSize="9" scale="70" fitToHeight="0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47"/>
  <sheetViews>
    <sheetView topLeftCell="A7" zoomScaleNormal="100" workbookViewId="0">
      <selection activeCell="J11" sqref="J11"/>
    </sheetView>
  </sheetViews>
  <sheetFormatPr defaultRowHeight="18.75" x14ac:dyDescent="0.3"/>
  <cols>
    <col min="1" max="1" width="60.7109375" style="48" customWidth="1"/>
    <col min="2" max="5" width="17.7109375" style="49" customWidth="1"/>
    <col min="6" max="6" width="9.140625" style="93"/>
    <col min="7" max="7" width="22.85546875" style="84" customWidth="1"/>
    <col min="8" max="16384" width="9.140625" style="84"/>
  </cols>
  <sheetData>
    <row r="1" spans="1:6" x14ac:dyDescent="0.3">
      <c r="A1" s="395" t="s">
        <v>357</v>
      </c>
      <c r="B1" s="395"/>
      <c r="C1" s="395"/>
      <c r="D1" s="395"/>
      <c r="E1" s="395"/>
    </row>
    <row r="3" spans="1:6" x14ac:dyDescent="0.3">
      <c r="A3" s="27" t="s">
        <v>114</v>
      </c>
      <c r="B3" s="25" t="s">
        <v>115</v>
      </c>
      <c r="C3" s="25" t="s">
        <v>116</v>
      </c>
      <c r="D3" s="25" t="s">
        <v>4</v>
      </c>
      <c r="E3" s="25" t="s">
        <v>117</v>
      </c>
    </row>
    <row r="4" spans="1:6" x14ac:dyDescent="0.3">
      <c r="A4" s="85"/>
      <c r="E4" s="82"/>
    </row>
    <row r="5" spans="1:6" x14ac:dyDescent="0.3">
      <c r="A5" s="392" t="s">
        <v>235</v>
      </c>
      <c r="B5" s="393"/>
      <c r="C5" s="393"/>
      <c r="D5" s="393"/>
      <c r="E5" s="394"/>
    </row>
    <row r="6" spans="1:6" ht="37.5" x14ac:dyDescent="0.3">
      <c r="A6" s="27" t="s">
        <v>162</v>
      </c>
      <c r="B6" s="25" t="s">
        <v>81</v>
      </c>
      <c r="C6" s="25">
        <v>15500</v>
      </c>
      <c r="D6" s="25">
        <v>2</v>
      </c>
      <c r="E6" s="25">
        <f t="shared" ref="E6:E18" si="0">D6*C6</f>
        <v>31000</v>
      </c>
      <c r="F6" s="98"/>
    </row>
    <row r="7" spans="1:6" x14ac:dyDescent="0.3">
      <c r="A7" s="27" t="s">
        <v>283</v>
      </c>
      <c r="B7" s="25" t="s">
        <v>81</v>
      </c>
      <c r="C7" s="25">
        <v>3200</v>
      </c>
      <c r="D7" s="25">
        <v>3</v>
      </c>
      <c r="E7" s="25">
        <f t="shared" si="0"/>
        <v>9600</v>
      </c>
      <c r="F7" s="98"/>
    </row>
    <row r="8" spans="1:6" ht="37.5" x14ac:dyDescent="0.3">
      <c r="A8" s="27" t="s">
        <v>165</v>
      </c>
      <c r="B8" s="25" t="s">
        <v>81</v>
      </c>
      <c r="C8" s="25">
        <v>2000</v>
      </c>
      <c r="D8" s="25">
        <v>2</v>
      </c>
      <c r="E8" s="25">
        <f t="shared" si="0"/>
        <v>4000</v>
      </c>
      <c r="F8" s="98"/>
    </row>
    <row r="9" spans="1:6" ht="37.5" x14ac:dyDescent="0.3">
      <c r="A9" s="27" t="s">
        <v>166</v>
      </c>
      <c r="B9" s="25" t="s">
        <v>81</v>
      </c>
      <c r="C9" s="25">
        <v>650</v>
      </c>
      <c r="D9" s="25">
        <v>2</v>
      </c>
      <c r="E9" s="25">
        <f t="shared" si="0"/>
        <v>1300</v>
      </c>
      <c r="F9" s="98"/>
    </row>
    <row r="10" spans="1:6" ht="37.5" x14ac:dyDescent="0.3">
      <c r="A10" s="27" t="s">
        <v>167</v>
      </c>
      <c r="B10" s="25" t="s">
        <v>81</v>
      </c>
      <c r="C10" s="25">
        <v>6300</v>
      </c>
      <c r="D10" s="25">
        <v>2</v>
      </c>
      <c r="E10" s="25">
        <f t="shared" si="0"/>
        <v>12600</v>
      </c>
      <c r="F10" s="98"/>
    </row>
    <row r="11" spans="1:6" ht="37.5" x14ac:dyDescent="0.3">
      <c r="A11" s="27" t="s">
        <v>168</v>
      </c>
      <c r="B11" s="25" t="s">
        <v>81</v>
      </c>
      <c r="C11" s="25">
        <v>7200</v>
      </c>
      <c r="D11" s="25">
        <v>2</v>
      </c>
      <c r="E11" s="25">
        <f t="shared" si="0"/>
        <v>14400</v>
      </c>
      <c r="F11" s="98"/>
    </row>
    <row r="12" spans="1:6" ht="56.25" x14ac:dyDescent="0.3">
      <c r="A12" s="27" t="s">
        <v>262</v>
      </c>
      <c r="B12" s="25" t="s">
        <v>298</v>
      </c>
      <c r="C12" s="25">
        <v>13200</v>
      </c>
      <c r="D12" s="25">
        <v>2</v>
      </c>
      <c r="E12" s="25">
        <f t="shared" si="0"/>
        <v>26400</v>
      </c>
      <c r="F12" s="98"/>
    </row>
    <row r="13" spans="1:6" ht="37.5" x14ac:dyDescent="0.3">
      <c r="A13" s="27" t="s">
        <v>296</v>
      </c>
      <c r="B13" s="25" t="s">
        <v>81</v>
      </c>
      <c r="C13" s="25">
        <v>3000</v>
      </c>
      <c r="D13" s="25">
        <v>2</v>
      </c>
      <c r="E13" s="25">
        <f t="shared" si="0"/>
        <v>6000</v>
      </c>
      <c r="F13" s="98"/>
    </row>
    <row r="14" spans="1:6" ht="37.5" x14ac:dyDescent="0.3">
      <c r="A14" s="27" t="s">
        <v>159</v>
      </c>
      <c r="B14" s="25" t="s">
        <v>81</v>
      </c>
      <c r="C14" s="25">
        <v>8500</v>
      </c>
      <c r="D14" s="25">
        <v>2</v>
      </c>
      <c r="E14" s="25">
        <f t="shared" si="0"/>
        <v>17000</v>
      </c>
      <c r="F14" s="98"/>
    </row>
    <row r="15" spans="1:6" x14ac:dyDescent="0.3">
      <c r="A15" s="27" t="s">
        <v>329</v>
      </c>
      <c r="B15" s="25" t="s">
        <v>228</v>
      </c>
      <c r="C15" s="25">
        <v>9200</v>
      </c>
      <c r="D15" s="25">
        <v>1</v>
      </c>
      <c r="E15" s="25">
        <f t="shared" si="0"/>
        <v>9200</v>
      </c>
      <c r="F15" s="98"/>
    </row>
    <row r="16" spans="1:6" x14ac:dyDescent="0.3">
      <c r="A16" s="27"/>
      <c r="B16" s="25"/>
      <c r="C16" s="25"/>
      <c r="D16" s="25">
        <v>0</v>
      </c>
      <c r="E16" s="25">
        <f t="shared" si="0"/>
        <v>0</v>
      </c>
      <c r="F16" s="98"/>
    </row>
    <row r="17" spans="1:6" x14ac:dyDescent="0.3">
      <c r="A17" s="27"/>
      <c r="B17" s="25"/>
      <c r="C17" s="25"/>
      <c r="D17" s="25">
        <v>0</v>
      </c>
      <c r="E17" s="25">
        <f t="shared" si="0"/>
        <v>0</v>
      </c>
      <c r="F17" s="98"/>
    </row>
    <row r="18" spans="1:6" x14ac:dyDescent="0.3">
      <c r="A18" s="27"/>
      <c r="B18" s="25"/>
      <c r="C18" s="25"/>
      <c r="D18" s="25">
        <v>0</v>
      </c>
      <c r="E18" s="25">
        <f t="shared" si="0"/>
        <v>0</v>
      </c>
      <c r="F18" s="97"/>
    </row>
    <row r="19" spans="1:6" x14ac:dyDescent="0.3">
      <c r="A19" s="85"/>
      <c r="D19" s="65" t="s">
        <v>70</v>
      </c>
      <c r="E19" s="82">
        <f>SUM(E6:E18)</f>
        <v>131500</v>
      </c>
      <c r="F19" s="49"/>
    </row>
    <row r="20" spans="1:6" x14ac:dyDescent="0.3">
      <c r="A20" s="85"/>
      <c r="E20" s="82"/>
      <c r="F20" s="49"/>
    </row>
    <row r="21" spans="1:6" x14ac:dyDescent="0.3">
      <c r="A21" s="396" t="s">
        <v>236</v>
      </c>
      <c r="B21" s="396"/>
      <c r="C21" s="396"/>
      <c r="D21" s="396"/>
      <c r="E21" s="396"/>
      <c r="F21" s="49"/>
    </row>
    <row r="22" spans="1:6" x14ac:dyDescent="0.3">
      <c r="A22" s="62" t="s">
        <v>227</v>
      </c>
      <c r="B22" s="25" t="s">
        <v>228</v>
      </c>
      <c r="C22" s="25">
        <v>8000</v>
      </c>
      <c r="D22" s="25">
        <v>3</v>
      </c>
      <c r="E22" s="25">
        <f t="shared" ref="E22:E26" si="1">D22*C22</f>
        <v>24000</v>
      </c>
      <c r="F22" s="49"/>
    </row>
    <row r="23" spans="1:6" x14ac:dyDescent="0.3">
      <c r="A23" s="86" t="s">
        <v>317</v>
      </c>
      <c r="B23" s="25"/>
      <c r="C23" s="91">
        <v>75</v>
      </c>
      <c r="D23" s="92">
        <v>30</v>
      </c>
      <c r="E23" s="25">
        <f t="shared" si="1"/>
        <v>2250</v>
      </c>
      <c r="F23" s="49"/>
    </row>
    <row r="24" spans="1:6" s="101" customFormat="1" x14ac:dyDescent="0.3">
      <c r="A24" s="102" t="s">
        <v>327</v>
      </c>
      <c r="B24" s="63"/>
      <c r="C24" s="99"/>
      <c r="D24" s="100">
        <v>250</v>
      </c>
      <c r="E24" s="63">
        <v>15000</v>
      </c>
      <c r="F24" s="65"/>
    </row>
    <row r="25" spans="1:6" x14ac:dyDescent="0.3">
      <c r="A25" s="86" t="s">
        <v>319</v>
      </c>
      <c r="B25" s="25"/>
      <c r="C25" s="91">
        <v>1300</v>
      </c>
      <c r="D25" s="92">
        <v>2</v>
      </c>
      <c r="E25" s="25">
        <f t="shared" si="1"/>
        <v>2600</v>
      </c>
      <c r="F25" s="49"/>
    </row>
    <row r="26" spans="1:6" x14ac:dyDescent="0.3">
      <c r="A26" s="86"/>
      <c r="B26" s="25"/>
      <c r="C26" s="91"/>
      <c r="D26" s="92">
        <v>0</v>
      </c>
      <c r="E26" s="25">
        <f t="shared" si="1"/>
        <v>0</v>
      </c>
      <c r="F26" s="49"/>
    </row>
    <row r="27" spans="1:6" x14ac:dyDescent="0.3">
      <c r="A27" s="81"/>
      <c r="D27" s="49" t="s">
        <v>70</v>
      </c>
      <c r="E27" s="82">
        <f>SUM(E24:E26)</f>
        <v>17600</v>
      </c>
      <c r="F27" s="49"/>
    </row>
    <row r="28" spans="1:6" x14ac:dyDescent="0.3">
      <c r="A28" s="85"/>
      <c r="E28" s="82"/>
      <c r="F28" s="49"/>
    </row>
    <row r="29" spans="1:6" x14ac:dyDescent="0.3">
      <c r="A29" s="396" t="s">
        <v>237</v>
      </c>
      <c r="B29" s="396"/>
      <c r="C29" s="396"/>
      <c r="D29" s="396"/>
      <c r="E29" s="396"/>
      <c r="F29" s="49"/>
    </row>
    <row r="30" spans="1:6" x14ac:dyDescent="0.3">
      <c r="A30" s="86" t="s">
        <v>328</v>
      </c>
      <c r="B30" s="88"/>
      <c r="C30" s="87">
        <v>30000</v>
      </c>
      <c r="D30" s="87">
        <v>6</v>
      </c>
      <c r="E30" s="25">
        <f>D30*C30</f>
        <v>180000</v>
      </c>
      <c r="F30" s="49"/>
    </row>
    <row r="31" spans="1:6" x14ac:dyDescent="0.3">
      <c r="A31" s="86"/>
      <c r="B31" s="87"/>
      <c r="C31" s="87"/>
      <c r="D31" s="87">
        <v>0</v>
      </c>
      <c r="E31" s="25">
        <f>D31*C31</f>
        <v>0</v>
      </c>
      <c r="F31" s="49"/>
    </row>
    <row r="32" spans="1:6" x14ac:dyDescent="0.3">
      <c r="A32" s="85"/>
      <c r="D32" s="49" t="s">
        <v>70</v>
      </c>
      <c r="E32" s="82">
        <f>SUM(E31:E31)</f>
        <v>0</v>
      </c>
      <c r="F32" s="49"/>
    </row>
    <row r="33" spans="1:6" x14ac:dyDescent="0.3">
      <c r="A33" s="85"/>
      <c r="E33" s="82"/>
      <c r="F33" s="49"/>
    </row>
    <row r="34" spans="1:6" x14ac:dyDescent="0.3">
      <c r="A34" s="396" t="s">
        <v>238</v>
      </c>
      <c r="B34" s="396"/>
      <c r="C34" s="396"/>
      <c r="D34" s="396"/>
      <c r="E34" s="396"/>
      <c r="F34" s="49"/>
    </row>
    <row r="35" spans="1:6" x14ac:dyDescent="0.3">
      <c r="A35" s="27" t="s">
        <v>239</v>
      </c>
      <c r="B35" s="25"/>
      <c r="C35" s="25">
        <v>5000</v>
      </c>
      <c r="D35" s="25">
        <v>1</v>
      </c>
      <c r="E35" s="25">
        <f>D35*C35</f>
        <v>5000</v>
      </c>
      <c r="F35" s="49"/>
    </row>
    <row r="36" spans="1:6" x14ac:dyDescent="0.3">
      <c r="A36" s="27" t="s">
        <v>240</v>
      </c>
      <c r="B36" s="25"/>
      <c r="C36" s="25">
        <v>12000</v>
      </c>
      <c r="D36" s="25">
        <v>1</v>
      </c>
      <c r="E36" s="25">
        <f t="shared" ref="E36:E38" si="2">D36*C36</f>
        <v>12000</v>
      </c>
      <c r="F36" s="49"/>
    </row>
    <row r="37" spans="1:6" x14ac:dyDescent="0.3">
      <c r="A37" s="27" t="s">
        <v>241</v>
      </c>
      <c r="B37" s="25"/>
      <c r="C37" s="25">
        <v>11000</v>
      </c>
      <c r="D37" s="25">
        <v>1</v>
      </c>
      <c r="E37" s="25">
        <f t="shared" si="2"/>
        <v>11000</v>
      </c>
      <c r="F37" s="49"/>
    </row>
    <row r="38" spans="1:6" x14ac:dyDescent="0.3">
      <c r="A38" s="27" t="s">
        <v>318</v>
      </c>
      <c r="B38" s="25"/>
      <c r="C38" s="25">
        <v>350</v>
      </c>
      <c r="D38" s="25">
        <v>1</v>
      </c>
      <c r="E38" s="25">
        <f t="shared" si="2"/>
        <v>350</v>
      </c>
      <c r="F38" s="49"/>
    </row>
    <row r="39" spans="1:6" x14ac:dyDescent="0.3">
      <c r="D39" s="49" t="s">
        <v>70</v>
      </c>
      <c r="E39" s="49">
        <f>SUM(E35:E38)</f>
        <v>28350</v>
      </c>
      <c r="F39" s="49"/>
    </row>
    <row r="41" spans="1:6" x14ac:dyDescent="0.3">
      <c r="B41" s="54"/>
      <c r="D41" s="53" t="s">
        <v>250</v>
      </c>
      <c r="E41" s="54">
        <f>SUM(E35:E38,E22:E26,E30:E31,E6:E18)</f>
        <v>383700</v>
      </c>
      <c r="F41" s="49"/>
    </row>
    <row r="42" spans="1:6" x14ac:dyDescent="0.3">
      <c r="F42" s="49"/>
    </row>
    <row r="43" spans="1:6" x14ac:dyDescent="0.3">
      <c r="F43" s="49"/>
    </row>
    <row r="44" spans="1:6" x14ac:dyDescent="0.3">
      <c r="F44" s="49"/>
    </row>
    <row r="45" spans="1:6" x14ac:dyDescent="0.3">
      <c r="F45" s="49"/>
    </row>
    <row r="46" spans="1:6" x14ac:dyDescent="0.3">
      <c r="F46" s="49"/>
    </row>
    <row r="47" spans="1:6" x14ac:dyDescent="0.3">
      <c r="F47" s="49"/>
    </row>
  </sheetData>
  <mergeCells count="5">
    <mergeCell ref="A1:E1"/>
    <mergeCell ref="A5:E5"/>
    <mergeCell ref="A21:E21"/>
    <mergeCell ref="A29:E29"/>
    <mergeCell ref="A34:E34"/>
  </mergeCells>
  <pageMargins left="0.25" right="0.25" top="0.75" bottom="0.75" header="0.3" footer="0.3"/>
  <pageSetup paperSize="9" scale="70" fitToHeight="0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7"/>
  <sheetViews>
    <sheetView topLeftCell="A19" zoomScaleNormal="100" workbookViewId="0">
      <selection activeCell="A40" sqref="A40"/>
    </sheetView>
  </sheetViews>
  <sheetFormatPr defaultRowHeight="18.75" x14ac:dyDescent="0.3"/>
  <cols>
    <col min="1" max="1" width="60.7109375" style="48" customWidth="1"/>
    <col min="2" max="5" width="17.7109375" style="49" customWidth="1"/>
    <col min="6" max="6" width="9.140625" style="93"/>
    <col min="7" max="7" width="22.85546875" style="84" customWidth="1"/>
    <col min="8" max="16384" width="9.140625" style="84"/>
  </cols>
  <sheetData>
    <row r="1" spans="1:6" x14ac:dyDescent="0.3">
      <c r="A1" s="395" t="s">
        <v>357</v>
      </c>
      <c r="B1" s="395"/>
      <c r="C1" s="395"/>
      <c r="D1" s="395"/>
      <c r="E1" s="395"/>
    </row>
    <row r="3" spans="1:6" x14ac:dyDescent="0.3">
      <c r="A3" s="27" t="s">
        <v>114</v>
      </c>
      <c r="B3" s="25" t="s">
        <v>115</v>
      </c>
      <c r="C3" s="25" t="s">
        <v>116</v>
      </c>
      <c r="D3" s="25" t="s">
        <v>4</v>
      </c>
      <c r="E3" s="25" t="s">
        <v>117</v>
      </c>
    </row>
    <row r="4" spans="1:6" x14ac:dyDescent="0.3">
      <c r="A4" s="85"/>
      <c r="E4" s="82"/>
    </row>
    <row r="5" spans="1:6" x14ac:dyDescent="0.3">
      <c r="A5" s="392" t="s">
        <v>235</v>
      </c>
      <c r="B5" s="393"/>
      <c r="C5" s="393"/>
      <c r="D5" s="393"/>
      <c r="E5" s="394"/>
    </row>
    <row r="6" spans="1:6" ht="37.5" x14ac:dyDescent="0.3">
      <c r="A6" s="27" t="s">
        <v>162</v>
      </c>
      <c r="B6" s="25" t="s">
        <v>81</v>
      </c>
      <c r="C6" s="25">
        <v>15500</v>
      </c>
      <c r="D6" s="25">
        <v>2</v>
      </c>
      <c r="E6" s="25">
        <f t="shared" ref="E6:E26" si="0">D6*C6</f>
        <v>31000</v>
      </c>
      <c r="F6" s="98"/>
    </row>
    <row r="7" spans="1:6" x14ac:dyDescent="0.3">
      <c r="A7" s="27" t="s">
        <v>283</v>
      </c>
      <c r="B7" s="25" t="s">
        <v>81</v>
      </c>
      <c r="C7" s="25">
        <v>3400</v>
      </c>
      <c r="D7" s="25">
        <v>3</v>
      </c>
      <c r="E7" s="25">
        <f t="shared" si="0"/>
        <v>10200</v>
      </c>
      <c r="F7" s="98"/>
    </row>
    <row r="8" spans="1:6" x14ac:dyDescent="0.3">
      <c r="A8" s="27" t="s">
        <v>334</v>
      </c>
      <c r="B8" s="25" t="s">
        <v>81</v>
      </c>
      <c r="C8" s="25">
        <v>2000</v>
      </c>
      <c r="D8" s="25">
        <v>2</v>
      </c>
      <c r="E8" s="25">
        <f t="shared" si="0"/>
        <v>4000</v>
      </c>
      <c r="F8" s="98"/>
    </row>
    <row r="9" spans="1:6" ht="37.5" x14ac:dyDescent="0.3">
      <c r="A9" s="27" t="s">
        <v>166</v>
      </c>
      <c r="B9" s="25" t="s">
        <v>81</v>
      </c>
      <c r="C9" s="25">
        <v>650</v>
      </c>
      <c r="D9" s="25">
        <v>2</v>
      </c>
      <c r="E9" s="25">
        <f t="shared" si="0"/>
        <v>1300</v>
      </c>
      <c r="F9" s="98"/>
    </row>
    <row r="10" spans="1:6" ht="37.5" x14ac:dyDescent="0.3">
      <c r="A10" s="27" t="s">
        <v>167</v>
      </c>
      <c r="B10" s="25" t="s">
        <v>81</v>
      </c>
      <c r="C10" s="25">
        <v>6300</v>
      </c>
      <c r="D10" s="25">
        <v>2</v>
      </c>
      <c r="E10" s="25">
        <f t="shared" si="0"/>
        <v>12600</v>
      </c>
      <c r="F10" s="98"/>
    </row>
    <row r="11" spans="1:6" ht="37.5" x14ac:dyDescent="0.3">
      <c r="A11" s="27" t="s">
        <v>168</v>
      </c>
      <c r="B11" s="25" t="s">
        <v>81</v>
      </c>
      <c r="C11" s="25">
        <v>7200</v>
      </c>
      <c r="D11" s="25">
        <v>2</v>
      </c>
      <c r="E11" s="25">
        <f t="shared" si="0"/>
        <v>14400</v>
      </c>
      <c r="F11" s="98"/>
    </row>
    <row r="12" spans="1:6" ht="37.5" x14ac:dyDescent="0.3">
      <c r="A12" s="27" t="s">
        <v>335</v>
      </c>
      <c r="B12" s="25" t="s">
        <v>298</v>
      </c>
      <c r="C12" s="25">
        <v>13200</v>
      </c>
      <c r="D12" s="25">
        <v>2</v>
      </c>
      <c r="E12" s="25">
        <f t="shared" si="0"/>
        <v>26400</v>
      </c>
      <c r="F12" s="98"/>
    </row>
    <row r="13" spans="1:6" ht="37.5" x14ac:dyDescent="0.3">
      <c r="A13" s="27" t="s">
        <v>296</v>
      </c>
      <c r="B13" s="25" t="s">
        <v>81</v>
      </c>
      <c r="C13" s="25">
        <v>3000</v>
      </c>
      <c r="D13" s="25">
        <v>2</v>
      </c>
      <c r="E13" s="25">
        <f t="shared" si="0"/>
        <v>6000</v>
      </c>
      <c r="F13" s="98"/>
    </row>
    <row r="14" spans="1:6" ht="37.5" x14ac:dyDescent="0.3">
      <c r="A14" s="27" t="s">
        <v>159</v>
      </c>
      <c r="B14" s="25" t="s">
        <v>81</v>
      </c>
      <c r="C14" s="25">
        <v>8500</v>
      </c>
      <c r="D14" s="25">
        <v>2</v>
      </c>
      <c r="E14" s="25">
        <f t="shared" si="0"/>
        <v>17000</v>
      </c>
      <c r="F14" s="98"/>
    </row>
    <row r="15" spans="1:6" ht="37.5" x14ac:dyDescent="0.3">
      <c r="A15" s="27" t="s">
        <v>336</v>
      </c>
      <c r="B15" s="25" t="s">
        <v>81</v>
      </c>
      <c r="C15" s="25">
        <v>3600</v>
      </c>
      <c r="D15" s="25">
        <v>1</v>
      </c>
      <c r="E15" s="25">
        <f t="shared" si="0"/>
        <v>3600</v>
      </c>
      <c r="F15" s="98"/>
    </row>
    <row r="16" spans="1:6" ht="37.5" x14ac:dyDescent="0.3">
      <c r="A16" s="27" t="s">
        <v>303</v>
      </c>
      <c r="B16" s="25" t="s">
        <v>81</v>
      </c>
      <c r="C16" s="25">
        <v>5900</v>
      </c>
      <c r="D16" s="25">
        <v>2</v>
      </c>
      <c r="E16" s="25">
        <f t="shared" si="0"/>
        <v>11800</v>
      </c>
      <c r="F16" s="98"/>
    </row>
    <row r="17" spans="1:6" x14ac:dyDescent="0.3">
      <c r="A17" s="27" t="s">
        <v>283</v>
      </c>
      <c r="B17" s="25" t="s">
        <v>81</v>
      </c>
      <c r="C17" s="25">
        <v>3400</v>
      </c>
      <c r="D17" s="25">
        <v>1</v>
      </c>
      <c r="E17" s="25">
        <f t="shared" si="0"/>
        <v>3400</v>
      </c>
      <c r="F17" s="98"/>
    </row>
    <row r="18" spans="1:6" ht="37.5" x14ac:dyDescent="0.3">
      <c r="A18" s="27" t="s">
        <v>339</v>
      </c>
      <c r="B18" s="25" t="s">
        <v>81</v>
      </c>
      <c r="C18" s="25">
        <v>4710</v>
      </c>
      <c r="D18" s="25">
        <v>1</v>
      </c>
      <c r="E18" s="25">
        <f t="shared" si="0"/>
        <v>4710</v>
      </c>
      <c r="F18" s="98"/>
    </row>
    <row r="19" spans="1:6" ht="37.5" x14ac:dyDescent="0.3">
      <c r="A19" s="27" t="s">
        <v>330</v>
      </c>
      <c r="B19" s="25" t="s">
        <v>81</v>
      </c>
      <c r="C19" s="25">
        <v>9860</v>
      </c>
      <c r="D19" s="25">
        <v>1</v>
      </c>
      <c r="E19" s="25">
        <f t="shared" si="0"/>
        <v>9860</v>
      </c>
      <c r="F19" s="98"/>
    </row>
    <row r="20" spans="1:6" ht="37.5" x14ac:dyDescent="0.3">
      <c r="A20" s="27" t="s">
        <v>166</v>
      </c>
      <c r="B20" s="25" t="s">
        <v>81</v>
      </c>
      <c r="C20" s="25">
        <v>650</v>
      </c>
      <c r="D20" s="25">
        <v>1</v>
      </c>
      <c r="E20" s="25">
        <f t="shared" si="0"/>
        <v>650</v>
      </c>
      <c r="F20" s="98"/>
    </row>
    <row r="21" spans="1:6" ht="37.5" x14ac:dyDescent="0.3">
      <c r="A21" s="27" t="s">
        <v>337</v>
      </c>
      <c r="B21" s="25" t="s">
        <v>81</v>
      </c>
      <c r="C21" s="25">
        <v>5620</v>
      </c>
      <c r="D21" s="25">
        <v>1</v>
      </c>
      <c r="E21" s="25">
        <f t="shared" si="0"/>
        <v>5620</v>
      </c>
      <c r="F21" s="98"/>
    </row>
    <row r="22" spans="1:6" ht="37.5" x14ac:dyDescent="0.3">
      <c r="A22" s="27" t="s">
        <v>331</v>
      </c>
      <c r="B22" s="25" t="s">
        <v>81</v>
      </c>
      <c r="C22" s="25">
        <v>1810</v>
      </c>
      <c r="D22" s="25">
        <v>1</v>
      </c>
      <c r="E22" s="25">
        <f t="shared" si="0"/>
        <v>1810</v>
      </c>
      <c r="F22" s="98"/>
    </row>
    <row r="23" spans="1:6" ht="37.5" x14ac:dyDescent="0.3">
      <c r="A23" s="27" t="s">
        <v>332</v>
      </c>
      <c r="B23" s="25" t="s">
        <v>81</v>
      </c>
      <c r="C23" s="25">
        <v>10300</v>
      </c>
      <c r="D23" s="25">
        <v>1</v>
      </c>
      <c r="E23" s="25">
        <f t="shared" si="0"/>
        <v>10300</v>
      </c>
      <c r="F23" s="98"/>
    </row>
    <row r="24" spans="1:6" x14ac:dyDescent="0.3">
      <c r="A24" s="27" t="s">
        <v>338</v>
      </c>
      <c r="B24" s="25" t="s">
        <v>81</v>
      </c>
      <c r="C24" s="25">
        <v>1390</v>
      </c>
      <c r="D24" s="25">
        <v>1</v>
      </c>
      <c r="E24" s="25">
        <f t="shared" si="0"/>
        <v>1390</v>
      </c>
      <c r="F24" s="98"/>
    </row>
    <row r="25" spans="1:6" x14ac:dyDescent="0.3">
      <c r="A25" s="27" t="s">
        <v>293</v>
      </c>
      <c r="B25" s="25"/>
      <c r="C25" s="25">
        <v>350</v>
      </c>
      <c r="D25" s="25">
        <v>10</v>
      </c>
      <c r="E25" s="25">
        <f t="shared" si="0"/>
        <v>3500</v>
      </c>
      <c r="F25" s="98"/>
    </row>
    <row r="26" spans="1:6" ht="37.5" x14ac:dyDescent="0.3">
      <c r="A26" s="27" t="s">
        <v>333</v>
      </c>
      <c r="B26" s="25" t="s">
        <v>322</v>
      </c>
      <c r="C26" s="25">
        <v>43000</v>
      </c>
      <c r="D26" s="25">
        <v>2</v>
      </c>
      <c r="E26" s="25">
        <f t="shared" si="0"/>
        <v>86000</v>
      </c>
      <c r="F26" s="98"/>
    </row>
    <row r="27" spans="1:6" x14ac:dyDescent="0.3">
      <c r="A27" s="85"/>
      <c r="D27" s="65" t="s">
        <v>70</v>
      </c>
      <c r="E27" s="82">
        <f>SUM(E24:E26)</f>
        <v>90890</v>
      </c>
      <c r="F27" s="49"/>
    </row>
    <row r="28" spans="1:6" x14ac:dyDescent="0.3">
      <c r="A28" s="85"/>
      <c r="E28" s="82"/>
      <c r="F28" s="49"/>
    </row>
    <row r="29" spans="1:6" x14ac:dyDescent="0.3">
      <c r="A29" s="396" t="s">
        <v>236</v>
      </c>
      <c r="B29" s="396"/>
      <c r="C29" s="396"/>
      <c r="D29" s="396"/>
      <c r="E29" s="396"/>
      <c r="F29" s="49"/>
    </row>
    <row r="30" spans="1:6" x14ac:dyDescent="0.3">
      <c r="A30" s="62" t="s">
        <v>227</v>
      </c>
      <c r="B30" s="25" t="s">
        <v>228</v>
      </c>
      <c r="C30" s="25">
        <v>8000</v>
      </c>
      <c r="D30" s="25">
        <v>3</v>
      </c>
      <c r="E30" s="25">
        <f t="shared" ref="E30:E34" si="1">D30*C30</f>
        <v>24000</v>
      </c>
      <c r="F30" s="49"/>
    </row>
    <row r="31" spans="1:6" x14ac:dyDescent="0.3">
      <c r="A31" s="86" t="s">
        <v>317</v>
      </c>
      <c r="B31" s="25"/>
      <c r="C31" s="91">
        <v>75</v>
      </c>
      <c r="D31" s="92">
        <v>30</v>
      </c>
      <c r="E31" s="25">
        <f t="shared" si="1"/>
        <v>2250</v>
      </c>
      <c r="F31" s="49"/>
    </row>
    <row r="32" spans="1:6" s="101" customFormat="1" x14ac:dyDescent="0.3">
      <c r="A32" s="102" t="s">
        <v>327</v>
      </c>
      <c r="B32" s="63"/>
      <c r="C32" s="99"/>
      <c r="D32" s="100">
        <v>250</v>
      </c>
      <c r="E32" s="63">
        <v>15000</v>
      </c>
      <c r="F32" s="65"/>
    </row>
    <row r="33" spans="1:6" x14ac:dyDescent="0.3">
      <c r="A33" s="86" t="s">
        <v>319</v>
      </c>
      <c r="B33" s="25"/>
      <c r="C33" s="91">
        <v>1300</v>
      </c>
      <c r="D33" s="92">
        <v>2</v>
      </c>
      <c r="E33" s="25">
        <f t="shared" si="1"/>
        <v>2600</v>
      </c>
      <c r="F33" s="49"/>
    </row>
    <row r="34" spans="1:6" x14ac:dyDescent="0.3">
      <c r="A34" s="86"/>
      <c r="B34" s="25"/>
      <c r="C34" s="91"/>
      <c r="D34" s="92">
        <v>0</v>
      </c>
      <c r="E34" s="25">
        <f t="shared" si="1"/>
        <v>0</v>
      </c>
      <c r="F34" s="49"/>
    </row>
    <row r="35" spans="1:6" x14ac:dyDescent="0.3">
      <c r="A35" s="81"/>
      <c r="D35" s="49" t="s">
        <v>70</v>
      </c>
      <c r="E35" s="82">
        <f>SUM(E30:E34)</f>
        <v>43850</v>
      </c>
      <c r="F35" s="49"/>
    </row>
    <row r="36" spans="1:6" x14ac:dyDescent="0.3">
      <c r="A36" s="85"/>
      <c r="E36" s="82"/>
      <c r="F36" s="49"/>
    </row>
    <row r="37" spans="1:6" x14ac:dyDescent="0.3">
      <c r="A37" s="396" t="s">
        <v>237</v>
      </c>
      <c r="B37" s="396"/>
      <c r="C37" s="396"/>
      <c r="D37" s="396"/>
      <c r="E37" s="396"/>
      <c r="F37" s="49"/>
    </row>
    <row r="38" spans="1:6" x14ac:dyDescent="0.3">
      <c r="A38" s="86" t="s">
        <v>328</v>
      </c>
      <c r="B38" s="103"/>
      <c r="C38" s="91">
        <v>30000</v>
      </c>
      <c r="D38" s="91">
        <v>6</v>
      </c>
      <c r="E38" s="25">
        <f>D38*C38</f>
        <v>180000</v>
      </c>
      <c r="F38" s="49"/>
    </row>
    <row r="39" spans="1:6" ht="37.5" x14ac:dyDescent="0.3">
      <c r="A39" s="86" t="s">
        <v>340</v>
      </c>
      <c r="B39" s="103"/>
      <c r="C39" s="91">
        <v>12000</v>
      </c>
      <c r="D39" s="91">
        <v>1</v>
      </c>
      <c r="E39" s="25">
        <f>D39*C39</f>
        <v>12000</v>
      </c>
      <c r="F39" s="49"/>
    </row>
    <row r="40" spans="1:6" x14ac:dyDescent="0.3">
      <c r="A40" s="86" t="s">
        <v>341</v>
      </c>
      <c r="B40" s="91"/>
      <c r="C40" s="91">
        <v>30</v>
      </c>
      <c r="D40" s="91">
        <v>300</v>
      </c>
      <c r="E40" s="25">
        <f>D40*C40</f>
        <v>9000</v>
      </c>
      <c r="F40" s="49"/>
    </row>
    <row r="41" spans="1:6" x14ac:dyDescent="0.3">
      <c r="A41" s="85"/>
      <c r="D41" s="49" t="s">
        <v>70</v>
      </c>
      <c r="E41" s="82">
        <f>SUM(E40:E40)</f>
        <v>9000</v>
      </c>
      <c r="F41" s="49"/>
    </row>
    <row r="42" spans="1:6" x14ac:dyDescent="0.3">
      <c r="A42" s="85"/>
      <c r="E42" s="82"/>
      <c r="F42" s="49"/>
    </row>
    <row r="43" spans="1:6" x14ac:dyDescent="0.3">
      <c r="A43" s="396" t="s">
        <v>238</v>
      </c>
      <c r="B43" s="396"/>
      <c r="C43" s="396"/>
      <c r="D43" s="396"/>
      <c r="E43" s="396"/>
      <c r="F43" s="49"/>
    </row>
    <row r="44" spans="1:6" x14ac:dyDescent="0.3">
      <c r="A44" s="27" t="s">
        <v>239</v>
      </c>
      <c r="B44" s="25"/>
      <c r="C44" s="25">
        <v>5000</v>
      </c>
      <c r="D44" s="25">
        <v>1</v>
      </c>
      <c r="E44" s="25">
        <f>D44*C44</f>
        <v>5000</v>
      </c>
      <c r="F44" s="49"/>
    </row>
    <row r="45" spans="1:6" x14ac:dyDescent="0.3">
      <c r="A45" s="27" t="s">
        <v>240</v>
      </c>
      <c r="B45" s="25"/>
      <c r="C45" s="25">
        <v>12000</v>
      </c>
      <c r="D45" s="25">
        <v>1</v>
      </c>
      <c r="E45" s="25">
        <f t="shared" ref="E45:E48" si="2">D45*C45</f>
        <v>12000</v>
      </c>
      <c r="F45" s="49"/>
    </row>
    <row r="46" spans="1:6" x14ac:dyDescent="0.3">
      <c r="A46" s="27" t="s">
        <v>241</v>
      </c>
      <c r="B46" s="25"/>
      <c r="C46" s="25">
        <v>11000</v>
      </c>
      <c r="D46" s="25">
        <v>1</v>
      </c>
      <c r="E46" s="25">
        <f t="shared" si="2"/>
        <v>11000</v>
      </c>
      <c r="F46" s="49"/>
    </row>
    <row r="47" spans="1:6" x14ac:dyDescent="0.3">
      <c r="A47" s="27" t="s">
        <v>242</v>
      </c>
      <c r="B47" s="25"/>
      <c r="C47" s="25">
        <v>150000</v>
      </c>
      <c r="D47" s="25">
        <v>1</v>
      </c>
      <c r="E47" s="25">
        <f t="shared" si="2"/>
        <v>150000</v>
      </c>
      <c r="F47" s="49"/>
    </row>
    <row r="48" spans="1:6" x14ac:dyDescent="0.3">
      <c r="A48" s="27" t="s">
        <v>318</v>
      </c>
      <c r="B48" s="25"/>
      <c r="C48" s="25">
        <v>350</v>
      </c>
      <c r="D48" s="25">
        <v>1</v>
      </c>
      <c r="E48" s="25">
        <f t="shared" si="2"/>
        <v>350</v>
      </c>
      <c r="F48" s="49"/>
    </row>
    <row r="49" spans="2:6" x14ac:dyDescent="0.3">
      <c r="D49" s="49" t="s">
        <v>70</v>
      </c>
      <c r="E49" s="49">
        <f>SUM(E44:E48)</f>
        <v>178350</v>
      </c>
      <c r="F49" s="49"/>
    </row>
    <row r="51" spans="2:6" x14ac:dyDescent="0.3">
      <c r="B51" s="54"/>
      <c r="D51" s="53" t="s">
        <v>250</v>
      </c>
      <c r="E51" s="54">
        <f>SUM(E44:E48,E30:E34,E38:E40,E6:E26)</f>
        <v>688740</v>
      </c>
      <c r="F51" s="49"/>
    </row>
    <row r="52" spans="2:6" x14ac:dyDescent="0.3">
      <c r="F52" s="49"/>
    </row>
    <row r="53" spans="2:6" x14ac:dyDescent="0.3">
      <c r="F53" s="49"/>
    </row>
    <row r="54" spans="2:6" x14ac:dyDescent="0.3">
      <c r="F54" s="49"/>
    </row>
    <row r="55" spans="2:6" x14ac:dyDescent="0.3">
      <c r="F55" s="49"/>
    </row>
    <row r="56" spans="2:6" x14ac:dyDescent="0.3">
      <c r="F56" s="49"/>
    </row>
    <row r="57" spans="2:6" x14ac:dyDescent="0.3">
      <c r="F57" s="49"/>
    </row>
  </sheetData>
  <mergeCells count="5">
    <mergeCell ref="A1:E1"/>
    <mergeCell ref="A5:E5"/>
    <mergeCell ref="A29:E29"/>
    <mergeCell ref="A37:E37"/>
    <mergeCell ref="A43:E43"/>
  </mergeCells>
  <pageMargins left="0.25" right="0.25" top="0.75" bottom="0.75" header="0.3" footer="0.3"/>
  <pageSetup paperSize="9" scale="5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2"/>
  <sheetViews>
    <sheetView topLeftCell="A13" zoomScaleNormal="100" workbookViewId="0">
      <selection activeCell="A26" sqref="A26"/>
    </sheetView>
  </sheetViews>
  <sheetFormatPr defaultRowHeight="18.75" x14ac:dyDescent="0.3"/>
  <cols>
    <col min="1" max="1" width="60.42578125" style="48" bestFit="1" customWidth="1"/>
    <col min="2" max="2" width="16.140625" style="49" bestFit="1" customWidth="1"/>
    <col min="3" max="3" width="9" style="49" bestFit="1" customWidth="1"/>
    <col min="4" max="4" width="17.28515625" style="49" bestFit="1" customWidth="1"/>
    <col min="5" max="5" width="13.5703125" style="49" bestFit="1" customWidth="1"/>
    <col min="6" max="6" width="9.140625" style="93"/>
    <col min="7" max="16384" width="9.140625" style="84"/>
  </cols>
  <sheetData>
    <row r="1" spans="1:6" x14ac:dyDescent="0.3">
      <c r="A1" s="395" t="s">
        <v>357</v>
      </c>
      <c r="B1" s="395"/>
      <c r="C1" s="395"/>
      <c r="D1" s="395"/>
      <c r="E1" s="395"/>
    </row>
    <row r="3" spans="1:6" x14ac:dyDescent="0.3">
      <c r="A3" s="27" t="s">
        <v>114</v>
      </c>
      <c r="B3" s="25" t="s">
        <v>115</v>
      </c>
      <c r="C3" s="25" t="s">
        <v>116</v>
      </c>
      <c r="D3" s="25" t="s">
        <v>4</v>
      </c>
      <c r="E3" s="25" t="s">
        <v>117</v>
      </c>
    </row>
    <row r="4" spans="1:6" x14ac:dyDescent="0.3">
      <c r="A4" s="85"/>
      <c r="E4" s="82"/>
    </row>
    <row r="5" spans="1:6" x14ac:dyDescent="0.3">
      <c r="A5" s="392" t="s">
        <v>235</v>
      </c>
      <c r="B5" s="393"/>
      <c r="C5" s="393"/>
      <c r="D5" s="393"/>
      <c r="E5" s="394"/>
    </row>
    <row r="6" spans="1:6" ht="37.5" x14ac:dyDescent="0.3">
      <c r="A6" s="27" t="s">
        <v>171</v>
      </c>
      <c r="B6" s="25" t="s">
        <v>81</v>
      </c>
      <c r="C6" s="25">
        <v>2100</v>
      </c>
      <c r="D6" s="25">
        <v>2</v>
      </c>
      <c r="E6" s="25">
        <f t="shared" ref="E6:E19" si="0">D6*C6</f>
        <v>4200</v>
      </c>
      <c r="F6" s="98"/>
    </row>
    <row r="7" spans="1:6" x14ac:dyDescent="0.3">
      <c r="A7" s="27" t="s">
        <v>343</v>
      </c>
      <c r="B7" s="25" t="s">
        <v>81</v>
      </c>
      <c r="C7" s="25">
        <v>3400</v>
      </c>
      <c r="D7" s="25">
        <v>3</v>
      </c>
      <c r="E7" s="25">
        <f t="shared" si="0"/>
        <v>10200</v>
      </c>
      <c r="F7" s="98"/>
    </row>
    <row r="8" spans="1:6" ht="75" x14ac:dyDescent="0.3">
      <c r="A8" s="27" t="s">
        <v>344</v>
      </c>
      <c r="B8" s="25" t="s">
        <v>81</v>
      </c>
      <c r="C8" s="25">
        <v>6300</v>
      </c>
      <c r="D8" s="25">
        <v>2</v>
      </c>
      <c r="E8" s="25">
        <f t="shared" si="0"/>
        <v>12600</v>
      </c>
      <c r="F8" s="98"/>
    </row>
    <row r="9" spans="1:6" ht="37.5" x14ac:dyDescent="0.3">
      <c r="A9" s="27" t="s">
        <v>162</v>
      </c>
      <c r="B9" s="25" t="s">
        <v>81</v>
      </c>
      <c r="C9" s="25">
        <v>16600</v>
      </c>
      <c r="D9" s="25">
        <v>2</v>
      </c>
      <c r="E9" s="25">
        <f t="shared" si="0"/>
        <v>33200</v>
      </c>
      <c r="F9" s="98"/>
    </row>
    <row r="10" spans="1:6" ht="37.5" x14ac:dyDescent="0.3">
      <c r="A10" s="27" t="s">
        <v>166</v>
      </c>
      <c r="B10" s="25" t="s">
        <v>81</v>
      </c>
      <c r="C10" s="25">
        <v>830</v>
      </c>
      <c r="D10" s="25">
        <v>2</v>
      </c>
      <c r="E10" s="25">
        <f t="shared" si="0"/>
        <v>1660</v>
      </c>
      <c r="F10" s="98"/>
    </row>
    <row r="11" spans="1:6" ht="56.25" x14ac:dyDescent="0.3">
      <c r="A11" s="27" t="s">
        <v>345</v>
      </c>
      <c r="B11" s="25" t="s">
        <v>81</v>
      </c>
      <c r="C11" s="25">
        <v>5800</v>
      </c>
      <c r="D11" s="25">
        <v>2</v>
      </c>
      <c r="E11" s="25">
        <f t="shared" si="0"/>
        <v>11600</v>
      </c>
      <c r="F11" s="98"/>
    </row>
    <row r="12" spans="1:6" ht="37.5" x14ac:dyDescent="0.3">
      <c r="A12" s="27" t="s">
        <v>272</v>
      </c>
      <c r="B12" s="25" t="s">
        <v>81</v>
      </c>
      <c r="C12" s="25">
        <v>3000</v>
      </c>
      <c r="D12" s="25">
        <v>2</v>
      </c>
      <c r="E12" s="25">
        <f t="shared" si="0"/>
        <v>6000</v>
      </c>
      <c r="F12" s="98"/>
    </row>
    <row r="13" spans="1:6" ht="56.25" x14ac:dyDescent="0.3">
      <c r="A13" s="27" t="s">
        <v>346</v>
      </c>
      <c r="B13" s="25" t="s">
        <v>347</v>
      </c>
      <c r="C13" s="25">
        <v>13000</v>
      </c>
      <c r="D13" s="25">
        <v>2</v>
      </c>
      <c r="E13" s="25">
        <f t="shared" si="0"/>
        <v>26000</v>
      </c>
      <c r="F13" s="98"/>
    </row>
    <row r="14" spans="1:6" x14ac:dyDescent="0.3">
      <c r="A14" s="27" t="s">
        <v>348</v>
      </c>
      <c r="B14" s="25" t="s">
        <v>322</v>
      </c>
      <c r="C14" s="25">
        <v>9500</v>
      </c>
      <c r="D14" s="25">
        <v>2</v>
      </c>
      <c r="E14" s="25">
        <f t="shared" si="0"/>
        <v>19000</v>
      </c>
      <c r="F14" s="98"/>
    </row>
    <row r="15" spans="1:6" ht="37.5" x14ac:dyDescent="0.3">
      <c r="A15" s="27" t="s">
        <v>73</v>
      </c>
      <c r="B15" s="25" t="s">
        <v>81</v>
      </c>
      <c r="C15" s="25">
        <v>25000</v>
      </c>
      <c r="D15" s="25">
        <v>2</v>
      </c>
      <c r="E15" s="25">
        <f t="shared" si="0"/>
        <v>50000</v>
      </c>
      <c r="F15" s="98"/>
    </row>
    <row r="16" spans="1:6" x14ac:dyDescent="0.3">
      <c r="A16" s="27" t="s">
        <v>351</v>
      </c>
      <c r="B16" s="25" t="s">
        <v>322</v>
      </c>
      <c r="C16" s="25">
        <v>67000</v>
      </c>
      <c r="D16" s="25">
        <v>2</v>
      </c>
      <c r="E16" s="25">
        <f t="shared" si="0"/>
        <v>134000</v>
      </c>
      <c r="F16" s="98"/>
    </row>
    <row r="17" spans="1:6" ht="75" x14ac:dyDescent="0.3">
      <c r="A17" s="27" t="s">
        <v>354</v>
      </c>
      <c r="B17" s="25" t="s">
        <v>322</v>
      </c>
      <c r="C17" s="25">
        <v>37000</v>
      </c>
      <c r="D17" s="25">
        <v>1</v>
      </c>
      <c r="E17" s="25">
        <f t="shared" si="0"/>
        <v>37000</v>
      </c>
      <c r="F17" s="98"/>
    </row>
    <row r="18" spans="1:6" x14ac:dyDescent="0.3">
      <c r="A18" s="27" t="s">
        <v>326</v>
      </c>
      <c r="B18" s="25" t="s">
        <v>76</v>
      </c>
      <c r="C18" s="25">
        <v>5000</v>
      </c>
      <c r="D18" s="25">
        <v>5</v>
      </c>
      <c r="E18" s="25">
        <f t="shared" si="0"/>
        <v>25000</v>
      </c>
      <c r="F18" s="98"/>
    </row>
    <row r="19" spans="1:6" x14ac:dyDescent="0.3">
      <c r="A19" s="27" t="s">
        <v>356</v>
      </c>
      <c r="B19" s="25" t="s">
        <v>81</v>
      </c>
      <c r="C19" s="25">
        <v>1300</v>
      </c>
      <c r="D19" s="25">
        <v>1</v>
      </c>
      <c r="E19" s="25">
        <f t="shared" si="0"/>
        <v>1300</v>
      </c>
      <c r="F19" s="98"/>
    </row>
    <row r="20" spans="1:6" x14ac:dyDescent="0.3">
      <c r="A20" s="27" t="s">
        <v>342</v>
      </c>
      <c r="B20" s="25" t="s">
        <v>298</v>
      </c>
      <c r="C20" s="25">
        <v>800</v>
      </c>
      <c r="D20" s="25">
        <v>2</v>
      </c>
      <c r="E20" s="25">
        <f t="shared" ref="E20" si="1">D20*C20</f>
        <v>1600</v>
      </c>
      <c r="F20" s="98"/>
    </row>
    <row r="21" spans="1:6" x14ac:dyDescent="0.3">
      <c r="A21" s="85"/>
      <c r="D21" s="65" t="s">
        <v>70</v>
      </c>
      <c r="E21" s="82">
        <f>SUM(E6:E20)</f>
        <v>373360</v>
      </c>
      <c r="F21" s="49"/>
    </row>
    <row r="22" spans="1:6" x14ac:dyDescent="0.3">
      <c r="A22" s="85"/>
      <c r="E22" s="82"/>
      <c r="F22" s="49"/>
    </row>
    <row r="23" spans="1:6" x14ac:dyDescent="0.3">
      <c r="A23" s="396" t="s">
        <v>236</v>
      </c>
      <c r="B23" s="396"/>
      <c r="C23" s="396"/>
      <c r="D23" s="396"/>
      <c r="E23" s="396"/>
      <c r="F23" s="49"/>
    </row>
    <row r="24" spans="1:6" x14ac:dyDescent="0.3">
      <c r="A24" s="62" t="s">
        <v>350</v>
      </c>
      <c r="B24" s="25" t="s">
        <v>322</v>
      </c>
      <c r="C24" s="25">
        <v>1640</v>
      </c>
      <c r="D24" s="25">
        <v>3</v>
      </c>
      <c r="E24" s="25">
        <f t="shared" ref="E24:E28" si="2">D24*C24</f>
        <v>4920</v>
      </c>
      <c r="F24" s="49"/>
    </row>
    <row r="25" spans="1:6" x14ac:dyDescent="0.3">
      <c r="A25" s="62" t="s">
        <v>256</v>
      </c>
      <c r="B25" s="25"/>
      <c r="C25" s="25">
        <v>5500</v>
      </c>
      <c r="D25" s="92">
        <v>2</v>
      </c>
      <c r="E25" s="25">
        <f t="shared" si="2"/>
        <v>11000</v>
      </c>
      <c r="F25" s="49"/>
    </row>
    <row r="26" spans="1:6" x14ac:dyDescent="0.3">
      <c r="A26" s="62" t="s">
        <v>254</v>
      </c>
      <c r="B26" s="25"/>
      <c r="C26" s="25">
        <v>5500</v>
      </c>
      <c r="D26" s="92">
        <v>4</v>
      </c>
      <c r="E26" s="25">
        <f t="shared" si="2"/>
        <v>22000</v>
      </c>
      <c r="F26" s="49"/>
    </row>
    <row r="27" spans="1:6" x14ac:dyDescent="0.3">
      <c r="A27" s="62" t="s">
        <v>355</v>
      </c>
      <c r="B27" s="25"/>
      <c r="C27" s="25">
        <v>600</v>
      </c>
      <c r="D27" s="92">
        <v>4</v>
      </c>
      <c r="E27" s="25">
        <f>SUM(E24:E26)</f>
        <v>37920</v>
      </c>
      <c r="F27" s="49"/>
    </row>
    <row r="28" spans="1:6" x14ac:dyDescent="0.3">
      <c r="A28" s="105" t="s">
        <v>135</v>
      </c>
      <c r="B28" s="51" t="s">
        <v>111</v>
      </c>
      <c r="C28" s="51">
        <v>7000</v>
      </c>
      <c r="D28" s="104">
        <v>32</v>
      </c>
      <c r="E28" s="51">
        <f t="shared" si="2"/>
        <v>224000</v>
      </c>
      <c r="F28" s="49"/>
    </row>
    <row r="29" spans="1:6" x14ac:dyDescent="0.3">
      <c r="A29" s="81"/>
      <c r="D29" s="49" t="s">
        <v>70</v>
      </c>
      <c r="E29" s="82">
        <f>SUM(E24:E28)</f>
        <v>299840</v>
      </c>
      <c r="F29" s="49"/>
    </row>
    <row r="30" spans="1:6" x14ac:dyDescent="0.3">
      <c r="A30" s="85"/>
      <c r="E30" s="82"/>
      <c r="F30" s="49"/>
    </row>
    <row r="31" spans="1:6" x14ac:dyDescent="0.3">
      <c r="A31" s="396" t="s">
        <v>237</v>
      </c>
      <c r="B31" s="396"/>
      <c r="C31" s="396"/>
      <c r="D31" s="396"/>
      <c r="E31" s="396"/>
      <c r="F31" s="49"/>
    </row>
    <row r="32" spans="1:6" x14ac:dyDescent="0.3">
      <c r="A32" s="106" t="s">
        <v>349</v>
      </c>
      <c r="B32" s="107"/>
      <c r="C32" s="108">
        <v>1950</v>
      </c>
      <c r="D32" s="108">
        <v>32</v>
      </c>
      <c r="E32" s="51">
        <f>D32*C32</f>
        <v>62400</v>
      </c>
      <c r="F32" s="49"/>
    </row>
    <row r="33" spans="1:6" ht="37.5" x14ac:dyDescent="0.3">
      <c r="A33" s="106" t="s">
        <v>340</v>
      </c>
      <c r="B33" s="107"/>
      <c r="C33" s="108">
        <v>12000</v>
      </c>
      <c r="D33" s="108">
        <v>2</v>
      </c>
      <c r="E33" s="51">
        <f>D33*C33</f>
        <v>24000</v>
      </c>
      <c r="F33" s="49"/>
    </row>
    <row r="34" spans="1:6" x14ac:dyDescent="0.3">
      <c r="A34" s="106" t="s">
        <v>341</v>
      </c>
      <c r="B34" s="108"/>
      <c r="C34" s="108">
        <v>30</v>
      </c>
      <c r="D34" s="108">
        <v>300</v>
      </c>
      <c r="E34" s="51">
        <f>D34*C34</f>
        <v>9000</v>
      </c>
      <c r="F34" s="49"/>
    </row>
    <row r="35" spans="1:6" x14ac:dyDescent="0.3">
      <c r="A35" s="85"/>
      <c r="D35" s="49" t="s">
        <v>70</v>
      </c>
      <c r="E35" s="82">
        <f>SUM(E32:E34)</f>
        <v>95400</v>
      </c>
      <c r="F35" s="49"/>
    </row>
    <row r="36" spans="1:6" x14ac:dyDescent="0.3">
      <c r="A36" s="85"/>
      <c r="E36" s="82"/>
      <c r="F36" s="49"/>
    </row>
    <row r="37" spans="1:6" x14ac:dyDescent="0.3">
      <c r="A37" s="396" t="s">
        <v>238</v>
      </c>
      <c r="B37" s="396"/>
      <c r="C37" s="396"/>
      <c r="D37" s="396"/>
      <c r="E37" s="396"/>
      <c r="F37" s="49"/>
    </row>
    <row r="38" spans="1:6" x14ac:dyDescent="0.3">
      <c r="A38" s="27" t="s">
        <v>239</v>
      </c>
      <c r="B38" s="25"/>
      <c r="C38" s="25">
        <v>5000</v>
      </c>
      <c r="D38" s="25">
        <v>1</v>
      </c>
      <c r="E38" s="25">
        <f>D38*C38</f>
        <v>5000</v>
      </c>
      <c r="F38" s="49"/>
    </row>
    <row r="39" spans="1:6" x14ac:dyDescent="0.3">
      <c r="A39" s="27" t="s">
        <v>240</v>
      </c>
      <c r="B39" s="25"/>
      <c r="C39" s="25">
        <v>12000</v>
      </c>
      <c r="D39" s="25">
        <v>1</v>
      </c>
      <c r="E39" s="25">
        <f t="shared" ref="E39:E43" si="3">D39*C39</f>
        <v>12000</v>
      </c>
      <c r="F39" s="49"/>
    </row>
    <row r="40" spans="1:6" x14ac:dyDescent="0.3">
      <c r="A40" s="27" t="s">
        <v>241</v>
      </c>
      <c r="B40" s="25"/>
      <c r="C40" s="25">
        <v>11000</v>
      </c>
      <c r="D40" s="25">
        <v>1</v>
      </c>
      <c r="E40" s="25">
        <f t="shared" si="3"/>
        <v>11000</v>
      </c>
      <c r="F40" s="49"/>
    </row>
    <row r="41" spans="1:6" x14ac:dyDescent="0.3">
      <c r="A41" s="27" t="s">
        <v>242</v>
      </c>
      <c r="B41" s="25"/>
      <c r="C41" s="25">
        <v>150000</v>
      </c>
      <c r="D41" s="25">
        <v>1</v>
      </c>
      <c r="E41" s="25">
        <f t="shared" si="3"/>
        <v>150000</v>
      </c>
      <c r="F41" s="49"/>
    </row>
    <row r="42" spans="1:6" x14ac:dyDescent="0.3">
      <c r="A42" s="27" t="s">
        <v>352</v>
      </c>
      <c r="B42" s="25"/>
      <c r="C42" s="25" t="s">
        <v>353</v>
      </c>
      <c r="D42" s="25">
        <v>1</v>
      </c>
      <c r="E42" s="25">
        <v>22000</v>
      </c>
      <c r="F42" s="49"/>
    </row>
    <row r="43" spans="1:6" x14ac:dyDescent="0.3">
      <c r="A43" s="27" t="s">
        <v>318</v>
      </c>
      <c r="B43" s="25"/>
      <c r="C43" s="25">
        <v>350</v>
      </c>
      <c r="D43" s="25">
        <v>2</v>
      </c>
      <c r="E43" s="25">
        <f t="shared" si="3"/>
        <v>700</v>
      </c>
      <c r="F43" s="49"/>
    </row>
    <row r="44" spans="1:6" x14ac:dyDescent="0.3">
      <c r="D44" s="49" t="s">
        <v>70</v>
      </c>
      <c r="E44" s="49">
        <f>SUM(E38:E43)</f>
        <v>200700</v>
      </c>
      <c r="F44" s="49"/>
    </row>
    <row r="46" spans="1:6" x14ac:dyDescent="0.3">
      <c r="B46" s="54"/>
      <c r="D46" s="53" t="s">
        <v>250</v>
      </c>
      <c r="E46" s="54">
        <f>SUM(E38:E43,E24:E28,E32:E34,E6:E20)</f>
        <v>969300</v>
      </c>
      <c r="F46" s="49"/>
    </row>
    <row r="47" spans="1:6" x14ac:dyDescent="0.3">
      <c r="F47" s="49"/>
    </row>
    <row r="48" spans="1:6" x14ac:dyDescent="0.3">
      <c r="F48" s="49"/>
    </row>
    <row r="49" spans="6:6" x14ac:dyDescent="0.3">
      <c r="F49" s="49"/>
    </row>
    <row r="50" spans="6:6" x14ac:dyDescent="0.3">
      <c r="F50" s="49"/>
    </row>
    <row r="51" spans="6:6" x14ac:dyDescent="0.3">
      <c r="F51" s="49"/>
    </row>
    <row r="52" spans="6:6" x14ac:dyDescent="0.3">
      <c r="F52" s="49"/>
    </row>
  </sheetData>
  <mergeCells count="5">
    <mergeCell ref="A1:E1"/>
    <mergeCell ref="A5:E5"/>
    <mergeCell ref="A23:E23"/>
    <mergeCell ref="A31:E31"/>
    <mergeCell ref="A37:E37"/>
  </mergeCells>
  <pageMargins left="0.25" right="0.25" top="0.75" bottom="0.75" header="0.3" footer="0.3"/>
  <pageSetup paperSize="9" scale="64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43"/>
  <sheetViews>
    <sheetView topLeftCell="A13" zoomScaleNormal="100" workbookViewId="0">
      <selection activeCell="A20" sqref="A20"/>
    </sheetView>
  </sheetViews>
  <sheetFormatPr defaultRowHeight="18.75" x14ac:dyDescent="0.3"/>
  <cols>
    <col min="1" max="1" width="60.42578125" style="48" bestFit="1" customWidth="1"/>
    <col min="2" max="2" width="16.140625" style="49" bestFit="1" customWidth="1"/>
    <col min="3" max="3" width="9" style="49" bestFit="1" customWidth="1"/>
    <col min="4" max="4" width="17.28515625" style="49" bestFit="1" customWidth="1"/>
    <col min="5" max="5" width="13.5703125" style="49" bestFit="1" customWidth="1"/>
    <col min="6" max="6" width="9.140625" style="93"/>
    <col min="7" max="16384" width="9.140625" style="84"/>
  </cols>
  <sheetData>
    <row r="1" spans="1:6" x14ac:dyDescent="0.3">
      <c r="A1" s="395" t="s">
        <v>357</v>
      </c>
      <c r="B1" s="395"/>
      <c r="C1" s="395"/>
      <c r="D1" s="395"/>
      <c r="E1" s="395"/>
    </row>
    <row r="3" spans="1:6" x14ac:dyDescent="0.3">
      <c r="A3" s="27" t="s">
        <v>114</v>
      </c>
      <c r="B3" s="25" t="s">
        <v>115</v>
      </c>
      <c r="C3" s="25" t="s">
        <v>116</v>
      </c>
      <c r="D3" s="25" t="s">
        <v>4</v>
      </c>
      <c r="E3" s="25" t="s">
        <v>117</v>
      </c>
    </row>
    <row r="4" spans="1:6" x14ac:dyDescent="0.3">
      <c r="A4" s="85"/>
      <c r="E4" s="82"/>
    </row>
    <row r="5" spans="1:6" x14ac:dyDescent="0.3">
      <c r="A5" s="392" t="s">
        <v>235</v>
      </c>
      <c r="B5" s="393"/>
      <c r="C5" s="393"/>
      <c r="D5" s="393"/>
      <c r="E5" s="394"/>
    </row>
    <row r="6" spans="1:6" ht="37.5" x14ac:dyDescent="0.3">
      <c r="A6" s="27" t="s">
        <v>171</v>
      </c>
      <c r="B6" s="25" t="s">
        <v>81</v>
      </c>
      <c r="C6" s="25">
        <v>2000</v>
      </c>
      <c r="D6" s="25">
        <v>2</v>
      </c>
      <c r="E6" s="25">
        <f t="shared" ref="E6:E14" si="0">D6*C6</f>
        <v>4000</v>
      </c>
      <c r="F6" s="98"/>
    </row>
    <row r="7" spans="1:6" x14ac:dyDescent="0.3">
      <c r="A7" s="27" t="s">
        <v>343</v>
      </c>
      <c r="B7" s="25" t="s">
        <v>81</v>
      </c>
      <c r="C7" s="25">
        <v>3400</v>
      </c>
      <c r="D7" s="25">
        <v>3</v>
      </c>
      <c r="E7" s="25">
        <f t="shared" si="0"/>
        <v>10200</v>
      </c>
      <c r="F7" s="98"/>
    </row>
    <row r="8" spans="1:6" ht="56.25" x14ac:dyDescent="0.3">
      <c r="A8" s="27" t="s">
        <v>267</v>
      </c>
      <c r="B8" s="25" t="s">
        <v>81</v>
      </c>
      <c r="C8" s="25">
        <v>3500</v>
      </c>
      <c r="D8" s="25">
        <v>2</v>
      </c>
      <c r="E8" s="25">
        <f t="shared" si="0"/>
        <v>7000</v>
      </c>
      <c r="F8" s="98"/>
    </row>
    <row r="9" spans="1:6" ht="37.5" x14ac:dyDescent="0.3">
      <c r="A9" s="27" t="s">
        <v>265</v>
      </c>
      <c r="B9" s="25" t="s">
        <v>81</v>
      </c>
      <c r="C9" s="25">
        <v>6800</v>
      </c>
      <c r="D9" s="25">
        <v>2</v>
      </c>
      <c r="E9" s="25">
        <f t="shared" si="0"/>
        <v>13600</v>
      </c>
      <c r="F9" s="98"/>
    </row>
    <row r="10" spans="1:6" ht="37.5" x14ac:dyDescent="0.3">
      <c r="A10" s="27" t="s">
        <v>57</v>
      </c>
      <c r="B10" s="25" t="s">
        <v>81</v>
      </c>
      <c r="C10" s="25">
        <v>350</v>
      </c>
      <c r="D10" s="25">
        <v>2</v>
      </c>
      <c r="E10" s="25">
        <f t="shared" si="0"/>
        <v>700</v>
      </c>
      <c r="F10" s="98"/>
    </row>
    <row r="11" spans="1:6" ht="56.25" x14ac:dyDescent="0.3">
      <c r="A11" s="27" t="s">
        <v>266</v>
      </c>
      <c r="B11" s="25" t="s">
        <v>81</v>
      </c>
      <c r="C11" s="25">
        <v>3700</v>
      </c>
      <c r="D11" s="25">
        <v>2</v>
      </c>
      <c r="E11" s="25">
        <f t="shared" si="0"/>
        <v>7400</v>
      </c>
      <c r="F11" s="98"/>
    </row>
    <row r="12" spans="1:6" ht="37.5" x14ac:dyDescent="0.3">
      <c r="A12" s="27" t="s">
        <v>272</v>
      </c>
      <c r="B12" s="25" t="s">
        <v>81</v>
      </c>
      <c r="C12" s="25">
        <v>3000</v>
      </c>
      <c r="D12" s="25">
        <v>2</v>
      </c>
      <c r="E12" s="25">
        <f t="shared" si="0"/>
        <v>6000</v>
      </c>
      <c r="F12" s="98"/>
    </row>
    <row r="13" spans="1:6" ht="37.5" x14ac:dyDescent="0.3">
      <c r="A13" s="27" t="s">
        <v>269</v>
      </c>
      <c r="B13" s="25" t="s">
        <v>81</v>
      </c>
      <c r="C13" s="25">
        <v>4100</v>
      </c>
      <c r="D13" s="25">
        <v>2</v>
      </c>
      <c r="E13" s="25">
        <f t="shared" si="0"/>
        <v>8200</v>
      </c>
      <c r="F13" s="98"/>
    </row>
    <row r="14" spans="1:6" ht="37.5" x14ac:dyDescent="0.3">
      <c r="A14" s="27" t="s">
        <v>284</v>
      </c>
      <c r="B14" s="25" t="s">
        <v>81</v>
      </c>
      <c r="C14" s="25">
        <v>7000</v>
      </c>
      <c r="D14" s="25">
        <v>2</v>
      </c>
      <c r="E14" s="25">
        <f t="shared" si="0"/>
        <v>14000</v>
      </c>
      <c r="F14" s="98"/>
    </row>
    <row r="15" spans="1:6" x14ac:dyDescent="0.3">
      <c r="A15" s="85"/>
      <c r="D15" s="65" t="s">
        <v>70</v>
      </c>
      <c r="E15" s="82">
        <f>SUM(E6:E14)</f>
        <v>71100</v>
      </c>
      <c r="F15" s="49"/>
    </row>
    <row r="16" spans="1:6" x14ac:dyDescent="0.3">
      <c r="A16" s="85"/>
      <c r="E16" s="82"/>
      <c r="F16" s="49"/>
    </row>
    <row r="17" spans="1:6" x14ac:dyDescent="0.3">
      <c r="A17" s="396" t="s">
        <v>236</v>
      </c>
      <c r="B17" s="396"/>
      <c r="C17" s="396"/>
      <c r="D17" s="396"/>
      <c r="E17" s="396"/>
      <c r="F17" s="49"/>
    </row>
    <row r="18" spans="1:6" x14ac:dyDescent="0.3">
      <c r="A18" s="27" t="s">
        <v>271</v>
      </c>
      <c r="B18" s="25" t="s">
        <v>81</v>
      </c>
      <c r="C18" s="25">
        <v>1000</v>
      </c>
      <c r="D18" s="25">
        <v>10</v>
      </c>
      <c r="E18" s="25">
        <f t="shared" ref="E18:E21" si="1">D18*C18</f>
        <v>10000</v>
      </c>
      <c r="F18" s="49"/>
    </row>
    <row r="19" spans="1:6" x14ac:dyDescent="0.3">
      <c r="A19" s="27" t="s">
        <v>220</v>
      </c>
      <c r="B19" s="25" t="s">
        <v>322</v>
      </c>
      <c r="C19" s="25">
        <v>250</v>
      </c>
      <c r="D19" s="92">
        <v>4</v>
      </c>
      <c r="E19" s="25">
        <f t="shared" si="1"/>
        <v>1000</v>
      </c>
      <c r="F19" s="49"/>
    </row>
    <row r="20" spans="1:6" x14ac:dyDescent="0.3">
      <c r="A20" s="27" t="s">
        <v>358</v>
      </c>
      <c r="B20" s="25" t="s">
        <v>322</v>
      </c>
      <c r="C20" s="25">
        <v>4000</v>
      </c>
      <c r="D20" s="92">
        <v>3</v>
      </c>
      <c r="E20" s="25">
        <f t="shared" si="1"/>
        <v>12000</v>
      </c>
      <c r="F20" s="49"/>
    </row>
    <row r="21" spans="1:6" x14ac:dyDescent="0.3">
      <c r="A21" s="38" t="s">
        <v>135</v>
      </c>
      <c r="B21" s="25" t="s">
        <v>111</v>
      </c>
      <c r="C21" s="25">
        <v>7000</v>
      </c>
      <c r="D21" s="92">
        <v>34</v>
      </c>
      <c r="E21" s="25">
        <f t="shared" si="1"/>
        <v>238000</v>
      </c>
      <c r="F21" s="49"/>
    </row>
    <row r="22" spans="1:6" x14ac:dyDescent="0.3">
      <c r="A22" s="81"/>
      <c r="D22" s="49" t="s">
        <v>70</v>
      </c>
      <c r="E22" s="82">
        <f>SUM(E18:E21)</f>
        <v>261000</v>
      </c>
      <c r="F22" s="49"/>
    </row>
    <row r="23" spans="1:6" x14ac:dyDescent="0.3">
      <c r="A23" s="85"/>
      <c r="E23" s="82"/>
      <c r="F23" s="49"/>
    </row>
    <row r="24" spans="1:6" x14ac:dyDescent="0.3">
      <c r="A24" s="396" t="s">
        <v>237</v>
      </c>
      <c r="B24" s="396"/>
      <c r="C24" s="396"/>
      <c r="D24" s="396"/>
      <c r="E24" s="396"/>
      <c r="F24" s="49"/>
    </row>
    <row r="25" spans="1:6" x14ac:dyDescent="0.3">
      <c r="A25" s="86" t="s">
        <v>328</v>
      </c>
      <c r="B25" s="103"/>
      <c r="C25" s="91">
        <v>30000</v>
      </c>
      <c r="D25" s="91">
        <v>6</v>
      </c>
      <c r="E25" s="25">
        <f>D25*C25</f>
        <v>180000</v>
      </c>
      <c r="F25" s="49"/>
    </row>
    <row r="26" spans="1:6" x14ac:dyDescent="0.3">
      <c r="A26" s="62" t="s">
        <v>227</v>
      </c>
      <c r="B26" s="25"/>
      <c r="C26" s="25">
        <v>8000</v>
      </c>
      <c r="D26" s="25">
        <v>4</v>
      </c>
      <c r="E26" s="25">
        <f>D26*C26</f>
        <v>32000</v>
      </c>
      <c r="F26" s="49"/>
    </row>
    <row r="27" spans="1:6" x14ac:dyDescent="0.3">
      <c r="A27" s="86" t="s">
        <v>349</v>
      </c>
      <c r="B27" s="103"/>
      <c r="C27" s="91">
        <v>1950</v>
      </c>
      <c r="D27" s="91">
        <v>34</v>
      </c>
      <c r="E27" s="25">
        <f>D27*C27</f>
        <v>66300</v>
      </c>
      <c r="F27" s="49"/>
    </row>
    <row r="28" spans="1:6" x14ac:dyDescent="0.3">
      <c r="A28" s="85"/>
      <c r="D28" s="49" t="s">
        <v>70</v>
      </c>
      <c r="E28" s="82">
        <f>SUM(E25:E27)</f>
        <v>278300</v>
      </c>
      <c r="F28" s="49"/>
    </row>
    <row r="29" spans="1:6" x14ac:dyDescent="0.3">
      <c r="A29" s="85"/>
      <c r="E29" s="82"/>
      <c r="F29" s="49"/>
    </row>
    <row r="30" spans="1:6" x14ac:dyDescent="0.3">
      <c r="A30" s="396" t="s">
        <v>238</v>
      </c>
      <c r="B30" s="396"/>
      <c r="C30" s="396"/>
      <c r="D30" s="396"/>
      <c r="E30" s="396"/>
      <c r="F30" s="49"/>
    </row>
    <row r="31" spans="1:6" x14ac:dyDescent="0.3">
      <c r="A31" s="27" t="s">
        <v>239</v>
      </c>
      <c r="B31" s="25"/>
      <c r="C31" s="25">
        <v>5000</v>
      </c>
      <c r="D31" s="25">
        <v>1</v>
      </c>
      <c r="E31" s="25">
        <f>D31*C31</f>
        <v>5000</v>
      </c>
      <c r="F31" s="49"/>
    </row>
    <row r="32" spans="1:6" x14ac:dyDescent="0.3">
      <c r="A32" s="27" t="s">
        <v>240</v>
      </c>
      <c r="B32" s="25"/>
      <c r="C32" s="25">
        <v>12000</v>
      </c>
      <c r="D32" s="25">
        <v>1</v>
      </c>
      <c r="E32" s="25">
        <f t="shared" ref="E32:E36" si="2">D32*C32</f>
        <v>12000</v>
      </c>
      <c r="F32" s="49"/>
    </row>
    <row r="33" spans="1:6" x14ac:dyDescent="0.3">
      <c r="A33" s="27" t="s">
        <v>241</v>
      </c>
      <c r="B33" s="25"/>
      <c r="C33" s="25">
        <v>11000</v>
      </c>
      <c r="D33" s="25">
        <v>1</v>
      </c>
      <c r="E33" s="25">
        <f t="shared" si="2"/>
        <v>11000</v>
      </c>
      <c r="F33" s="49"/>
    </row>
    <row r="34" spans="1:6" x14ac:dyDescent="0.3">
      <c r="A34" s="27" t="s">
        <v>242</v>
      </c>
      <c r="B34" s="25"/>
      <c r="C34" s="25">
        <v>150000</v>
      </c>
      <c r="D34" s="25">
        <v>1</v>
      </c>
      <c r="E34" s="25">
        <f t="shared" si="2"/>
        <v>150000</v>
      </c>
      <c r="F34" s="49"/>
    </row>
    <row r="35" spans="1:6" x14ac:dyDescent="0.3">
      <c r="A35" s="27" t="s">
        <v>352</v>
      </c>
      <c r="B35" s="25"/>
      <c r="C35" s="25" t="s">
        <v>353</v>
      </c>
      <c r="D35" s="25">
        <v>1</v>
      </c>
      <c r="E35" s="25">
        <v>22000</v>
      </c>
      <c r="F35" s="49"/>
    </row>
    <row r="36" spans="1:6" x14ac:dyDescent="0.3">
      <c r="A36" s="27" t="s">
        <v>318</v>
      </c>
      <c r="B36" s="25"/>
      <c r="C36" s="25">
        <v>350</v>
      </c>
      <c r="D36" s="25">
        <v>2</v>
      </c>
      <c r="E36" s="25">
        <f t="shared" si="2"/>
        <v>700</v>
      </c>
      <c r="F36" s="49"/>
    </row>
    <row r="37" spans="1:6" x14ac:dyDescent="0.3">
      <c r="D37" s="49" t="s">
        <v>70</v>
      </c>
      <c r="E37" s="49">
        <f>SUM(E31:E36)</f>
        <v>200700</v>
      </c>
      <c r="F37" s="49"/>
    </row>
    <row r="39" spans="1:6" x14ac:dyDescent="0.3">
      <c r="B39" s="54"/>
      <c r="D39" s="53" t="s">
        <v>250</v>
      </c>
      <c r="E39" s="54">
        <f>SUM(E31:E36,E18:E21,E27:E27,E6:E14)</f>
        <v>599100</v>
      </c>
      <c r="F39" s="49"/>
    </row>
    <row r="40" spans="1:6" x14ac:dyDescent="0.3">
      <c r="F40" s="49"/>
    </row>
    <row r="41" spans="1:6" x14ac:dyDescent="0.3">
      <c r="F41" s="49"/>
    </row>
    <row r="42" spans="1:6" x14ac:dyDescent="0.3">
      <c r="F42" s="49"/>
    </row>
    <row r="43" spans="1:6" x14ac:dyDescent="0.3">
      <c r="F43" s="49"/>
    </row>
  </sheetData>
  <mergeCells count="5">
    <mergeCell ref="A1:E1"/>
    <mergeCell ref="A5:E5"/>
    <mergeCell ref="A17:E17"/>
    <mergeCell ref="A24:E24"/>
    <mergeCell ref="A30:E30"/>
  </mergeCells>
  <pageMargins left="0.25" right="0.25" top="0.75" bottom="0.75" header="0.3" footer="0.3"/>
  <pageSetup paperSize="9" scale="78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9"/>
  <sheetViews>
    <sheetView topLeftCell="A13" zoomScale="85" zoomScaleNormal="85" workbookViewId="0">
      <selection activeCell="A29" sqref="A29"/>
    </sheetView>
  </sheetViews>
  <sheetFormatPr defaultRowHeight="18.75" x14ac:dyDescent="0.3"/>
  <cols>
    <col min="1" max="1" width="60.42578125" style="48" bestFit="1" customWidth="1"/>
    <col min="2" max="2" width="16.140625" style="49" bestFit="1" customWidth="1"/>
    <col min="3" max="3" width="9" style="49" bestFit="1" customWidth="1"/>
    <col min="4" max="4" width="17.28515625" style="49" bestFit="1" customWidth="1"/>
    <col min="5" max="5" width="13.5703125" style="49" bestFit="1" customWidth="1"/>
    <col min="6" max="6" width="9.140625" style="93"/>
    <col min="7" max="16384" width="9.140625" style="84"/>
  </cols>
  <sheetData>
    <row r="1" spans="1:8" x14ac:dyDescent="0.3">
      <c r="A1" s="395" t="s">
        <v>357</v>
      </c>
      <c r="B1" s="395"/>
      <c r="C1" s="395"/>
      <c r="D1" s="395"/>
      <c r="E1" s="395"/>
    </row>
    <row r="3" spans="1:8" x14ac:dyDescent="0.3">
      <c r="A3" s="27" t="s">
        <v>114</v>
      </c>
      <c r="B3" s="25" t="s">
        <v>115</v>
      </c>
      <c r="C3" s="25" t="s">
        <v>116</v>
      </c>
      <c r="D3" s="25" t="s">
        <v>4</v>
      </c>
      <c r="E3" s="25" t="s">
        <v>117</v>
      </c>
    </row>
    <row r="4" spans="1:8" x14ac:dyDescent="0.3">
      <c r="A4" s="85"/>
      <c r="E4" s="82"/>
    </row>
    <row r="5" spans="1:8" x14ac:dyDescent="0.3">
      <c r="A5" s="392" t="s">
        <v>235</v>
      </c>
      <c r="B5" s="393"/>
      <c r="C5" s="393"/>
      <c r="D5" s="393"/>
      <c r="E5" s="394"/>
    </row>
    <row r="6" spans="1:8" ht="37.5" x14ac:dyDescent="0.3">
      <c r="A6" s="27" t="s">
        <v>363</v>
      </c>
      <c r="B6" s="25" t="s">
        <v>322</v>
      </c>
      <c r="C6" s="25">
        <v>300</v>
      </c>
      <c r="D6" s="25">
        <v>5</v>
      </c>
      <c r="E6" s="25">
        <f t="shared" ref="E6:E18" si="0">D6*C6</f>
        <v>1500</v>
      </c>
      <c r="F6" s="111"/>
    </row>
    <row r="7" spans="1:8" x14ac:dyDescent="0.3">
      <c r="A7" s="27" t="s">
        <v>343</v>
      </c>
      <c r="B7" s="25" t="s">
        <v>81</v>
      </c>
      <c r="C7" s="25">
        <v>3400</v>
      </c>
      <c r="D7" s="25">
        <v>2</v>
      </c>
      <c r="E7" s="25">
        <f t="shared" si="0"/>
        <v>6800</v>
      </c>
      <c r="F7" s="111"/>
    </row>
    <row r="8" spans="1:8" x14ac:dyDescent="0.3">
      <c r="A8" s="27" t="s">
        <v>365</v>
      </c>
      <c r="B8" s="25" t="s">
        <v>81</v>
      </c>
      <c r="C8" s="25">
        <v>350</v>
      </c>
      <c r="D8" s="25">
        <v>10</v>
      </c>
      <c r="E8" s="25">
        <f t="shared" si="0"/>
        <v>3500</v>
      </c>
      <c r="F8" s="111"/>
    </row>
    <row r="9" spans="1:8" x14ac:dyDescent="0.3">
      <c r="A9" s="27" t="s">
        <v>366</v>
      </c>
      <c r="B9" s="25" t="s">
        <v>81</v>
      </c>
      <c r="C9" s="25">
        <v>530</v>
      </c>
      <c r="D9" s="25">
        <v>10</v>
      </c>
      <c r="E9" s="25">
        <f t="shared" si="0"/>
        <v>5300</v>
      </c>
      <c r="F9" s="111"/>
    </row>
    <row r="10" spans="1:8" ht="56.25" x14ac:dyDescent="0.3">
      <c r="A10" s="27" t="s">
        <v>360</v>
      </c>
      <c r="B10" s="25" t="s">
        <v>81</v>
      </c>
      <c r="C10" s="25">
        <v>9000</v>
      </c>
      <c r="D10" s="25">
        <v>1</v>
      </c>
      <c r="E10" s="25">
        <f t="shared" si="0"/>
        <v>9000</v>
      </c>
      <c r="F10" s="111"/>
    </row>
    <row r="11" spans="1:8" ht="18.75" customHeight="1" x14ac:dyDescent="0.3">
      <c r="A11" s="27" t="s">
        <v>171</v>
      </c>
      <c r="B11" s="25" t="s">
        <v>81</v>
      </c>
      <c r="C11" s="25">
        <v>1870</v>
      </c>
      <c r="D11" s="25">
        <v>2</v>
      </c>
      <c r="E11" s="25">
        <f t="shared" si="0"/>
        <v>3740</v>
      </c>
      <c r="F11" s="110"/>
      <c r="H11" s="49"/>
    </row>
    <row r="12" spans="1:8" x14ac:dyDescent="0.3">
      <c r="A12" s="27" t="s">
        <v>343</v>
      </c>
      <c r="B12" s="25" t="s">
        <v>81</v>
      </c>
      <c r="C12" s="25">
        <v>3150</v>
      </c>
      <c r="D12" s="25">
        <v>2</v>
      </c>
      <c r="E12" s="25">
        <f t="shared" si="0"/>
        <v>6300</v>
      </c>
      <c r="F12" s="110"/>
      <c r="H12" s="49"/>
    </row>
    <row r="13" spans="1:8" ht="56.25" x14ac:dyDescent="0.3">
      <c r="A13" s="27" t="s">
        <v>267</v>
      </c>
      <c r="B13" s="25" t="s">
        <v>81</v>
      </c>
      <c r="C13" s="25">
        <v>3440</v>
      </c>
      <c r="D13" s="25">
        <v>2</v>
      </c>
      <c r="E13" s="25">
        <f t="shared" si="0"/>
        <v>6880</v>
      </c>
      <c r="F13" s="110"/>
      <c r="H13" s="49"/>
    </row>
    <row r="14" spans="1:8" ht="37.5" x14ac:dyDescent="0.3">
      <c r="A14" s="27" t="s">
        <v>265</v>
      </c>
      <c r="B14" s="25" t="s">
        <v>81</v>
      </c>
      <c r="C14" s="25">
        <v>5240</v>
      </c>
      <c r="D14" s="25">
        <v>2</v>
      </c>
      <c r="E14" s="25">
        <f t="shared" si="0"/>
        <v>10480</v>
      </c>
      <c r="F14" s="110"/>
      <c r="H14" s="49"/>
    </row>
    <row r="15" spans="1:8" ht="56.25" x14ac:dyDescent="0.3">
      <c r="A15" s="27" t="s">
        <v>266</v>
      </c>
      <c r="B15" s="25" t="s">
        <v>81</v>
      </c>
      <c r="C15" s="25">
        <v>2510</v>
      </c>
      <c r="D15" s="25">
        <v>2</v>
      </c>
      <c r="E15" s="25">
        <f t="shared" si="0"/>
        <v>5020</v>
      </c>
      <c r="F15" s="110"/>
      <c r="H15" s="49"/>
    </row>
    <row r="16" spans="1:8" ht="37.5" x14ac:dyDescent="0.3">
      <c r="A16" s="27" t="s">
        <v>272</v>
      </c>
      <c r="B16" s="25" t="s">
        <v>81</v>
      </c>
      <c r="C16" s="25">
        <v>2980</v>
      </c>
      <c r="D16" s="25">
        <v>2</v>
      </c>
      <c r="E16" s="25">
        <f t="shared" si="0"/>
        <v>5960</v>
      </c>
      <c r="F16" s="110"/>
      <c r="H16" s="49"/>
    </row>
    <row r="17" spans="1:8" ht="37.5" x14ac:dyDescent="0.3">
      <c r="A17" s="27" t="s">
        <v>269</v>
      </c>
      <c r="B17" s="25" t="s">
        <v>81</v>
      </c>
      <c r="C17" s="25">
        <v>4050</v>
      </c>
      <c r="D17" s="25">
        <v>2</v>
      </c>
      <c r="E17" s="25">
        <f t="shared" si="0"/>
        <v>8100</v>
      </c>
      <c r="F17" s="110"/>
      <c r="H17" s="49"/>
    </row>
    <row r="18" spans="1:8" ht="37.5" x14ac:dyDescent="0.3">
      <c r="A18" s="27" t="s">
        <v>284</v>
      </c>
      <c r="B18" s="25" t="s">
        <v>81</v>
      </c>
      <c r="C18" s="25">
        <v>6630</v>
      </c>
      <c r="D18" s="25">
        <v>2</v>
      </c>
      <c r="E18" s="25">
        <f t="shared" si="0"/>
        <v>13260</v>
      </c>
      <c r="F18" s="110"/>
      <c r="H18" s="49"/>
    </row>
    <row r="19" spans="1:8" x14ac:dyDescent="0.3">
      <c r="A19" s="85"/>
      <c r="D19" s="65" t="s">
        <v>70</v>
      </c>
      <c r="E19" s="82">
        <f>SUM(E6:E18)</f>
        <v>85840</v>
      </c>
      <c r="F19" s="49"/>
    </row>
    <row r="20" spans="1:8" x14ac:dyDescent="0.3">
      <c r="A20" s="85"/>
      <c r="E20" s="82"/>
      <c r="F20" s="49"/>
    </row>
    <row r="21" spans="1:8" x14ac:dyDescent="0.3">
      <c r="A21" s="396" t="s">
        <v>236</v>
      </c>
      <c r="B21" s="396"/>
      <c r="C21" s="396"/>
      <c r="D21" s="396"/>
      <c r="E21" s="396"/>
      <c r="F21" s="49"/>
    </row>
    <row r="22" spans="1:8" x14ac:dyDescent="0.3">
      <c r="A22" s="27" t="s">
        <v>271</v>
      </c>
      <c r="B22" s="25" t="s">
        <v>81</v>
      </c>
      <c r="C22" s="25">
        <v>1000</v>
      </c>
      <c r="D22" s="25">
        <v>10</v>
      </c>
      <c r="E22" s="25">
        <f t="shared" ref="E22:E29" si="1">D22*C22</f>
        <v>10000</v>
      </c>
      <c r="F22" s="109"/>
    </row>
    <row r="23" spans="1:8" x14ac:dyDescent="0.3">
      <c r="A23" s="27" t="s">
        <v>364</v>
      </c>
      <c r="B23" s="25" t="s">
        <v>81</v>
      </c>
      <c r="C23" s="25">
        <v>380</v>
      </c>
      <c r="D23" s="92">
        <v>10</v>
      </c>
      <c r="E23" s="25">
        <f t="shared" si="1"/>
        <v>3800</v>
      </c>
      <c r="F23" s="109"/>
    </row>
    <row r="24" spans="1:8" x14ac:dyDescent="0.3">
      <c r="A24" s="27" t="s">
        <v>359</v>
      </c>
      <c r="B24" s="25"/>
      <c r="C24" s="25">
        <v>70</v>
      </c>
      <c r="D24" s="92">
        <v>20</v>
      </c>
      <c r="E24" s="25">
        <f t="shared" si="1"/>
        <v>1400</v>
      </c>
      <c r="F24" s="49"/>
    </row>
    <row r="25" spans="1:8" ht="18.75" customHeight="1" x14ac:dyDescent="0.3">
      <c r="A25" s="27" t="s">
        <v>361</v>
      </c>
      <c r="B25" s="25"/>
      <c r="C25" s="25">
        <v>50</v>
      </c>
      <c r="D25" s="92">
        <v>20</v>
      </c>
      <c r="E25" s="25">
        <f t="shared" si="1"/>
        <v>1000</v>
      </c>
      <c r="F25" s="49"/>
    </row>
    <row r="26" spans="1:8" x14ac:dyDescent="0.3">
      <c r="A26" s="27" t="s">
        <v>350</v>
      </c>
      <c r="B26" s="25" t="s">
        <v>322</v>
      </c>
      <c r="C26" s="25">
        <v>1500</v>
      </c>
      <c r="D26" s="92">
        <v>3</v>
      </c>
      <c r="E26" s="25">
        <f t="shared" si="1"/>
        <v>4500</v>
      </c>
      <c r="F26" s="109"/>
    </row>
    <row r="27" spans="1:8" x14ac:dyDescent="0.3">
      <c r="A27" s="27" t="s">
        <v>152</v>
      </c>
      <c r="B27" s="25" t="s">
        <v>322</v>
      </c>
      <c r="C27" s="25">
        <v>4700</v>
      </c>
      <c r="D27" s="92">
        <v>3</v>
      </c>
      <c r="E27" s="25">
        <f t="shared" si="1"/>
        <v>14100</v>
      </c>
      <c r="F27" s="109"/>
    </row>
    <row r="28" spans="1:8" x14ac:dyDescent="0.3">
      <c r="A28" s="27" t="s">
        <v>220</v>
      </c>
      <c r="B28" s="25" t="s">
        <v>322</v>
      </c>
      <c r="C28" s="25">
        <v>250</v>
      </c>
      <c r="D28" s="92">
        <v>4</v>
      </c>
      <c r="E28" s="25">
        <f t="shared" si="1"/>
        <v>1000</v>
      </c>
      <c r="F28" s="109"/>
    </row>
    <row r="29" spans="1:8" x14ac:dyDescent="0.3">
      <c r="A29" s="38" t="s">
        <v>135</v>
      </c>
      <c r="B29" s="25" t="s">
        <v>111</v>
      </c>
      <c r="C29" s="25">
        <v>7000</v>
      </c>
      <c r="D29" s="92">
        <v>34</v>
      </c>
      <c r="E29" s="25">
        <f t="shared" si="1"/>
        <v>238000</v>
      </c>
      <c r="F29" s="49"/>
    </row>
    <row r="30" spans="1:8" x14ac:dyDescent="0.3">
      <c r="A30" s="81"/>
      <c r="D30" s="49" t="s">
        <v>70</v>
      </c>
      <c r="E30" s="82">
        <f>SUM(E22:E29)</f>
        <v>273800</v>
      </c>
      <c r="F30" s="49"/>
    </row>
    <row r="31" spans="1:8" x14ac:dyDescent="0.3">
      <c r="A31" s="85"/>
      <c r="E31" s="82"/>
      <c r="F31" s="49"/>
    </row>
    <row r="32" spans="1:8" x14ac:dyDescent="0.3">
      <c r="A32" s="396" t="s">
        <v>237</v>
      </c>
      <c r="B32" s="396"/>
      <c r="C32" s="396"/>
      <c r="D32" s="396"/>
      <c r="E32" s="396"/>
      <c r="F32" s="49"/>
    </row>
    <row r="33" spans="1:6" x14ac:dyDescent="0.3">
      <c r="A33" s="86" t="s">
        <v>328</v>
      </c>
      <c r="B33" s="103"/>
      <c r="C33" s="91">
        <v>30000</v>
      </c>
      <c r="D33" s="91">
        <v>6</v>
      </c>
      <c r="E33" s="25">
        <f>D33*C33</f>
        <v>180000</v>
      </c>
      <c r="F33" s="49"/>
    </row>
    <row r="34" spans="1:6" x14ac:dyDescent="0.3">
      <c r="A34" s="86" t="s">
        <v>349</v>
      </c>
      <c r="B34" s="103"/>
      <c r="C34" s="91">
        <v>1950</v>
      </c>
      <c r="D34" s="91">
        <v>34</v>
      </c>
      <c r="E34" s="25">
        <f>D34*C34</f>
        <v>66300</v>
      </c>
      <c r="F34" s="49"/>
    </row>
    <row r="35" spans="1:6" x14ac:dyDescent="0.3">
      <c r="A35" s="85"/>
      <c r="D35" s="49" t="s">
        <v>70</v>
      </c>
      <c r="E35" s="82">
        <f>SUM(E33:E34)</f>
        <v>246300</v>
      </c>
      <c r="F35" s="49"/>
    </row>
    <row r="36" spans="1:6" x14ac:dyDescent="0.3">
      <c r="A36" s="85"/>
      <c r="E36" s="82"/>
      <c r="F36" s="49"/>
    </row>
    <row r="37" spans="1:6" x14ac:dyDescent="0.3">
      <c r="A37" s="396" t="s">
        <v>238</v>
      </c>
      <c r="B37" s="396"/>
      <c r="C37" s="396"/>
      <c r="D37" s="396"/>
      <c r="E37" s="396"/>
      <c r="F37" s="49"/>
    </row>
    <row r="38" spans="1:6" x14ac:dyDescent="0.3">
      <c r="A38" s="27" t="s">
        <v>239</v>
      </c>
      <c r="B38" s="25"/>
      <c r="C38" s="25">
        <v>5000</v>
      </c>
      <c r="D38" s="25">
        <v>1</v>
      </c>
      <c r="E38" s="25">
        <f>D38*C38</f>
        <v>5000</v>
      </c>
      <c r="F38" s="49"/>
    </row>
    <row r="39" spans="1:6" x14ac:dyDescent="0.3">
      <c r="A39" s="27" t="s">
        <v>240</v>
      </c>
      <c r="B39" s="25"/>
      <c r="C39" s="25">
        <v>12000</v>
      </c>
      <c r="D39" s="25">
        <v>1</v>
      </c>
      <c r="E39" s="25">
        <f t="shared" ref="E39:E42" si="2">D39*C39</f>
        <v>12000</v>
      </c>
      <c r="F39" s="49"/>
    </row>
    <row r="40" spans="1:6" x14ac:dyDescent="0.3">
      <c r="A40" s="27" t="s">
        <v>362</v>
      </c>
      <c r="B40" s="25"/>
      <c r="C40" s="25">
        <v>11000</v>
      </c>
      <c r="D40" s="25">
        <v>1</v>
      </c>
      <c r="E40" s="25">
        <f t="shared" si="2"/>
        <v>11000</v>
      </c>
      <c r="F40" s="49"/>
    </row>
    <row r="41" spans="1:6" x14ac:dyDescent="0.3">
      <c r="A41" s="27" t="s">
        <v>242</v>
      </c>
      <c r="B41" s="25"/>
      <c r="C41" s="25">
        <v>150000</v>
      </c>
      <c r="D41" s="25">
        <v>1</v>
      </c>
      <c r="E41" s="25">
        <f t="shared" si="2"/>
        <v>150000</v>
      </c>
      <c r="F41" s="49"/>
    </row>
    <row r="42" spans="1:6" x14ac:dyDescent="0.3">
      <c r="A42" s="27" t="s">
        <v>318</v>
      </c>
      <c r="B42" s="25"/>
      <c r="C42" s="25">
        <v>350</v>
      </c>
      <c r="D42" s="25">
        <v>2</v>
      </c>
      <c r="E42" s="25">
        <f t="shared" si="2"/>
        <v>700</v>
      </c>
      <c r="F42" s="49"/>
    </row>
    <row r="43" spans="1:6" x14ac:dyDescent="0.3">
      <c r="D43" s="49" t="s">
        <v>70</v>
      </c>
      <c r="E43" s="49">
        <f>SUM(E38:E42)</f>
        <v>178700</v>
      </c>
      <c r="F43" s="49"/>
    </row>
    <row r="45" spans="1:6" x14ac:dyDescent="0.3">
      <c r="B45" s="54"/>
      <c r="D45" s="53" t="s">
        <v>250</v>
      </c>
      <c r="E45" s="54">
        <f>SUM(E38:E42,E22:E29,E33:E34,E6:E18)</f>
        <v>784640</v>
      </c>
      <c r="F45" s="49"/>
    </row>
    <row r="46" spans="1:6" x14ac:dyDescent="0.3">
      <c r="F46" s="49"/>
    </row>
    <row r="47" spans="1:6" x14ac:dyDescent="0.3">
      <c r="F47" s="49"/>
    </row>
    <row r="48" spans="1:6" x14ac:dyDescent="0.3">
      <c r="F48" s="49"/>
    </row>
    <row r="49" spans="6:6" x14ac:dyDescent="0.3">
      <c r="F49" s="49"/>
    </row>
  </sheetData>
  <mergeCells count="5">
    <mergeCell ref="A1:E1"/>
    <mergeCell ref="A5:E5"/>
    <mergeCell ref="A21:E21"/>
    <mergeCell ref="A32:E32"/>
    <mergeCell ref="A37:E37"/>
  </mergeCells>
  <pageMargins left="0.23622047244094491" right="0.23622047244094491" top="0.74803149606299213" bottom="0.74803149606299213" header="0.31496062992125984" footer="0.31496062992125984"/>
  <pageSetup paperSize="9" scale="71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8"/>
  <sheetViews>
    <sheetView topLeftCell="A19" zoomScale="85" zoomScaleNormal="85" workbookViewId="0">
      <selection activeCell="E14" sqref="E14"/>
    </sheetView>
  </sheetViews>
  <sheetFormatPr defaultRowHeight="18.75" x14ac:dyDescent="0.3"/>
  <cols>
    <col min="1" max="1" width="60.42578125" style="48" bestFit="1" customWidth="1"/>
    <col min="2" max="2" width="16.140625" style="49" bestFit="1" customWidth="1"/>
    <col min="3" max="3" width="9" style="49" bestFit="1" customWidth="1"/>
    <col min="4" max="4" width="17.28515625" style="49" bestFit="1" customWidth="1"/>
    <col min="5" max="5" width="13.5703125" style="49" bestFit="1" customWidth="1"/>
    <col min="6" max="6" width="9.140625" style="112"/>
    <col min="7" max="16384" width="9.140625" style="84"/>
  </cols>
  <sheetData>
    <row r="1" spans="1:8" x14ac:dyDescent="0.3">
      <c r="A1" s="395" t="s">
        <v>381</v>
      </c>
      <c r="B1" s="395"/>
      <c r="C1" s="395"/>
      <c r="D1" s="395"/>
      <c r="E1" s="395"/>
    </row>
    <row r="3" spans="1:8" x14ac:dyDescent="0.3">
      <c r="A3" s="27" t="s">
        <v>114</v>
      </c>
      <c r="B3" s="25" t="s">
        <v>115</v>
      </c>
      <c r="C3" s="25" t="s">
        <v>116</v>
      </c>
      <c r="D3" s="25" t="s">
        <v>4</v>
      </c>
      <c r="E3" s="25" t="s">
        <v>117</v>
      </c>
    </row>
    <row r="4" spans="1:8" x14ac:dyDescent="0.3">
      <c r="A4" s="85"/>
      <c r="E4" s="82"/>
    </row>
    <row r="5" spans="1:8" x14ac:dyDescent="0.3">
      <c r="A5" s="392" t="s">
        <v>235</v>
      </c>
      <c r="B5" s="393"/>
      <c r="C5" s="393"/>
      <c r="D5" s="393"/>
      <c r="E5" s="394"/>
    </row>
    <row r="6" spans="1:8" ht="37.5" x14ac:dyDescent="0.3">
      <c r="A6" s="27" t="s">
        <v>171</v>
      </c>
      <c r="B6" s="25" t="s">
        <v>81</v>
      </c>
      <c r="C6" s="25">
        <v>2000</v>
      </c>
      <c r="D6" s="25">
        <v>3</v>
      </c>
      <c r="E6" s="25">
        <f t="shared" ref="E6:E13" si="0">D6*C6</f>
        <v>6000</v>
      </c>
      <c r="F6" s="110"/>
    </row>
    <row r="7" spans="1:8" x14ac:dyDescent="0.3">
      <c r="A7" s="27" t="s">
        <v>343</v>
      </c>
      <c r="B7" s="25" t="s">
        <v>81</v>
      </c>
      <c r="C7" s="25">
        <v>2100</v>
      </c>
      <c r="D7" s="25">
        <v>3</v>
      </c>
      <c r="E7" s="25">
        <f t="shared" si="0"/>
        <v>6300</v>
      </c>
      <c r="F7" s="110"/>
    </row>
    <row r="8" spans="1:8" ht="56.25" x14ac:dyDescent="0.3">
      <c r="A8" s="27" t="s">
        <v>267</v>
      </c>
      <c r="B8" s="25" t="s">
        <v>81</v>
      </c>
      <c r="C8" s="25">
        <v>3500</v>
      </c>
      <c r="D8" s="25">
        <v>4</v>
      </c>
      <c r="E8" s="25">
        <f t="shared" si="0"/>
        <v>14000</v>
      </c>
      <c r="F8" s="110"/>
    </row>
    <row r="9" spans="1:8" ht="37.5" x14ac:dyDescent="0.3">
      <c r="A9" s="27" t="s">
        <v>265</v>
      </c>
      <c r="B9" s="25" t="s">
        <v>81</v>
      </c>
      <c r="C9" s="25">
        <v>5300</v>
      </c>
      <c r="D9" s="25">
        <v>3</v>
      </c>
      <c r="E9" s="25">
        <f t="shared" si="0"/>
        <v>15900</v>
      </c>
      <c r="F9" s="110"/>
    </row>
    <row r="10" spans="1:8" ht="56.25" x14ac:dyDescent="0.3">
      <c r="A10" s="27" t="s">
        <v>266</v>
      </c>
      <c r="B10" s="25" t="s">
        <v>81</v>
      </c>
      <c r="C10" s="25">
        <v>2500</v>
      </c>
      <c r="D10" s="25">
        <v>3</v>
      </c>
      <c r="E10" s="25">
        <f t="shared" si="0"/>
        <v>7500</v>
      </c>
      <c r="F10" s="110"/>
    </row>
    <row r="11" spans="1:8" ht="37.5" x14ac:dyDescent="0.3">
      <c r="A11" s="27" t="s">
        <v>272</v>
      </c>
      <c r="B11" s="25" t="s">
        <v>81</v>
      </c>
      <c r="C11" s="25">
        <v>3000</v>
      </c>
      <c r="D11" s="25">
        <v>3</v>
      </c>
      <c r="E11" s="25">
        <f t="shared" si="0"/>
        <v>9000</v>
      </c>
      <c r="F11" s="110"/>
      <c r="G11" s="118"/>
      <c r="H11" s="118"/>
    </row>
    <row r="12" spans="1:8" ht="37.5" x14ac:dyDescent="0.3">
      <c r="A12" s="27" t="s">
        <v>269</v>
      </c>
      <c r="B12" s="25" t="s">
        <v>81</v>
      </c>
      <c r="C12" s="25">
        <v>4100</v>
      </c>
      <c r="D12" s="25">
        <v>0</v>
      </c>
      <c r="E12" s="25">
        <f t="shared" si="0"/>
        <v>0</v>
      </c>
      <c r="F12" s="110"/>
      <c r="G12" s="118"/>
      <c r="H12" s="118"/>
    </row>
    <row r="13" spans="1:8" ht="37.5" x14ac:dyDescent="0.3">
      <c r="A13" s="27" t="s">
        <v>284</v>
      </c>
      <c r="B13" s="25" t="s">
        <v>81</v>
      </c>
      <c r="C13" s="25">
        <v>6700</v>
      </c>
      <c r="D13" s="25">
        <v>1</v>
      </c>
      <c r="E13" s="25">
        <f t="shared" si="0"/>
        <v>6700</v>
      </c>
      <c r="F13" s="110"/>
      <c r="G13" s="118"/>
      <c r="H13" s="118"/>
    </row>
    <row r="14" spans="1:8" x14ac:dyDescent="0.3">
      <c r="A14" s="85"/>
      <c r="D14" s="65" t="s">
        <v>70</v>
      </c>
      <c r="E14" s="82">
        <f>SUM(E6:E13)</f>
        <v>65400</v>
      </c>
      <c r="F14" s="114"/>
      <c r="G14" s="118"/>
      <c r="H14" s="118"/>
    </row>
    <row r="15" spans="1:8" x14ac:dyDescent="0.3">
      <c r="A15" s="85"/>
      <c r="E15" s="82"/>
      <c r="F15" s="114"/>
    </row>
    <row r="16" spans="1:8" x14ac:dyDescent="0.3">
      <c r="A16" s="396" t="s">
        <v>236</v>
      </c>
      <c r="B16" s="396"/>
      <c r="C16" s="396"/>
      <c r="D16" s="396"/>
      <c r="E16" s="396"/>
      <c r="F16" s="114"/>
    </row>
    <row r="17" spans="1:6" ht="37.5" x14ac:dyDescent="0.3">
      <c r="A17" s="121" t="s">
        <v>138</v>
      </c>
      <c r="B17" s="25" t="s">
        <v>322</v>
      </c>
      <c r="C17" s="25">
        <v>4500</v>
      </c>
      <c r="D17" s="25">
        <v>3</v>
      </c>
      <c r="E17" s="25">
        <f t="shared" ref="E17:E31" si="1">D17*C17</f>
        <v>13500</v>
      </c>
      <c r="F17" s="109"/>
    </row>
    <row r="18" spans="1:6" ht="37.5" x14ac:dyDescent="0.3">
      <c r="A18" s="121" t="s">
        <v>382</v>
      </c>
      <c r="B18" s="124" t="s">
        <v>371</v>
      </c>
      <c r="C18" s="123">
        <v>6500</v>
      </c>
      <c r="D18" s="92">
        <v>2</v>
      </c>
      <c r="E18" s="123">
        <f t="shared" si="1"/>
        <v>13000</v>
      </c>
      <c r="F18" s="109"/>
    </row>
    <row r="19" spans="1:6" x14ac:dyDescent="0.3">
      <c r="A19" s="121" t="s">
        <v>367</v>
      </c>
      <c r="B19" s="124" t="s">
        <v>322</v>
      </c>
      <c r="C19" s="119">
        <v>16200</v>
      </c>
      <c r="D19" s="92">
        <v>2</v>
      </c>
      <c r="E19" s="119">
        <f t="shared" si="1"/>
        <v>32400</v>
      </c>
      <c r="F19" s="109"/>
    </row>
    <row r="20" spans="1:6" ht="56.25" x14ac:dyDescent="0.3">
      <c r="A20" s="121" t="s">
        <v>373</v>
      </c>
      <c r="B20" s="124" t="s">
        <v>371</v>
      </c>
      <c r="C20" s="116">
        <v>8500</v>
      </c>
      <c r="D20" s="92">
        <v>1</v>
      </c>
      <c r="E20" s="116">
        <f t="shared" si="1"/>
        <v>8500</v>
      </c>
      <c r="F20" s="111"/>
    </row>
    <row r="21" spans="1:6" x14ac:dyDescent="0.3">
      <c r="A21" s="121" t="s">
        <v>374</v>
      </c>
      <c r="B21" s="124"/>
      <c r="C21" s="116">
        <v>200</v>
      </c>
      <c r="D21" s="92">
        <v>4</v>
      </c>
      <c r="E21" s="117">
        <f t="shared" si="1"/>
        <v>800</v>
      </c>
      <c r="F21" s="111"/>
    </row>
    <row r="22" spans="1:6" x14ac:dyDescent="0.3">
      <c r="A22" s="121" t="s">
        <v>375</v>
      </c>
      <c r="B22" s="124"/>
      <c r="C22" s="116">
        <v>150</v>
      </c>
      <c r="D22" s="92">
        <v>2</v>
      </c>
      <c r="E22" s="117">
        <f t="shared" si="1"/>
        <v>300</v>
      </c>
      <c r="F22" s="111"/>
    </row>
    <row r="23" spans="1:6" ht="37.5" x14ac:dyDescent="0.3">
      <c r="A23" s="121" t="s">
        <v>376</v>
      </c>
      <c r="B23" s="124"/>
      <c r="C23" s="117">
        <v>200</v>
      </c>
      <c r="D23" s="92">
        <v>1</v>
      </c>
      <c r="E23" s="119">
        <f t="shared" si="1"/>
        <v>200</v>
      </c>
      <c r="F23" s="111"/>
    </row>
    <row r="24" spans="1:6" x14ac:dyDescent="0.3">
      <c r="A24" s="121" t="s">
        <v>377</v>
      </c>
      <c r="B24" s="124" t="s">
        <v>322</v>
      </c>
      <c r="C24" s="119">
        <v>1500</v>
      </c>
      <c r="D24" s="92">
        <v>2</v>
      </c>
      <c r="E24" s="119">
        <f t="shared" si="1"/>
        <v>3000</v>
      </c>
      <c r="F24" s="109"/>
    </row>
    <row r="25" spans="1:6" ht="37.5" x14ac:dyDescent="0.3">
      <c r="A25" s="121" t="s">
        <v>378</v>
      </c>
      <c r="B25" s="124" t="s">
        <v>371</v>
      </c>
      <c r="C25" s="119">
        <v>45</v>
      </c>
      <c r="D25" s="92">
        <v>2</v>
      </c>
      <c r="E25" s="119">
        <f t="shared" si="1"/>
        <v>90</v>
      </c>
      <c r="F25" s="111"/>
    </row>
    <row r="26" spans="1:6" ht="37.5" x14ac:dyDescent="0.3">
      <c r="A26" s="121" t="s">
        <v>379</v>
      </c>
      <c r="B26" s="124" t="s">
        <v>371</v>
      </c>
      <c r="C26" s="119">
        <v>220</v>
      </c>
      <c r="D26" s="92">
        <v>1</v>
      </c>
      <c r="E26" s="119">
        <f t="shared" si="1"/>
        <v>220</v>
      </c>
      <c r="F26" s="111"/>
    </row>
    <row r="27" spans="1:6" ht="37.5" x14ac:dyDescent="0.3">
      <c r="A27" s="121" t="s">
        <v>372</v>
      </c>
      <c r="B27" s="124" t="s">
        <v>371</v>
      </c>
      <c r="C27" s="116">
        <v>7100</v>
      </c>
      <c r="D27" s="92">
        <v>2</v>
      </c>
      <c r="E27" s="116">
        <f t="shared" si="1"/>
        <v>14200</v>
      </c>
      <c r="F27" s="111"/>
    </row>
    <row r="28" spans="1:6" ht="37.5" x14ac:dyDescent="0.3">
      <c r="A28" s="27" t="s">
        <v>368</v>
      </c>
      <c r="B28" s="115" t="s">
        <v>369</v>
      </c>
      <c r="C28" s="115">
        <v>13500</v>
      </c>
      <c r="D28" s="92">
        <v>3</v>
      </c>
      <c r="E28" s="116">
        <f t="shared" si="1"/>
        <v>40500</v>
      </c>
      <c r="F28" s="109"/>
    </row>
    <row r="29" spans="1:6" x14ac:dyDescent="0.3">
      <c r="A29" s="27" t="s">
        <v>370</v>
      </c>
      <c r="B29" s="115"/>
      <c r="C29" s="115">
        <v>23000</v>
      </c>
      <c r="D29" s="92">
        <v>2</v>
      </c>
      <c r="E29" s="115">
        <f t="shared" si="1"/>
        <v>46000</v>
      </c>
      <c r="F29" s="114"/>
    </row>
    <row r="30" spans="1:6" x14ac:dyDescent="0.3">
      <c r="A30" s="27" t="s">
        <v>380</v>
      </c>
      <c r="B30" s="120" t="s">
        <v>81</v>
      </c>
      <c r="C30" s="120">
        <v>4000</v>
      </c>
      <c r="D30" s="92">
        <v>2</v>
      </c>
      <c r="E30" s="120">
        <f t="shared" si="1"/>
        <v>8000</v>
      </c>
      <c r="F30" s="109"/>
    </row>
    <row r="31" spans="1:6" x14ac:dyDescent="0.3">
      <c r="A31" s="38" t="s">
        <v>135</v>
      </c>
      <c r="B31" s="25" t="s">
        <v>111</v>
      </c>
      <c r="C31" s="25">
        <v>7000</v>
      </c>
      <c r="D31" s="92">
        <v>42</v>
      </c>
      <c r="E31" s="25">
        <f t="shared" si="1"/>
        <v>294000</v>
      </c>
      <c r="F31" s="114"/>
    </row>
    <row r="32" spans="1:6" x14ac:dyDescent="0.3">
      <c r="A32" s="81"/>
      <c r="D32" s="49" t="s">
        <v>70</v>
      </c>
      <c r="E32" s="82">
        <f>SUM(E17:E31)</f>
        <v>474710</v>
      </c>
      <c r="F32" s="114"/>
    </row>
    <row r="33" spans="1:6" x14ac:dyDescent="0.3">
      <c r="A33" s="85"/>
      <c r="E33" s="82"/>
      <c r="F33" s="114"/>
    </row>
    <row r="34" spans="1:6" x14ac:dyDescent="0.3">
      <c r="A34" s="396" t="s">
        <v>237</v>
      </c>
      <c r="B34" s="396"/>
      <c r="C34" s="396"/>
      <c r="D34" s="396"/>
      <c r="E34" s="396"/>
      <c r="F34" s="114"/>
    </row>
    <row r="35" spans="1:6" x14ac:dyDescent="0.3">
      <c r="A35" s="86"/>
      <c r="B35" s="103"/>
      <c r="C35" s="91"/>
      <c r="D35" s="91"/>
      <c r="E35" s="25">
        <f>D35*C35</f>
        <v>0</v>
      </c>
      <c r="F35" s="114"/>
    </row>
    <row r="36" spans="1:6" x14ac:dyDescent="0.3">
      <c r="A36" s="85"/>
      <c r="D36" s="49" t="s">
        <v>70</v>
      </c>
      <c r="E36" s="82">
        <f>SUM(E35:E35)</f>
        <v>0</v>
      </c>
      <c r="F36" s="114"/>
    </row>
    <row r="37" spans="1:6" x14ac:dyDescent="0.3">
      <c r="A37" s="85"/>
      <c r="E37" s="82"/>
      <c r="F37" s="114"/>
    </row>
    <row r="38" spans="1:6" x14ac:dyDescent="0.3">
      <c r="A38" s="396" t="s">
        <v>238</v>
      </c>
      <c r="B38" s="396"/>
      <c r="C38" s="396"/>
      <c r="D38" s="396"/>
      <c r="E38" s="396"/>
      <c r="F38" s="114"/>
    </row>
    <row r="39" spans="1:6" x14ac:dyDescent="0.3">
      <c r="A39" s="27" t="s">
        <v>239</v>
      </c>
      <c r="B39" s="25"/>
      <c r="C39" s="25">
        <v>5000</v>
      </c>
      <c r="D39" s="25">
        <v>1</v>
      </c>
      <c r="E39" s="25">
        <f>D39*C39</f>
        <v>5000</v>
      </c>
      <c r="F39" s="114"/>
    </row>
    <row r="40" spans="1:6" x14ac:dyDescent="0.3">
      <c r="A40" s="27" t="s">
        <v>240</v>
      </c>
      <c r="B40" s="25"/>
      <c r="C40" s="25">
        <v>12000</v>
      </c>
      <c r="D40" s="25">
        <v>1</v>
      </c>
      <c r="E40" s="25">
        <f t="shared" ref="E40:E44" si="2">D40*C40</f>
        <v>12000</v>
      </c>
      <c r="F40" s="114"/>
    </row>
    <row r="41" spans="1:6" x14ac:dyDescent="0.3">
      <c r="A41" s="27" t="s">
        <v>362</v>
      </c>
      <c r="B41" s="25"/>
      <c r="C41" s="25">
        <v>11000</v>
      </c>
      <c r="D41" s="25">
        <v>1</v>
      </c>
      <c r="E41" s="25">
        <f t="shared" si="2"/>
        <v>11000</v>
      </c>
      <c r="F41" s="114"/>
    </row>
    <row r="42" spans="1:6" x14ac:dyDescent="0.3">
      <c r="A42" s="27" t="s">
        <v>242</v>
      </c>
      <c r="B42" s="25"/>
      <c r="C42" s="25">
        <v>150000</v>
      </c>
      <c r="D42" s="25">
        <v>1</v>
      </c>
      <c r="E42" s="25">
        <f t="shared" si="2"/>
        <v>150000</v>
      </c>
      <c r="F42" s="114"/>
    </row>
    <row r="43" spans="1:6" x14ac:dyDescent="0.3">
      <c r="A43" s="27" t="s">
        <v>253</v>
      </c>
      <c r="B43" s="122"/>
      <c r="C43" s="122">
        <v>20000</v>
      </c>
      <c r="D43" s="122">
        <v>1</v>
      </c>
      <c r="E43" s="122">
        <f t="shared" si="2"/>
        <v>20000</v>
      </c>
      <c r="F43" s="114"/>
    </row>
    <row r="44" spans="1:6" x14ac:dyDescent="0.3">
      <c r="A44" s="27" t="s">
        <v>318</v>
      </c>
      <c r="B44" s="25"/>
      <c r="C44" s="25">
        <v>350</v>
      </c>
      <c r="D44" s="25">
        <v>2</v>
      </c>
      <c r="E44" s="25">
        <f t="shared" si="2"/>
        <v>700</v>
      </c>
      <c r="F44" s="114"/>
    </row>
    <row r="45" spans="1:6" x14ac:dyDescent="0.3">
      <c r="D45" s="49" t="s">
        <v>70</v>
      </c>
      <c r="E45" s="49">
        <f>SUM(E39:E44)</f>
        <v>198700</v>
      </c>
      <c r="F45" s="114"/>
    </row>
    <row r="47" spans="1:6" ht="37.5" x14ac:dyDescent="0.3">
      <c r="B47" s="54"/>
      <c r="D47" s="53" t="s">
        <v>250</v>
      </c>
      <c r="E47" s="54">
        <f>SUM(E39:E44,E17:E31,E35:E35,E6:E13)</f>
        <v>738810</v>
      </c>
      <c r="F47" s="114"/>
    </row>
    <row r="48" spans="1:6" x14ac:dyDescent="0.3">
      <c r="F48" s="114"/>
    </row>
  </sheetData>
  <mergeCells count="5">
    <mergeCell ref="A38:E38"/>
    <mergeCell ref="A1:E1"/>
    <mergeCell ref="A5:E5"/>
    <mergeCell ref="A16:E16"/>
    <mergeCell ref="A34:E34"/>
  </mergeCells>
  <pageMargins left="0.7" right="0.7" top="0.75" bottom="0.75" header="0.3" footer="0.3"/>
  <pageSetup paperSize="9" scale="61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78"/>
  <sheetViews>
    <sheetView topLeftCell="A31" zoomScale="85" zoomScaleNormal="85" workbookViewId="0">
      <selection activeCell="A41" sqref="A41"/>
    </sheetView>
  </sheetViews>
  <sheetFormatPr defaultRowHeight="18.75" x14ac:dyDescent="0.3"/>
  <cols>
    <col min="1" max="1" width="60.42578125" style="48" bestFit="1" customWidth="1"/>
    <col min="2" max="2" width="16.140625" style="49" bestFit="1" customWidth="1"/>
    <col min="3" max="3" width="9" style="49" bestFit="1" customWidth="1"/>
    <col min="4" max="4" width="17.28515625" style="49" bestFit="1" customWidth="1"/>
    <col min="5" max="5" width="13.5703125" style="49" bestFit="1" customWidth="1"/>
    <col min="6" max="6" width="9.140625" style="112"/>
    <col min="7" max="16384" width="9.140625" style="84"/>
  </cols>
  <sheetData>
    <row r="1" spans="1:6" x14ac:dyDescent="0.3">
      <c r="A1" s="395" t="s">
        <v>381</v>
      </c>
      <c r="B1" s="395"/>
      <c r="C1" s="395"/>
      <c r="D1" s="395"/>
      <c r="E1" s="395"/>
    </row>
    <row r="3" spans="1:6" x14ac:dyDescent="0.3">
      <c r="A3" s="27" t="s">
        <v>114</v>
      </c>
      <c r="B3" s="125" t="s">
        <v>115</v>
      </c>
      <c r="C3" s="125" t="s">
        <v>116</v>
      </c>
      <c r="D3" s="125" t="s">
        <v>4</v>
      </c>
      <c r="E3" s="125" t="s">
        <v>117</v>
      </c>
    </row>
    <row r="4" spans="1:6" x14ac:dyDescent="0.3">
      <c r="A4" s="85"/>
      <c r="E4" s="82"/>
    </row>
    <row r="5" spans="1:6" x14ac:dyDescent="0.3">
      <c r="A5" s="392" t="s">
        <v>235</v>
      </c>
      <c r="B5" s="393"/>
      <c r="C5" s="393"/>
      <c r="D5" s="393"/>
      <c r="E5" s="394"/>
    </row>
    <row r="6" spans="1:6" ht="37.5" x14ac:dyDescent="0.3">
      <c r="A6" s="27" t="s">
        <v>171</v>
      </c>
      <c r="B6" s="125" t="s">
        <v>81</v>
      </c>
      <c r="C6" s="125">
        <v>2100</v>
      </c>
      <c r="D6" s="125">
        <v>5</v>
      </c>
      <c r="E6" s="125">
        <f t="shared" ref="E6:E21" si="0">D6*C6</f>
        <v>10500</v>
      </c>
      <c r="F6" s="400" t="s">
        <v>385</v>
      </c>
    </row>
    <row r="7" spans="1:6" x14ac:dyDescent="0.3">
      <c r="A7" s="27" t="s">
        <v>343</v>
      </c>
      <c r="B7" s="125" t="s">
        <v>81</v>
      </c>
      <c r="C7" s="125">
        <v>3400</v>
      </c>
      <c r="D7" s="125">
        <v>5</v>
      </c>
      <c r="E7" s="125">
        <f t="shared" si="0"/>
        <v>17000</v>
      </c>
      <c r="F7" s="400"/>
    </row>
    <row r="8" spans="1:6" ht="75" x14ac:dyDescent="0.3">
      <c r="A8" s="27" t="s">
        <v>344</v>
      </c>
      <c r="B8" s="125" t="s">
        <v>81</v>
      </c>
      <c r="C8" s="125">
        <v>6300</v>
      </c>
      <c r="D8" s="125">
        <v>5</v>
      </c>
      <c r="E8" s="125">
        <f t="shared" si="0"/>
        <v>31500</v>
      </c>
      <c r="F8" s="400"/>
    </row>
    <row r="9" spans="1:6" ht="37.5" x14ac:dyDescent="0.3">
      <c r="A9" s="27" t="s">
        <v>162</v>
      </c>
      <c r="B9" s="125" t="s">
        <v>81</v>
      </c>
      <c r="C9" s="125">
        <v>16600</v>
      </c>
      <c r="D9" s="125">
        <v>5</v>
      </c>
      <c r="E9" s="125">
        <f t="shared" si="0"/>
        <v>83000</v>
      </c>
      <c r="F9" s="400"/>
    </row>
    <row r="10" spans="1:6" ht="37.5" x14ac:dyDescent="0.3">
      <c r="A10" s="27" t="s">
        <v>166</v>
      </c>
      <c r="B10" s="125" t="s">
        <v>81</v>
      </c>
      <c r="C10" s="125">
        <v>830</v>
      </c>
      <c r="D10" s="125">
        <v>5</v>
      </c>
      <c r="E10" s="125">
        <f t="shared" si="0"/>
        <v>4150</v>
      </c>
      <c r="F10" s="400"/>
    </row>
    <row r="11" spans="1:6" ht="56.25" x14ac:dyDescent="0.3">
      <c r="A11" s="27" t="s">
        <v>345</v>
      </c>
      <c r="B11" s="125" t="s">
        <v>81</v>
      </c>
      <c r="C11" s="125">
        <v>5800</v>
      </c>
      <c r="D11" s="125">
        <v>5</v>
      </c>
      <c r="E11" s="125">
        <f t="shared" si="0"/>
        <v>29000</v>
      </c>
      <c r="F11" s="400"/>
    </row>
    <row r="12" spans="1:6" ht="37.5" x14ac:dyDescent="0.3">
      <c r="A12" s="27" t="s">
        <v>272</v>
      </c>
      <c r="B12" s="125" t="s">
        <v>81</v>
      </c>
      <c r="C12" s="125">
        <v>3000</v>
      </c>
      <c r="D12" s="125">
        <v>5</v>
      </c>
      <c r="E12" s="125">
        <f t="shared" si="0"/>
        <v>15000</v>
      </c>
      <c r="F12" s="400"/>
    </row>
    <row r="13" spans="1:6" ht="56.25" x14ac:dyDescent="0.3">
      <c r="A13" s="27" t="s">
        <v>346</v>
      </c>
      <c r="B13" s="125" t="s">
        <v>347</v>
      </c>
      <c r="C13" s="125">
        <v>13000</v>
      </c>
      <c r="D13" s="125">
        <v>5</v>
      </c>
      <c r="E13" s="125">
        <f t="shared" si="0"/>
        <v>65000</v>
      </c>
      <c r="F13" s="400"/>
    </row>
    <row r="14" spans="1:6" x14ac:dyDescent="0.3">
      <c r="A14" s="27" t="s">
        <v>348</v>
      </c>
      <c r="B14" s="125" t="s">
        <v>322</v>
      </c>
      <c r="C14" s="125">
        <v>9500</v>
      </c>
      <c r="D14" s="125">
        <v>5</v>
      </c>
      <c r="E14" s="125">
        <f t="shared" si="0"/>
        <v>47500</v>
      </c>
      <c r="F14" s="400"/>
    </row>
    <row r="15" spans="1:6" ht="37.5" x14ac:dyDescent="0.3">
      <c r="A15" s="27" t="s">
        <v>171</v>
      </c>
      <c r="B15" s="125" t="s">
        <v>81</v>
      </c>
      <c r="C15" s="125">
        <v>2000</v>
      </c>
      <c r="D15" s="125">
        <v>25</v>
      </c>
      <c r="E15" s="125">
        <f t="shared" si="0"/>
        <v>50000</v>
      </c>
      <c r="F15" s="400" t="s">
        <v>384</v>
      </c>
    </row>
    <row r="16" spans="1:6" x14ac:dyDescent="0.3">
      <c r="A16" s="27" t="s">
        <v>343</v>
      </c>
      <c r="B16" s="125" t="s">
        <v>81</v>
      </c>
      <c r="C16" s="125">
        <v>2100</v>
      </c>
      <c r="D16" s="125">
        <v>25</v>
      </c>
      <c r="E16" s="125">
        <f t="shared" si="0"/>
        <v>52500</v>
      </c>
      <c r="F16" s="400"/>
    </row>
    <row r="17" spans="1:8" ht="56.25" x14ac:dyDescent="0.3">
      <c r="A17" s="27" t="s">
        <v>267</v>
      </c>
      <c r="B17" s="125" t="s">
        <v>81</v>
      </c>
      <c r="C17" s="125">
        <v>3500</v>
      </c>
      <c r="D17" s="125">
        <v>25</v>
      </c>
      <c r="E17" s="125">
        <f t="shared" si="0"/>
        <v>87500</v>
      </c>
      <c r="F17" s="400"/>
    </row>
    <row r="18" spans="1:8" ht="37.5" x14ac:dyDescent="0.3">
      <c r="A18" s="27" t="s">
        <v>265</v>
      </c>
      <c r="B18" s="125" t="s">
        <v>81</v>
      </c>
      <c r="C18" s="125">
        <v>5300</v>
      </c>
      <c r="D18" s="125">
        <v>25</v>
      </c>
      <c r="E18" s="125">
        <f t="shared" si="0"/>
        <v>132500</v>
      </c>
      <c r="F18" s="400"/>
    </row>
    <row r="19" spans="1:8" ht="56.25" x14ac:dyDescent="0.3">
      <c r="A19" s="27" t="s">
        <v>266</v>
      </c>
      <c r="B19" s="125" t="s">
        <v>81</v>
      </c>
      <c r="C19" s="125">
        <v>2500</v>
      </c>
      <c r="D19" s="125">
        <v>25</v>
      </c>
      <c r="E19" s="125">
        <f t="shared" si="0"/>
        <v>62500</v>
      </c>
      <c r="F19" s="400"/>
    </row>
    <row r="20" spans="1:8" ht="37.5" x14ac:dyDescent="0.3">
      <c r="A20" s="27" t="s">
        <v>272</v>
      </c>
      <c r="B20" s="125" t="s">
        <v>81</v>
      </c>
      <c r="C20" s="125">
        <v>3000</v>
      </c>
      <c r="D20" s="125">
        <v>25</v>
      </c>
      <c r="E20" s="125">
        <f t="shared" si="0"/>
        <v>75000</v>
      </c>
      <c r="F20" s="400"/>
    </row>
    <row r="21" spans="1:8" ht="37.5" x14ac:dyDescent="0.3">
      <c r="A21" s="27" t="s">
        <v>284</v>
      </c>
      <c r="B21" s="125" t="s">
        <v>81</v>
      </c>
      <c r="C21" s="125">
        <v>6700</v>
      </c>
      <c r="D21" s="125">
        <v>25</v>
      </c>
      <c r="E21" s="125">
        <f t="shared" si="0"/>
        <v>167500</v>
      </c>
      <c r="F21" s="400"/>
    </row>
    <row r="22" spans="1:8" ht="37.5" x14ac:dyDescent="0.3">
      <c r="A22" s="27" t="s">
        <v>171</v>
      </c>
      <c r="B22" s="125" t="s">
        <v>81</v>
      </c>
      <c r="C22" s="125">
        <v>2000</v>
      </c>
      <c r="D22" s="125">
        <v>10</v>
      </c>
      <c r="E22" s="125">
        <f t="shared" ref="E22:E32" si="1">D22*C22</f>
        <v>20000</v>
      </c>
      <c r="F22" s="400" t="s">
        <v>383</v>
      </c>
    </row>
    <row r="23" spans="1:8" x14ac:dyDescent="0.3">
      <c r="A23" s="27" t="s">
        <v>343</v>
      </c>
      <c r="B23" s="125" t="s">
        <v>81</v>
      </c>
      <c r="C23" s="125">
        <v>2100</v>
      </c>
      <c r="D23" s="125">
        <v>10</v>
      </c>
      <c r="E23" s="125">
        <f t="shared" si="1"/>
        <v>21000</v>
      </c>
      <c r="F23" s="400"/>
    </row>
    <row r="24" spans="1:8" ht="56.25" x14ac:dyDescent="0.3">
      <c r="A24" s="27" t="s">
        <v>267</v>
      </c>
      <c r="B24" s="125" t="s">
        <v>81</v>
      </c>
      <c r="C24" s="125">
        <v>3500</v>
      </c>
      <c r="D24" s="125">
        <v>10</v>
      </c>
      <c r="E24" s="125">
        <f t="shared" si="1"/>
        <v>35000</v>
      </c>
      <c r="F24" s="400"/>
    </row>
    <row r="25" spans="1:8" ht="37.5" x14ac:dyDescent="0.3">
      <c r="A25" s="27" t="s">
        <v>265</v>
      </c>
      <c r="B25" s="125" t="s">
        <v>81</v>
      </c>
      <c r="C25" s="125">
        <v>5300</v>
      </c>
      <c r="D25" s="125">
        <v>10</v>
      </c>
      <c r="E25" s="125">
        <f t="shared" si="1"/>
        <v>53000</v>
      </c>
      <c r="F25" s="400"/>
    </row>
    <row r="26" spans="1:8" ht="56.25" x14ac:dyDescent="0.3">
      <c r="A26" s="27" t="s">
        <v>266</v>
      </c>
      <c r="B26" s="125" t="s">
        <v>81</v>
      </c>
      <c r="C26" s="125">
        <v>2500</v>
      </c>
      <c r="D26" s="125">
        <v>10</v>
      </c>
      <c r="E26" s="125">
        <f t="shared" si="1"/>
        <v>25000</v>
      </c>
      <c r="F26" s="400"/>
    </row>
    <row r="27" spans="1:8" ht="37.5" x14ac:dyDescent="0.3">
      <c r="A27" s="27" t="s">
        <v>272</v>
      </c>
      <c r="B27" s="125" t="s">
        <v>81</v>
      </c>
      <c r="C27" s="125">
        <v>3000</v>
      </c>
      <c r="D27" s="125">
        <v>10</v>
      </c>
      <c r="E27" s="125">
        <f t="shared" si="1"/>
        <v>30000</v>
      </c>
      <c r="F27" s="400"/>
      <c r="G27" s="118"/>
      <c r="H27" s="118"/>
    </row>
    <row r="28" spans="1:8" ht="37.5" x14ac:dyDescent="0.3">
      <c r="A28" s="27" t="s">
        <v>269</v>
      </c>
      <c r="B28" s="125" t="s">
        <v>81</v>
      </c>
      <c r="C28" s="125">
        <v>4100</v>
      </c>
      <c r="D28" s="125">
        <v>10</v>
      </c>
      <c r="E28" s="125">
        <f t="shared" si="1"/>
        <v>41000</v>
      </c>
      <c r="F28" s="400"/>
      <c r="G28" s="118"/>
      <c r="H28" s="118"/>
    </row>
    <row r="29" spans="1:8" ht="37.5" x14ac:dyDescent="0.3">
      <c r="A29" s="27" t="s">
        <v>284</v>
      </c>
      <c r="B29" s="125" t="s">
        <v>81</v>
      </c>
      <c r="C29" s="125">
        <v>6700</v>
      </c>
      <c r="D29" s="125">
        <v>10</v>
      </c>
      <c r="E29" s="125">
        <f t="shared" si="1"/>
        <v>67000</v>
      </c>
      <c r="F29" s="400"/>
      <c r="G29" s="118"/>
      <c r="H29" s="118"/>
    </row>
    <row r="30" spans="1:8" ht="37.5" x14ac:dyDescent="0.3">
      <c r="A30" s="27" t="s">
        <v>73</v>
      </c>
      <c r="B30" s="125" t="s">
        <v>81</v>
      </c>
      <c r="C30" s="125">
        <v>25000</v>
      </c>
      <c r="D30" s="125">
        <v>3</v>
      </c>
      <c r="E30" s="125">
        <f t="shared" si="1"/>
        <v>75000</v>
      </c>
      <c r="F30" s="113"/>
      <c r="G30" s="118"/>
      <c r="H30" s="118"/>
    </row>
    <row r="31" spans="1:8" x14ac:dyDescent="0.3">
      <c r="A31" s="27" t="s">
        <v>293</v>
      </c>
      <c r="B31" s="125" t="s">
        <v>81</v>
      </c>
      <c r="C31" s="125">
        <v>300</v>
      </c>
      <c r="D31" s="125">
        <v>40</v>
      </c>
      <c r="E31" s="125">
        <f t="shared" si="1"/>
        <v>12000</v>
      </c>
      <c r="F31" s="113"/>
      <c r="G31" s="118"/>
      <c r="H31" s="118"/>
    </row>
    <row r="32" spans="1:8" ht="37.5" x14ac:dyDescent="0.3">
      <c r="A32" s="27" t="s">
        <v>66</v>
      </c>
      <c r="B32" s="125" t="s">
        <v>81</v>
      </c>
      <c r="C32" s="125">
        <v>500</v>
      </c>
      <c r="D32" s="125">
        <v>40</v>
      </c>
      <c r="E32" s="125">
        <f t="shared" si="1"/>
        <v>20000</v>
      </c>
      <c r="F32" s="113"/>
      <c r="G32" s="118"/>
      <c r="H32" s="118"/>
    </row>
    <row r="33" spans="1:8" x14ac:dyDescent="0.3">
      <c r="A33" s="85"/>
      <c r="D33" s="65" t="s">
        <v>70</v>
      </c>
      <c r="E33" s="82">
        <f>SUM(E6:E32)</f>
        <v>1329150</v>
      </c>
      <c r="F33" s="114"/>
      <c r="G33" s="118"/>
      <c r="H33" s="118"/>
    </row>
    <row r="34" spans="1:8" x14ac:dyDescent="0.3">
      <c r="A34" s="85"/>
      <c r="E34" s="82"/>
      <c r="F34" s="114"/>
    </row>
    <row r="35" spans="1:8" x14ac:dyDescent="0.3">
      <c r="A35" s="396" t="s">
        <v>236</v>
      </c>
      <c r="B35" s="396"/>
      <c r="C35" s="396"/>
      <c r="D35" s="396"/>
      <c r="E35" s="396"/>
      <c r="F35" s="114"/>
    </row>
    <row r="36" spans="1:8" x14ac:dyDescent="0.3">
      <c r="A36" s="62" t="s">
        <v>256</v>
      </c>
      <c r="B36" s="125" t="s">
        <v>371</v>
      </c>
      <c r="C36" s="125">
        <v>5500</v>
      </c>
      <c r="D36" s="92">
        <v>5</v>
      </c>
      <c r="E36" s="125">
        <f t="shared" ref="E36:E60" si="2">D36*C36</f>
        <v>27500</v>
      </c>
      <c r="F36" s="114"/>
    </row>
    <row r="37" spans="1:8" x14ac:dyDescent="0.3">
      <c r="A37" s="62" t="s">
        <v>254</v>
      </c>
      <c r="B37" s="125" t="s">
        <v>371</v>
      </c>
      <c r="C37" s="125">
        <v>5500</v>
      </c>
      <c r="D37" s="92">
        <v>10</v>
      </c>
      <c r="E37" s="125">
        <f t="shared" si="2"/>
        <v>55000</v>
      </c>
      <c r="F37" s="114"/>
    </row>
    <row r="38" spans="1:8" x14ac:dyDescent="0.3">
      <c r="A38" s="62" t="s">
        <v>286</v>
      </c>
      <c r="B38" s="125" t="s">
        <v>371</v>
      </c>
      <c r="C38" s="125">
        <v>5500</v>
      </c>
      <c r="D38" s="92">
        <v>5</v>
      </c>
      <c r="E38" s="125">
        <f t="shared" si="2"/>
        <v>27500</v>
      </c>
      <c r="F38" s="114"/>
    </row>
    <row r="39" spans="1:8" ht="37.5" x14ac:dyDescent="0.3">
      <c r="A39" s="121" t="s">
        <v>372</v>
      </c>
      <c r="B39" s="124" t="s">
        <v>371</v>
      </c>
      <c r="C39" s="125">
        <v>7100</v>
      </c>
      <c r="D39" s="92">
        <v>5</v>
      </c>
      <c r="E39" s="125">
        <f t="shared" si="2"/>
        <v>35500</v>
      </c>
      <c r="F39" s="114"/>
    </row>
    <row r="40" spans="1:8" x14ac:dyDescent="0.3">
      <c r="A40" s="27" t="s">
        <v>359</v>
      </c>
      <c r="B40" s="125"/>
      <c r="C40" s="125">
        <v>70</v>
      </c>
      <c r="D40" s="92">
        <v>50</v>
      </c>
      <c r="E40" s="125">
        <f t="shared" si="2"/>
        <v>3500</v>
      </c>
      <c r="F40" s="114"/>
    </row>
    <row r="41" spans="1:8" ht="37.5" x14ac:dyDescent="0.3">
      <c r="A41" s="27" t="s">
        <v>361</v>
      </c>
      <c r="B41" s="125"/>
      <c r="C41" s="125">
        <v>50</v>
      </c>
      <c r="D41" s="92">
        <v>50</v>
      </c>
      <c r="E41" s="125">
        <f t="shared" si="2"/>
        <v>2500</v>
      </c>
      <c r="F41" s="114"/>
    </row>
    <row r="42" spans="1:8" x14ac:dyDescent="0.3">
      <c r="A42" s="62" t="s">
        <v>386</v>
      </c>
      <c r="B42" s="125"/>
      <c r="C42" s="125">
        <v>100</v>
      </c>
      <c r="D42" s="92">
        <v>32</v>
      </c>
      <c r="E42" s="125">
        <f t="shared" si="2"/>
        <v>3200</v>
      </c>
      <c r="F42" s="114"/>
    </row>
    <row r="43" spans="1:8" ht="37.5" x14ac:dyDescent="0.3">
      <c r="A43" s="121" t="s">
        <v>138</v>
      </c>
      <c r="B43" s="125" t="s">
        <v>322</v>
      </c>
      <c r="C43" s="125">
        <v>4500</v>
      </c>
      <c r="D43" s="92">
        <v>4</v>
      </c>
      <c r="E43" s="125">
        <f t="shared" si="2"/>
        <v>18000</v>
      </c>
      <c r="F43" s="114"/>
    </row>
    <row r="44" spans="1:8" x14ac:dyDescent="0.3">
      <c r="A44" s="27" t="s">
        <v>350</v>
      </c>
      <c r="B44" s="125" t="s">
        <v>322</v>
      </c>
      <c r="C44" s="125">
        <v>1500</v>
      </c>
      <c r="D44" s="92">
        <v>4</v>
      </c>
      <c r="E44" s="125">
        <f t="shared" si="2"/>
        <v>6000</v>
      </c>
      <c r="F44" s="114"/>
    </row>
    <row r="45" spans="1:8" x14ac:dyDescent="0.3">
      <c r="A45" s="27" t="s">
        <v>271</v>
      </c>
      <c r="B45" s="125" t="s">
        <v>81</v>
      </c>
      <c r="C45" s="125">
        <v>1000</v>
      </c>
      <c r="D45" s="92">
        <v>20</v>
      </c>
      <c r="E45" s="125">
        <f t="shared" si="2"/>
        <v>20000</v>
      </c>
    </row>
    <row r="46" spans="1:8" x14ac:dyDescent="0.3">
      <c r="A46" s="27" t="s">
        <v>364</v>
      </c>
      <c r="B46" s="125" t="s">
        <v>81</v>
      </c>
      <c r="C46" s="125">
        <v>380</v>
      </c>
      <c r="D46" s="92">
        <v>20</v>
      </c>
      <c r="E46" s="125">
        <f t="shared" si="2"/>
        <v>7600</v>
      </c>
    </row>
    <row r="47" spans="1:8" x14ac:dyDescent="0.3">
      <c r="A47" s="27" t="s">
        <v>220</v>
      </c>
      <c r="B47" s="125" t="s">
        <v>322</v>
      </c>
      <c r="C47" s="125">
        <v>250</v>
      </c>
      <c r="D47" s="92">
        <v>5</v>
      </c>
      <c r="E47" s="125">
        <f t="shared" si="2"/>
        <v>1250</v>
      </c>
    </row>
    <row r="48" spans="1:8" x14ac:dyDescent="0.3">
      <c r="A48" s="27" t="s">
        <v>152</v>
      </c>
      <c r="B48" s="125" t="s">
        <v>322</v>
      </c>
      <c r="C48" s="125">
        <v>4700</v>
      </c>
      <c r="D48" s="92">
        <v>3</v>
      </c>
      <c r="E48" s="125">
        <f t="shared" si="2"/>
        <v>14100</v>
      </c>
    </row>
    <row r="49" spans="1:6" x14ac:dyDescent="0.3">
      <c r="A49" s="27" t="s">
        <v>358</v>
      </c>
      <c r="B49" s="125" t="s">
        <v>322</v>
      </c>
      <c r="C49" s="125">
        <v>4000</v>
      </c>
      <c r="D49" s="92">
        <v>3</v>
      </c>
      <c r="E49" s="125">
        <f t="shared" si="2"/>
        <v>12000</v>
      </c>
    </row>
    <row r="50" spans="1:6" x14ac:dyDescent="0.3">
      <c r="A50" s="27" t="s">
        <v>304</v>
      </c>
      <c r="B50" s="125" t="s">
        <v>123</v>
      </c>
      <c r="C50" s="125">
        <v>5310</v>
      </c>
      <c r="D50" s="92">
        <v>3</v>
      </c>
      <c r="E50" s="125">
        <f t="shared" si="2"/>
        <v>15930</v>
      </c>
    </row>
    <row r="51" spans="1:6" x14ac:dyDescent="0.3">
      <c r="A51" s="27" t="s">
        <v>380</v>
      </c>
      <c r="B51" s="125" t="s">
        <v>81</v>
      </c>
      <c r="C51" s="125">
        <v>4000</v>
      </c>
      <c r="D51" s="92">
        <v>2</v>
      </c>
      <c r="E51" s="125">
        <f t="shared" si="2"/>
        <v>8000</v>
      </c>
      <c r="F51" s="114"/>
    </row>
    <row r="52" spans="1:6" x14ac:dyDescent="0.3">
      <c r="A52" s="27" t="s">
        <v>146</v>
      </c>
      <c r="B52" s="125" t="s">
        <v>123</v>
      </c>
      <c r="C52" s="125">
        <v>3300</v>
      </c>
      <c r="D52" s="92">
        <v>4</v>
      </c>
      <c r="E52" s="125">
        <f t="shared" si="2"/>
        <v>13200</v>
      </c>
    </row>
    <row r="53" spans="1:6" x14ac:dyDescent="0.3">
      <c r="A53" s="27" t="s">
        <v>191</v>
      </c>
      <c r="B53" s="125" t="s">
        <v>123</v>
      </c>
      <c r="C53" s="125">
        <v>2100</v>
      </c>
      <c r="D53" s="92">
        <v>20</v>
      </c>
      <c r="E53" s="125">
        <f t="shared" si="2"/>
        <v>42000</v>
      </c>
    </row>
    <row r="54" spans="1:6" x14ac:dyDescent="0.3">
      <c r="A54" s="62" t="s">
        <v>294</v>
      </c>
      <c r="B54" s="125"/>
      <c r="C54" s="125">
        <v>1150</v>
      </c>
      <c r="D54" s="92">
        <v>4</v>
      </c>
      <c r="E54" s="125">
        <f t="shared" si="2"/>
        <v>4600</v>
      </c>
    </row>
    <row r="55" spans="1:6" x14ac:dyDescent="0.3">
      <c r="A55" s="62" t="s">
        <v>387</v>
      </c>
      <c r="B55" s="125"/>
      <c r="C55" s="125">
        <v>900</v>
      </c>
      <c r="D55" s="92">
        <v>4</v>
      </c>
      <c r="E55" s="125">
        <f t="shared" si="2"/>
        <v>3600</v>
      </c>
    </row>
    <row r="56" spans="1:6" x14ac:dyDescent="0.3">
      <c r="A56" s="62" t="s">
        <v>263</v>
      </c>
      <c r="B56" s="125" t="s">
        <v>123</v>
      </c>
      <c r="C56" s="125">
        <v>3680</v>
      </c>
      <c r="D56" s="92">
        <v>20</v>
      </c>
      <c r="E56" s="125">
        <f t="shared" si="2"/>
        <v>73600</v>
      </c>
    </row>
    <row r="57" spans="1:6" ht="56.25" x14ac:dyDescent="0.3">
      <c r="A57" s="90" t="s">
        <v>323</v>
      </c>
      <c r="B57" s="125" t="s">
        <v>322</v>
      </c>
      <c r="C57" s="91">
        <v>1300</v>
      </c>
      <c r="D57" s="92">
        <v>2</v>
      </c>
      <c r="E57" s="125">
        <f t="shared" si="2"/>
        <v>2600</v>
      </c>
      <c r="F57" s="114"/>
    </row>
    <row r="58" spans="1:6" ht="37.5" x14ac:dyDescent="0.3">
      <c r="A58" s="90" t="s">
        <v>129</v>
      </c>
      <c r="B58" s="125" t="s">
        <v>322</v>
      </c>
      <c r="C58" s="91">
        <v>100</v>
      </c>
      <c r="D58" s="92">
        <v>10</v>
      </c>
      <c r="E58" s="125">
        <f t="shared" si="2"/>
        <v>1000</v>
      </c>
      <c r="F58" s="114"/>
    </row>
    <row r="59" spans="1:6" ht="37.5" x14ac:dyDescent="0.3">
      <c r="A59" s="90" t="s">
        <v>388</v>
      </c>
      <c r="B59" s="125" t="s">
        <v>322</v>
      </c>
      <c r="C59" s="91">
        <v>110</v>
      </c>
      <c r="D59" s="92">
        <v>10</v>
      </c>
      <c r="E59" s="125">
        <f t="shared" si="2"/>
        <v>1100</v>
      </c>
      <c r="F59" s="114"/>
    </row>
    <row r="60" spans="1:6" x14ac:dyDescent="0.3">
      <c r="A60" s="38" t="s">
        <v>135</v>
      </c>
      <c r="B60" s="125" t="s">
        <v>111</v>
      </c>
      <c r="C60" s="125">
        <v>7000</v>
      </c>
      <c r="D60" s="92">
        <v>50</v>
      </c>
      <c r="E60" s="125">
        <f t="shared" si="2"/>
        <v>350000</v>
      </c>
      <c r="F60" s="114"/>
    </row>
    <row r="61" spans="1:6" x14ac:dyDescent="0.3">
      <c r="A61" s="81"/>
      <c r="D61" s="49" t="s">
        <v>70</v>
      </c>
      <c r="E61" s="82">
        <f>SUM(E36:E60)</f>
        <v>749280</v>
      </c>
      <c r="F61" s="114"/>
    </row>
    <row r="62" spans="1:6" x14ac:dyDescent="0.3">
      <c r="A62" s="85"/>
      <c r="E62" s="82"/>
      <c r="F62" s="114"/>
    </row>
    <row r="63" spans="1:6" x14ac:dyDescent="0.3">
      <c r="A63" s="396" t="s">
        <v>237</v>
      </c>
      <c r="B63" s="396"/>
      <c r="C63" s="396"/>
      <c r="D63" s="396"/>
      <c r="E63" s="396"/>
      <c r="F63" s="114"/>
    </row>
    <row r="64" spans="1:6" x14ac:dyDescent="0.3">
      <c r="A64" s="86"/>
      <c r="B64" s="103"/>
      <c r="C64" s="91"/>
      <c r="D64" s="91"/>
      <c r="E64" s="125">
        <f>D64*C64</f>
        <v>0</v>
      </c>
      <c r="F64" s="114"/>
    </row>
    <row r="65" spans="1:6" x14ac:dyDescent="0.3">
      <c r="A65" s="85"/>
      <c r="D65" s="49" t="s">
        <v>70</v>
      </c>
      <c r="E65" s="82">
        <f>SUM(E64:E64)</f>
        <v>0</v>
      </c>
      <c r="F65" s="114"/>
    </row>
    <row r="66" spans="1:6" x14ac:dyDescent="0.3">
      <c r="A66" s="85"/>
      <c r="E66" s="82"/>
      <c r="F66" s="114"/>
    </row>
    <row r="67" spans="1:6" x14ac:dyDescent="0.3">
      <c r="A67" s="396" t="s">
        <v>238</v>
      </c>
      <c r="B67" s="396"/>
      <c r="C67" s="396"/>
      <c r="D67" s="396"/>
      <c r="E67" s="396"/>
      <c r="F67" s="114"/>
    </row>
    <row r="68" spans="1:6" x14ac:dyDescent="0.3">
      <c r="A68" s="27" t="s">
        <v>239</v>
      </c>
      <c r="B68" s="125"/>
      <c r="C68" s="125">
        <v>5000</v>
      </c>
      <c r="D68" s="125">
        <v>12</v>
      </c>
      <c r="E68" s="125">
        <f>D68*C68</f>
        <v>60000</v>
      </c>
      <c r="F68" s="114"/>
    </row>
    <row r="69" spans="1:6" x14ac:dyDescent="0.3">
      <c r="A69" s="27" t="s">
        <v>240</v>
      </c>
      <c r="B69" s="125"/>
      <c r="C69" s="125">
        <v>12000</v>
      </c>
      <c r="D69" s="125">
        <v>12</v>
      </c>
      <c r="E69" s="125">
        <f t="shared" ref="E69:E74" si="3">D69*C69</f>
        <v>144000</v>
      </c>
      <c r="F69" s="114"/>
    </row>
    <row r="70" spans="1:6" x14ac:dyDescent="0.3">
      <c r="A70" s="27" t="s">
        <v>362</v>
      </c>
      <c r="B70" s="125"/>
      <c r="C70" s="125">
        <v>11000</v>
      </c>
      <c r="D70" s="125">
        <v>12</v>
      </c>
      <c r="E70" s="125">
        <f t="shared" si="3"/>
        <v>132000</v>
      </c>
      <c r="F70" s="114"/>
    </row>
    <row r="71" spans="1:6" x14ac:dyDescent="0.3">
      <c r="A71" s="27" t="s">
        <v>242</v>
      </c>
      <c r="B71" s="125"/>
      <c r="C71" s="125">
        <v>150000</v>
      </c>
      <c r="D71" s="125">
        <v>12</v>
      </c>
      <c r="E71" s="125">
        <f t="shared" si="3"/>
        <v>1800000</v>
      </c>
      <c r="F71" s="114"/>
    </row>
    <row r="72" spans="1:6" x14ac:dyDescent="0.3">
      <c r="A72" s="27" t="s">
        <v>264</v>
      </c>
      <c r="B72" s="125"/>
      <c r="C72" s="125">
        <v>105000</v>
      </c>
      <c r="D72" s="125">
        <v>1</v>
      </c>
      <c r="E72" s="125">
        <f t="shared" si="3"/>
        <v>105000</v>
      </c>
      <c r="F72" s="114"/>
    </row>
    <row r="73" spans="1:6" x14ac:dyDescent="0.3">
      <c r="A73" s="27" t="s">
        <v>253</v>
      </c>
      <c r="B73" s="125"/>
      <c r="C73" s="125">
        <v>105000</v>
      </c>
      <c r="D73" s="125">
        <v>1</v>
      </c>
      <c r="E73" s="125">
        <f t="shared" si="3"/>
        <v>105000</v>
      </c>
      <c r="F73" s="114"/>
    </row>
    <row r="74" spans="1:6" x14ac:dyDescent="0.3">
      <c r="A74" s="27" t="s">
        <v>318</v>
      </c>
      <c r="B74" s="125"/>
      <c r="C74" s="125">
        <v>350</v>
      </c>
      <c r="D74" s="125">
        <v>24</v>
      </c>
      <c r="E74" s="125">
        <f t="shared" si="3"/>
        <v>8400</v>
      </c>
      <c r="F74" s="114"/>
    </row>
    <row r="75" spans="1:6" x14ac:dyDescent="0.3">
      <c r="D75" s="49" t="s">
        <v>70</v>
      </c>
      <c r="E75" s="49">
        <f>SUM(E68:E74)</f>
        <v>2354400</v>
      </c>
      <c r="F75" s="114"/>
    </row>
    <row r="77" spans="1:6" x14ac:dyDescent="0.3">
      <c r="B77" s="126"/>
      <c r="D77" s="53" t="s">
        <v>250</v>
      </c>
      <c r="E77" s="126">
        <f>SUM(E68:E74,E36:E60,E64:E64,E22:E32)</f>
        <v>3502680</v>
      </c>
      <c r="F77" s="114"/>
    </row>
    <row r="78" spans="1:6" x14ac:dyDescent="0.3">
      <c r="F78" s="114"/>
    </row>
  </sheetData>
  <mergeCells count="8">
    <mergeCell ref="A1:E1"/>
    <mergeCell ref="A5:E5"/>
    <mergeCell ref="A35:E35"/>
    <mergeCell ref="A63:E63"/>
    <mergeCell ref="A67:E67"/>
    <mergeCell ref="F15:F21"/>
    <mergeCell ref="F6:F14"/>
    <mergeCell ref="F22:F29"/>
  </mergeCells>
  <pageMargins left="0.7" right="0.7" top="0.75" bottom="0.75" header="0.3" footer="0.3"/>
  <pageSetup paperSize="9" scale="69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5"/>
  <sheetViews>
    <sheetView topLeftCell="A7" zoomScale="85" zoomScaleNormal="85" workbookViewId="0">
      <selection activeCell="A18" sqref="A18"/>
    </sheetView>
  </sheetViews>
  <sheetFormatPr defaultRowHeight="18.75" x14ac:dyDescent="0.25"/>
  <cols>
    <col min="1" max="1" width="60.7109375" style="48" customWidth="1"/>
    <col min="2" max="4" width="15.7109375" style="49" customWidth="1"/>
    <col min="5" max="5" width="9.140625" style="49"/>
    <col min="6" max="6" width="50.7109375" style="47" customWidth="1"/>
    <col min="7" max="16384" width="9.140625" style="48"/>
  </cols>
  <sheetData>
    <row r="1" spans="1:11" x14ac:dyDescent="0.25">
      <c r="A1" s="25" t="s">
        <v>114</v>
      </c>
      <c r="B1" s="25" t="s">
        <v>115</v>
      </c>
      <c r="C1" s="25" t="s">
        <v>116</v>
      </c>
      <c r="D1" s="25" t="s">
        <v>4</v>
      </c>
      <c r="E1" s="25" t="s">
        <v>117</v>
      </c>
    </row>
    <row r="2" spans="1:11" x14ac:dyDescent="0.25">
      <c r="A2" s="27" t="s">
        <v>78</v>
      </c>
      <c r="B2" s="51" t="s">
        <v>123</v>
      </c>
      <c r="C2" s="25">
        <v>8290</v>
      </c>
      <c r="D2" s="25">
        <v>2</v>
      </c>
      <c r="E2" s="25">
        <f>D2*C2</f>
        <v>16580</v>
      </c>
      <c r="F2" s="47" t="s">
        <v>130</v>
      </c>
    </row>
    <row r="3" spans="1:11" ht="37.5" x14ac:dyDescent="0.25">
      <c r="A3" s="27" t="s">
        <v>75</v>
      </c>
      <c r="B3" s="51" t="s">
        <v>76</v>
      </c>
      <c r="C3" s="25">
        <v>274</v>
      </c>
      <c r="D3" s="25">
        <v>3</v>
      </c>
      <c r="E3" s="25">
        <f>D3*C3</f>
        <v>822</v>
      </c>
      <c r="F3" s="383" t="s">
        <v>128</v>
      </c>
    </row>
    <row r="4" spans="1:11" ht="37.5" x14ac:dyDescent="0.25">
      <c r="A4" s="27" t="s">
        <v>129</v>
      </c>
      <c r="B4" s="51" t="s">
        <v>123</v>
      </c>
      <c r="C4" s="25">
        <v>60</v>
      </c>
      <c r="D4" s="25">
        <v>5</v>
      </c>
      <c r="E4" s="25">
        <f>D4*C4</f>
        <v>300</v>
      </c>
      <c r="F4" s="383"/>
    </row>
    <row r="5" spans="1:11" ht="37.5" x14ac:dyDescent="0.25">
      <c r="A5" s="27" t="s">
        <v>71</v>
      </c>
      <c r="B5" s="25" t="s">
        <v>85</v>
      </c>
      <c r="C5" s="25"/>
      <c r="D5" s="25"/>
      <c r="E5" s="25">
        <v>10000</v>
      </c>
      <c r="F5" s="383"/>
    </row>
    <row r="6" spans="1:11" ht="37.5" x14ac:dyDescent="0.25">
      <c r="A6" s="27" t="s">
        <v>143</v>
      </c>
      <c r="B6" s="51" t="s">
        <v>76</v>
      </c>
      <c r="C6" s="25">
        <v>549</v>
      </c>
      <c r="D6" s="25">
        <v>1</v>
      </c>
      <c r="E6" s="25">
        <f>D6*C6</f>
        <v>549</v>
      </c>
      <c r="F6" s="383"/>
    </row>
    <row r="7" spans="1:11" ht="37.5" x14ac:dyDescent="0.25">
      <c r="A7" s="27" t="s">
        <v>77</v>
      </c>
      <c r="B7" s="51" t="s">
        <v>76</v>
      </c>
      <c r="C7" s="25">
        <v>170</v>
      </c>
      <c r="D7" s="25">
        <v>3</v>
      </c>
      <c r="E7" s="25">
        <f t="shared" ref="E7:E27" si="0">D7*C7</f>
        <v>510</v>
      </c>
      <c r="F7" s="383"/>
      <c r="K7" s="48" t="s">
        <v>137</v>
      </c>
    </row>
    <row r="8" spans="1:11" ht="18.75" customHeight="1" x14ac:dyDescent="0.25">
      <c r="A8" s="27" t="s">
        <v>83</v>
      </c>
      <c r="B8" s="51" t="s">
        <v>81</v>
      </c>
      <c r="C8" s="25">
        <v>940</v>
      </c>
      <c r="D8" s="25">
        <v>3</v>
      </c>
      <c r="E8" s="25">
        <f t="shared" si="0"/>
        <v>2820</v>
      </c>
      <c r="F8" s="383" t="s">
        <v>126</v>
      </c>
    </row>
    <row r="9" spans="1:11" ht="37.5" x14ac:dyDescent="0.25">
      <c r="A9" s="27" t="s">
        <v>84</v>
      </c>
      <c r="B9" s="25" t="s">
        <v>85</v>
      </c>
      <c r="C9" s="25">
        <v>82</v>
      </c>
      <c r="D9" s="25">
        <v>6</v>
      </c>
      <c r="E9" s="25">
        <f t="shared" si="0"/>
        <v>492</v>
      </c>
      <c r="F9" s="383"/>
    </row>
    <row r="10" spans="1:11" ht="37.5" x14ac:dyDescent="0.25">
      <c r="A10" s="27" t="s">
        <v>86</v>
      </c>
      <c r="B10" s="25" t="s">
        <v>85</v>
      </c>
      <c r="C10" s="25">
        <v>8</v>
      </c>
      <c r="D10" s="25">
        <v>3</v>
      </c>
      <c r="E10" s="25">
        <f t="shared" si="0"/>
        <v>24</v>
      </c>
      <c r="F10" s="383"/>
    </row>
    <row r="11" spans="1:11" ht="37.5" x14ac:dyDescent="0.25">
      <c r="A11" s="27" t="s">
        <v>87</v>
      </c>
      <c r="B11" s="25" t="s">
        <v>85</v>
      </c>
      <c r="C11" s="25">
        <v>1341</v>
      </c>
      <c r="D11" s="25">
        <v>5</v>
      </c>
      <c r="E11" s="25">
        <f t="shared" si="0"/>
        <v>6705</v>
      </c>
      <c r="F11" s="383"/>
    </row>
    <row r="12" spans="1:11" ht="37.5" x14ac:dyDescent="0.25">
      <c r="A12" s="27" t="s">
        <v>80</v>
      </c>
      <c r="B12" s="51" t="s">
        <v>81</v>
      </c>
      <c r="C12" s="25">
        <v>1550</v>
      </c>
      <c r="D12" s="25">
        <v>1</v>
      </c>
      <c r="E12" s="25">
        <f t="shared" si="0"/>
        <v>1550</v>
      </c>
      <c r="F12" s="383" t="s">
        <v>127</v>
      </c>
    </row>
    <row r="13" spans="1:11" x14ac:dyDescent="0.25">
      <c r="A13" s="38" t="s">
        <v>69</v>
      </c>
      <c r="B13" s="25" t="s">
        <v>111</v>
      </c>
      <c r="C13" s="25">
        <v>955</v>
      </c>
      <c r="D13" s="25">
        <v>2</v>
      </c>
      <c r="E13" s="25">
        <f t="shared" si="0"/>
        <v>1910</v>
      </c>
      <c r="F13" s="383"/>
    </row>
    <row r="14" spans="1:11" x14ac:dyDescent="0.25">
      <c r="A14" s="38" t="s">
        <v>135</v>
      </c>
      <c r="B14" s="25" t="s">
        <v>111</v>
      </c>
      <c r="C14" s="25">
        <v>5300</v>
      </c>
      <c r="D14" s="25">
        <v>8</v>
      </c>
      <c r="E14" s="25">
        <f t="shared" si="0"/>
        <v>42400</v>
      </c>
      <c r="F14" s="383" t="s">
        <v>133</v>
      </c>
    </row>
    <row r="15" spans="1:11" x14ac:dyDescent="0.25">
      <c r="A15" s="38" t="s">
        <v>134</v>
      </c>
      <c r="B15" s="25" t="s">
        <v>111</v>
      </c>
      <c r="C15" s="25">
        <v>6300</v>
      </c>
      <c r="D15" s="25">
        <v>8</v>
      </c>
      <c r="E15" s="25">
        <f t="shared" si="0"/>
        <v>50400</v>
      </c>
      <c r="F15" s="383"/>
    </row>
    <row r="16" spans="1:11" ht="37.5" x14ac:dyDescent="0.25">
      <c r="A16" s="38" t="s">
        <v>141</v>
      </c>
      <c r="B16" s="51" t="s">
        <v>123</v>
      </c>
      <c r="C16" s="25">
        <v>450</v>
      </c>
      <c r="D16" s="25">
        <v>2</v>
      </c>
      <c r="E16" s="25">
        <f t="shared" si="0"/>
        <v>900</v>
      </c>
      <c r="F16" s="47" t="s">
        <v>142</v>
      </c>
    </row>
    <row r="17" spans="1:6" x14ac:dyDescent="0.25">
      <c r="A17" s="384" t="s">
        <v>125</v>
      </c>
      <c r="B17" s="385"/>
      <c r="C17" s="385"/>
      <c r="D17" s="385"/>
      <c r="E17" s="386"/>
    </row>
    <row r="18" spans="1:6" ht="37.5" x14ac:dyDescent="0.25">
      <c r="A18" s="50" t="s">
        <v>138</v>
      </c>
      <c r="B18" s="51" t="s">
        <v>123</v>
      </c>
      <c r="C18" s="25">
        <v>3640</v>
      </c>
      <c r="D18" s="25">
        <v>4</v>
      </c>
      <c r="E18" s="25">
        <f t="shared" si="0"/>
        <v>14560</v>
      </c>
      <c r="F18" s="383" t="s">
        <v>132</v>
      </c>
    </row>
    <row r="19" spans="1:6" ht="37.5" x14ac:dyDescent="0.25">
      <c r="A19" s="27" t="s">
        <v>19</v>
      </c>
      <c r="B19" s="51" t="s">
        <v>76</v>
      </c>
      <c r="C19" s="25">
        <v>679</v>
      </c>
      <c r="D19" s="25">
        <v>2</v>
      </c>
      <c r="E19" s="25">
        <f t="shared" si="0"/>
        <v>1358</v>
      </c>
      <c r="F19" s="383"/>
    </row>
    <row r="20" spans="1:6" ht="37.5" x14ac:dyDescent="0.25">
      <c r="A20" s="27" t="s">
        <v>120</v>
      </c>
      <c r="B20" s="51" t="s">
        <v>118</v>
      </c>
      <c r="C20" s="25">
        <v>4136</v>
      </c>
      <c r="D20" s="25">
        <v>15</v>
      </c>
      <c r="E20" s="25">
        <f t="shared" si="0"/>
        <v>62040</v>
      </c>
      <c r="F20" s="383"/>
    </row>
    <row r="21" spans="1:6" ht="37.5" x14ac:dyDescent="0.25">
      <c r="A21" s="27" t="s">
        <v>119</v>
      </c>
      <c r="B21" s="51" t="s">
        <v>118</v>
      </c>
      <c r="C21" s="25">
        <v>24900</v>
      </c>
      <c r="D21" s="25">
        <v>2</v>
      </c>
      <c r="E21" s="25">
        <f t="shared" si="0"/>
        <v>49800</v>
      </c>
      <c r="F21" s="383"/>
    </row>
    <row r="22" spans="1:6" ht="37.5" x14ac:dyDescent="0.25">
      <c r="A22" s="27" t="s">
        <v>140</v>
      </c>
      <c r="B22" s="51" t="s">
        <v>76</v>
      </c>
      <c r="C22" s="25">
        <v>364</v>
      </c>
      <c r="D22" s="25">
        <v>5</v>
      </c>
      <c r="E22" s="25">
        <f t="shared" si="0"/>
        <v>1820</v>
      </c>
      <c r="F22" s="383"/>
    </row>
    <row r="23" spans="1:6" x14ac:dyDescent="0.25">
      <c r="A23" s="379" t="s">
        <v>68</v>
      </c>
      <c r="B23" s="379"/>
      <c r="C23" s="379"/>
      <c r="D23" s="379"/>
      <c r="E23" s="379"/>
    </row>
    <row r="24" spans="1:6" ht="37.5" x14ac:dyDescent="0.25">
      <c r="A24" s="38" t="s">
        <v>58</v>
      </c>
      <c r="B24" s="51" t="s">
        <v>81</v>
      </c>
      <c r="C24" s="25">
        <v>2540</v>
      </c>
      <c r="D24" s="25">
        <v>3</v>
      </c>
      <c r="E24" s="25">
        <f t="shared" si="0"/>
        <v>7620</v>
      </c>
      <c r="F24" s="383" t="s">
        <v>131</v>
      </c>
    </row>
    <row r="25" spans="1:6" ht="56.25" x14ac:dyDescent="0.25">
      <c r="A25" s="38" t="s">
        <v>55</v>
      </c>
      <c r="B25" s="51" t="s">
        <v>81</v>
      </c>
      <c r="C25" s="25">
        <v>2904</v>
      </c>
      <c r="D25" s="25">
        <v>3</v>
      </c>
      <c r="E25" s="25">
        <f t="shared" si="0"/>
        <v>8712</v>
      </c>
      <c r="F25" s="383"/>
    </row>
    <row r="26" spans="1:6" ht="37.5" x14ac:dyDescent="0.25">
      <c r="A26" s="38" t="s">
        <v>56</v>
      </c>
      <c r="B26" s="51" t="s">
        <v>81</v>
      </c>
      <c r="C26" s="25">
        <v>2725</v>
      </c>
      <c r="D26" s="25">
        <v>3</v>
      </c>
      <c r="E26" s="25">
        <f t="shared" si="0"/>
        <v>8175</v>
      </c>
      <c r="F26" s="383"/>
    </row>
    <row r="27" spans="1:6" ht="37.5" x14ac:dyDescent="0.25">
      <c r="A27" s="38" t="s">
        <v>57</v>
      </c>
      <c r="B27" s="51" t="s">
        <v>81</v>
      </c>
      <c r="C27" s="25">
        <v>590</v>
      </c>
      <c r="D27" s="25">
        <v>3</v>
      </c>
      <c r="E27" s="25">
        <f t="shared" si="0"/>
        <v>1770</v>
      </c>
      <c r="F27" s="383"/>
    </row>
    <row r="28" spans="1:6" ht="37.5" x14ac:dyDescent="0.25">
      <c r="A28" s="38" t="s">
        <v>54</v>
      </c>
      <c r="B28" s="51" t="s">
        <v>81</v>
      </c>
      <c r="C28" s="25">
        <v>1350</v>
      </c>
      <c r="D28" s="25">
        <v>3</v>
      </c>
      <c r="E28" s="25">
        <f>D28*C28</f>
        <v>4050</v>
      </c>
      <c r="F28" s="383"/>
    </row>
    <row r="29" spans="1:6" ht="37.5" x14ac:dyDescent="0.25">
      <c r="A29" s="27" t="s">
        <v>82</v>
      </c>
      <c r="B29" s="51" t="s">
        <v>79</v>
      </c>
      <c r="C29" s="25">
        <v>6390</v>
      </c>
      <c r="D29" s="25">
        <v>6</v>
      </c>
      <c r="E29" s="25">
        <f>D29*C29</f>
        <v>38340</v>
      </c>
      <c r="F29" s="383"/>
    </row>
    <row r="30" spans="1:6" x14ac:dyDescent="0.25">
      <c r="A30" s="379" t="s">
        <v>124</v>
      </c>
      <c r="B30" s="379"/>
      <c r="C30" s="379"/>
      <c r="D30" s="379"/>
      <c r="E30" s="379"/>
    </row>
    <row r="31" spans="1:6" x14ac:dyDescent="0.25">
      <c r="A31" s="27" t="s">
        <v>17</v>
      </c>
      <c r="B31" s="25" t="s">
        <v>81</v>
      </c>
      <c r="C31" s="25">
        <v>25000</v>
      </c>
      <c r="D31" s="25">
        <v>1</v>
      </c>
      <c r="E31" s="25">
        <f t="shared" ref="E31:E36" si="1">D31*C31</f>
        <v>25000</v>
      </c>
      <c r="F31" s="383" t="s">
        <v>131</v>
      </c>
    </row>
    <row r="32" spans="1:6" x14ac:dyDescent="0.25">
      <c r="A32" s="27" t="s">
        <v>16</v>
      </c>
      <c r="B32" s="25" t="s">
        <v>81</v>
      </c>
      <c r="C32" s="25">
        <v>5000</v>
      </c>
      <c r="D32" s="25">
        <v>1</v>
      </c>
      <c r="E32" s="25">
        <f t="shared" si="1"/>
        <v>5000</v>
      </c>
      <c r="F32" s="383"/>
    </row>
    <row r="33" spans="1:6" ht="37.5" x14ac:dyDescent="0.25">
      <c r="A33" s="27" t="s">
        <v>121</v>
      </c>
      <c r="B33" s="51" t="s">
        <v>76</v>
      </c>
      <c r="C33" s="25">
        <v>1790</v>
      </c>
      <c r="D33" s="25">
        <v>5</v>
      </c>
      <c r="E33" s="25">
        <f t="shared" si="1"/>
        <v>8950</v>
      </c>
      <c r="F33" s="383" t="s">
        <v>127</v>
      </c>
    </row>
    <row r="34" spans="1:6" x14ac:dyDescent="0.25">
      <c r="A34" s="27" t="s">
        <v>122</v>
      </c>
      <c r="B34" s="51" t="s">
        <v>123</v>
      </c>
      <c r="C34" s="25">
        <v>380</v>
      </c>
      <c r="D34" s="25">
        <v>5</v>
      </c>
      <c r="E34" s="25">
        <f t="shared" si="1"/>
        <v>1900</v>
      </c>
      <c r="F34" s="383"/>
    </row>
    <row r="35" spans="1:6" ht="37.5" x14ac:dyDescent="0.25">
      <c r="A35" s="27" t="s">
        <v>112</v>
      </c>
      <c r="B35" s="51" t="s">
        <v>123</v>
      </c>
      <c r="C35" s="25">
        <v>12975</v>
      </c>
      <c r="D35" s="25">
        <v>1</v>
      </c>
      <c r="E35" s="25">
        <f t="shared" si="1"/>
        <v>12975</v>
      </c>
      <c r="F35" s="383"/>
    </row>
    <row r="36" spans="1:6" x14ac:dyDescent="0.25">
      <c r="A36" s="27" t="s">
        <v>113</v>
      </c>
      <c r="B36" s="51" t="s">
        <v>81</v>
      </c>
      <c r="C36" s="25">
        <v>3390</v>
      </c>
      <c r="D36" s="25">
        <v>1</v>
      </c>
      <c r="E36" s="25">
        <f t="shared" si="1"/>
        <v>3390</v>
      </c>
      <c r="F36" s="383"/>
    </row>
    <row r="37" spans="1:6" x14ac:dyDescent="0.25">
      <c r="A37" s="379" t="s">
        <v>139</v>
      </c>
      <c r="B37" s="379"/>
      <c r="C37" s="379"/>
      <c r="D37" s="379"/>
      <c r="E37" s="379"/>
    </row>
    <row r="38" spans="1:6" x14ac:dyDescent="0.25">
      <c r="A38" s="27" t="s">
        <v>88</v>
      </c>
      <c r="B38" s="25"/>
      <c r="C38" s="25">
        <v>50000</v>
      </c>
      <c r="D38" s="25">
        <v>1</v>
      </c>
      <c r="E38" s="25">
        <f>D38*C38</f>
        <v>50000</v>
      </c>
      <c r="F38" s="47" t="s">
        <v>131</v>
      </c>
    </row>
    <row r="39" spans="1:6" x14ac:dyDescent="0.25">
      <c r="A39" s="27" t="s">
        <v>89</v>
      </c>
      <c r="B39" s="25"/>
      <c r="C39" s="25">
        <v>20000</v>
      </c>
      <c r="D39" s="25">
        <v>3</v>
      </c>
      <c r="E39" s="25">
        <f>D39*C39</f>
        <v>60000</v>
      </c>
      <c r="F39" s="383" t="s">
        <v>127</v>
      </c>
    </row>
    <row r="40" spans="1:6" x14ac:dyDescent="0.25">
      <c r="A40" s="27" t="s">
        <v>90</v>
      </c>
      <c r="B40" s="25"/>
      <c r="C40" s="25">
        <v>20000</v>
      </c>
      <c r="D40" s="25">
        <v>3</v>
      </c>
      <c r="E40" s="25">
        <f>D40*C40</f>
        <v>60000</v>
      </c>
      <c r="F40" s="383"/>
    </row>
    <row r="41" spans="1:6" x14ac:dyDescent="0.25">
      <c r="A41" s="27" t="s">
        <v>144</v>
      </c>
      <c r="B41" s="25"/>
      <c r="C41" s="25">
        <v>172000</v>
      </c>
      <c r="D41" s="25">
        <v>1</v>
      </c>
      <c r="E41" s="25">
        <f>D41*C41</f>
        <v>172000</v>
      </c>
      <c r="F41" s="383"/>
    </row>
    <row r="42" spans="1:6" x14ac:dyDescent="0.25">
      <c r="A42" s="27" t="s">
        <v>136</v>
      </c>
      <c r="B42" s="25"/>
      <c r="C42" s="25">
        <v>12000</v>
      </c>
      <c r="D42" s="25">
        <v>1</v>
      </c>
      <c r="E42" s="25">
        <f>D42*C42</f>
        <v>12000</v>
      </c>
      <c r="F42" s="383"/>
    </row>
    <row r="43" spans="1:6" x14ac:dyDescent="0.25">
      <c r="E43" s="49">
        <f>SUM(E38:E42,E33:E36,E24:E29,E19:E21,E2:E13)</f>
        <v>605342</v>
      </c>
    </row>
    <row r="45" spans="1:6" x14ac:dyDescent="0.25">
      <c r="F45" s="47" t="s">
        <v>137</v>
      </c>
    </row>
  </sheetData>
  <mergeCells count="13">
    <mergeCell ref="A17:E17"/>
    <mergeCell ref="F39:F42"/>
    <mergeCell ref="F18:F22"/>
    <mergeCell ref="F31:F32"/>
    <mergeCell ref="F24:F29"/>
    <mergeCell ref="A23:E23"/>
    <mergeCell ref="A30:E30"/>
    <mergeCell ref="A37:E37"/>
    <mergeCell ref="F14:F15"/>
    <mergeCell ref="F12:F13"/>
    <mergeCell ref="F8:F11"/>
    <mergeCell ref="F3:F7"/>
    <mergeCell ref="F33:F36"/>
  </mergeCells>
  <pageMargins left="0.25" right="0.25" top="0.75" bottom="0.75" header="0.3" footer="0.3"/>
  <pageSetup paperSize="9" scale="46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33"/>
  <sheetViews>
    <sheetView zoomScale="85" zoomScaleNormal="85" workbookViewId="0">
      <selection activeCell="A17" sqref="A17"/>
    </sheetView>
  </sheetViews>
  <sheetFormatPr defaultRowHeight="18.75" x14ac:dyDescent="0.3"/>
  <cols>
    <col min="1" max="1" width="60.42578125" style="48" bestFit="1" customWidth="1"/>
    <col min="2" max="2" width="16.140625" style="49" bestFit="1" customWidth="1"/>
    <col min="3" max="3" width="9" style="49" bestFit="1" customWidth="1"/>
    <col min="4" max="4" width="17.28515625" style="49" bestFit="1" customWidth="1"/>
    <col min="5" max="5" width="13.5703125" style="49" bestFit="1" customWidth="1"/>
    <col min="6" max="16384" width="9.140625" style="84"/>
  </cols>
  <sheetData>
    <row r="1" spans="1:7" x14ac:dyDescent="0.3">
      <c r="A1" s="395" t="s">
        <v>396</v>
      </c>
      <c r="B1" s="395"/>
      <c r="C1" s="395"/>
      <c r="D1" s="395"/>
      <c r="E1" s="395"/>
    </row>
    <row r="3" spans="1:7" x14ac:dyDescent="0.3">
      <c r="A3" s="27" t="s">
        <v>114</v>
      </c>
      <c r="B3" s="127" t="s">
        <v>115</v>
      </c>
      <c r="C3" s="127" t="s">
        <v>116</v>
      </c>
      <c r="D3" s="127" t="s">
        <v>4</v>
      </c>
      <c r="E3" s="127" t="s">
        <v>117</v>
      </c>
    </row>
    <row r="4" spans="1:7" x14ac:dyDescent="0.3">
      <c r="A4" s="85"/>
      <c r="E4" s="82"/>
    </row>
    <row r="5" spans="1:7" x14ac:dyDescent="0.3">
      <c r="A5" s="392" t="s">
        <v>235</v>
      </c>
      <c r="B5" s="393"/>
      <c r="C5" s="393"/>
      <c r="D5" s="393"/>
      <c r="E5" s="394"/>
    </row>
    <row r="6" spans="1:7" ht="37.5" x14ac:dyDescent="0.3">
      <c r="A6" s="27" t="s">
        <v>389</v>
      </c>
      <c r="B6" s="127" t="s">
        <v>81</v>
      </c>
      <c r="C6" s="127">
        <v>35900</v>
      </c>
      <c r="D6" s="127">
        <v>1</v>
      </c>
      <c r="E6" s="127">
        <f t="shared" ref="E6:E9" si="0">D6*C6</f>
        <v>35900</v>
      </c>
    </row>
    <row r="7" spans="1:7" x14ac:dyDescent="0.3">
      <c r="A7" s="27" t="s">
        <v>139</v>
      </c>
      <c r="B7" s="130"/>
      <c r="C7" s="130">
        <v>62000</v>
      </c>
      <c r="D7" s="130">
        <v>1</v>
      </c>
      <c r="E7" s="130">
        <f t="shared" si="0"/>
        <v>62000</v>
      </c>
    </row>
    <row r="8" spans="1:7" ht="37.5" x14ac:dyDescent="0.3">
      <c r="A8" s="27" t="s">
        <v>395</v>
      </c>
      <c r="B8" s="129" t="s">
        <v>81</v>
      </c>
      <c r="C8" s="127">
        <v>8700</v>
      </c>
      <c r="D8" s="127">
        <v>2</v>
      </c>
      <c r="E8" s="127">
        <f t="shared" si="0"/>
        <v>17400</v>
      </c>
      <c r="F8" s="118"/>
      <c r="G8" s="118"/>
    </row>
    <row r="9" spans="1:7" ht="37.5" x14ac:dyDescent="0.3">
      <c r="A9" s="27" t="s">
        <v>161</v>
      </c>
      <c r="B9" s="129" t="s">
        <v>81</v>
      </c>
      <c r="C9" s="127">
        <v>6400</v>
      </c>
      <c r="D9" s="127">
        <v>1</v>
      </c>
      <c r="E9" s="127">
        <f t="shared" si="0"/>
        <v>6400</v>
      </c>
      <c r="F9" s="118"/>
      <c r="G9" s="118"/>
    </row>
    <row r="10" spans="1:7" x14ac:dyDescent="0.3">
      <c r="A10" s="85"/>
      <c r="D10" s="65" t="s">
        <v>70</v>
      </c>
      <c r="E10" s="82">
        <f>SUM(E6:E9)</f>
        <v>121700</v>
      </c>
      <c r="F10" s="118"/>
      <c r="G10" s="118"/>
    </row>
    <row r="11" spans="1:7" x14ac:dyDescent="0.3">
      <c r="A11" s="85"/>
      <c r="E11" s="82"/>
    </row>
    <row r="12" spans="1:7" x14ac:dyDescent="0.3">
      <c r="A12" s="396" t="s">
        <v>236</v>
      </c>
      <c r="B12" s="396"/>
      <c r="C12" s="396"/>
      <c r="D12" s="396"/>
      <c r="E12" s="396"/>
    </row>
    <row r="13" spans="1:7" ht="37.5" x14ac:dyDescent="0.3">
      <c r="A13" s="121" t="s">
        <v>390</v>
      </c>
      <c r="B13" s="127" t="s">
        <v>81</v>
      </c>
      <c r="C13" s="127">
        <v>3700</v>
      </c>
      <c r="D13" s="127">
        <v>2</v>
      </c>
      <c r="E13" s="127">
        <f t="shared" ref="E13:E18" si="1">D13*C13</f>
        <v>7400</v>
      </c>
    </row>
    <row r="14" spans="1:7" ht="37.5" x14ac:dyDescent="0.3">
      <c r="A14" s="121" t="s">
        <v>394</v>
      </c>
      <c r="B14" s="124" t="s">
        <v>322</v>
      </c>
      <c r="C14" s="129">
        <v>1080</v>
      </c>
      <c r="D14" s="92">
        <v>5</v>
      </c>
      <c r="E14" s="129">
        <f t="shared" si="1"/>
        <v>5400</v>
      </c>
    </row>
    <row r="15" spans="1:7" x14ac:dyDescent="0.3">
      <c r="A15" s="121" t="s">
        <v>393</v>
      </c>
      <c r="B15" s="124" t="s">
        <v>322</v>
      </c>
      <c r="C15" s="129">
        <v>1170</v>
      </c>
      <c r="D15" s="92">
        <v>5</v>
      </c>
      <c r="E15" s="129">
        <f t="shared" si="1"/>
        <v>5850</v>
      </c>
    </row>
    <row r="16" spans="1:7" x14ac:dyDescent="0.3">
      <c r="A16" s="121" t="s">
        <v>392</v>
      </c>
      <c r="B16" s="124" t="s">
        <v>322</v>
      </c>
      <c r="C16" s="129">
        <v>2300</v>
      </c>
      <c r="D16" s="92">
        <v>5</v>
      </c>
      <c r="E16" s="129">
        <f t="shared" si="1"/>
        <v>11500</v>
      </c>
    </row>
    <row r="17" spans="1:5" ht="37.5" x14ac:dyDescent="0.3">
      <c r="A17" s="121" t="s">
        <v>391</v>
      </c>
      <c r="B17" s="124" t="s">
        <v>322</v>
      </c>
      <c r="C17" s="127">
        <v>4500</v>
      </c>
      <c r="D17" s="92">
        <v>5</v>
      </c>
      <c r="E17" s="129">
        <f t="shared" si="1"/>
        <v>22500</v>
      </c>
    </row>
    <row r="18" spans="1:5" x14ac:dyDescent="0.3">
      <c r="A18" s="38" t="s">
        <v>135</v>
      </c>
      <c r="B18" s="127" t="s">
        <v>111</v>
      </c>
      <c r="C18" s="127">
        <v>7000</v>
      </c>
      <c r="D18" s="92">
        <v>42</v>
      </c>
      <c r="E18" s="129">
        <f t="shared" si="1"/>
        <v>294000</v>
      </c>
    </row>
    <row r="19" spans="1:5" x14ac:dyDescent="0.3">
      <c r="A19" s="81"/>
      <c r="D19" s="49" t="s">
        <v>70</v>
      </c>
      <c r="E19" s="82">
        <f>SUM(E13:E18)</f>
        <v>346650</v>
      </c>
    </row>
    <row r="20" spans="1:5" x14ac:dyDescent="0.3">
      <c r="A20" s="85"/>
      <c r="E20" s="82"/>
    </row>
    <row r="21" spans="1:5" x14ac:dyDescent="0.3">
      <c r="A21" s="396" t="s">
        <v>237</v>
      </c>
      <c r="B21" s="396"/>
      <c r="C21" s="396"/>
      <c r="D21" s="396"/>
      <c r="E21" s="396"/>
    </row>
    <row r="22" spans="1:5" x14ac:dyDescent="0.3">
      <c r="A22" s="86"/>
      <c r="B22" s="103"/>
      <c r="C22" s="91"/>
      <c r="D22" s="91"/>
      <c r="E22" s="127">
        <f>D22*C22</f>
        <v>0</v>
      </c>
    </row>
    <row r="23" spans="1:5" x14ac:dyDescent="0.3">
      <c r="A23" s="85"/>
      <c r="D23" s="49" t="s">
        <v>70</v>
      </c>
      <c r="E23" s="82">
        <f>SUM(E22:E22)</f>
        <v>0</v>
      </c>
    </row>
    <row r="24" spans="1:5" x14ac:dyDescent="0.3">
      <c r="A24" s="85"/>
      <c r="E24" s="82"/>
    </row>
    <row r="25" spans="1:5" x14ac:dyDescent="0.3">
      <c r="A25" s="396" t="s">
        <v>238</v>
      </c>
      <c r="B25" s="396"/>
      <c r="C25" s="396"/>
      <c r="D25" s="396"/>
      <c r="E25" s="396"/>
    </row>
    <row r="26" spans="1:5" x14ac:dyDescent="0.3">
      <c r="A26" s="27" t="s">
        <v>239</v>
      </c>
      <c r="B26" s="127"/>
      <c r="C26" s="127">
        <v>5000</v>
      </c>
      <c r="D26" s="127">
        <v>1</v>
      </c>
      <c r="E26" s="127">
        <f>D26*C26</f>
        <v>5000</v>
      </c>
    </row>
    <row r="27" spans="1:5" x14ac:dyDescent="0.3">
      <c r="A27" s="27" t="s">
        <v>240</v>
      </c>
      <c r="B27" s="127"/>
      <c r="C27" s="127">
        <v>12000</v>
      </c>
      <c r="D27" s="127">
        <v>1</v>
      </c>
      <c r="E27" s="127">
        <f t="shared" ref="E27:E30" si="2">D27*C27</f>
        <v>12000</v>
      </c>
    </row>
    <row r="28" spans="1:5" x14ac:dyDescent="0.3">
      <c r="A28" s="27" t="s">
        <v>362</v>
      </c>
      <c r="B28" s="127"/>
      <c r="C28" s="127">
        <v>11000</v>
      </c>
      <c r="D28" s="127">
        <v>1</v>
      </c>
      <c r="E28" s="127">
        <f t="shared" si="2"/>
        <v>11000</v>
      </c>
    </row>
    <row r="29" spans="1:5" x14ac:dyDescent="0.3">
      <c r="A29" s="27" t="s">
        <v>242</v>
      </c>
      <c r="B29" s="127"/>
      <c r="C29" s="127">
        <v>200000</v>
      </c>
      <c r="D29" s="127">
        <v>1</v>
      </c>
      <c r="E29" s="127">
        <f t="shared" si="2"/>
        <v>200000</v>
      </c>
    </row>
    <row r="30" spans="1:5" x14ac:dyDescent="0.3">
      <c r="A30" s="27" t="s">
        <v>318</v>
      </c>
      <c r="B30" s="127"/>
      <c r="C30" s="127">
        <v>350</v>
      </c>
      <c r="D30" s="127">
        <v>2</v>
      </c>
      <c r="E30" s="127">
        <f t="shared" si="2"/>
        <v>700</v>
      </c>
    </row>
    <row r="31" spans="1:5" x14ac:dyDescent="0.3">
      <c r="D31" s="49" t="s">
        <v>70</v>
      </c>
      <c r="E31" s="49">
        <f>SUM(E26:E30)</f>
        <v>228700</v>
      </c>
    </row>
    <row r="33" spans="2:5" x14ac:dyDescent="0.3">
      <c r="B33" s="128"/>
      <c r="D33" s="53" t="s">
        <v>250</v>
      </c>
      <c r="E33" s="128">
        <f>SUM(E26:E30,E13:E18,E22:E22,E6:E9)</f>
        <v>697050</v>
      </c>
    </row>
  </sheetData>
  <mergeCells count="5">
    <mergeCell ref="A1:E1"/>
    <mergeCell ref="A5:E5"/>
    <mergeCell ref="A12:E12"/>
    <mergeCell ref="A21:E21"/>
    <mergeCell ref="A25:E25"/>
  </mergeCells>
  <pageMargins left="0.7" right="0.7" top="0.75" bottom="0.75" header="0.3" footer="0.3"/>
  <pageSetup paperSize="9" scale="75" fitToHeight="0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38"/>
  <sheetViews>
    <sheetView topLeftCell="A7" zoomScale="85" zoomScaleNormal="85" workbookViewId="0">
      <selection activeCell="A22" sqref="A22"/>
    </sheetView>
  </sheetViews>
  <sheetFormatPr defaultRowHeight="18.75" x14ac:dyDescent="0.3"/>
  <cols>
    <col min="1" max="1" width="60.42578125" style="48" bestFit="1" customWidth="1"/>
    <col min="2" max="2" width="16.140625" style="49" bestFit="1" customWidth="1"/>
    <col min="3" max="3" width="9" style="49" bestFit="1" customWidth="1"/>
    <col min="4" max="4" width="17.28515625" style="49" bestFit="1" customWidth="1"/>
    <col min="5" max="5" width="13.5703125" style="49" bestFit="1" customWidth="1"/>
    <col min="6" max="16384" width="9.140625" style="84"/>
  </cols>
  <sheetData>
    <row r="1" spans="1:7" x14ac:dyDescent="0.3">
      <c r="A1" s="395" t="s">
        <v>397</v>
      </c>
      <c r="B1" s="395"/>
      <c r="C1" s="395"/>
      <c r="D1" s="395"/>
      <c r="E1" s="395"/>
    </row>
    <row r="3" spans="1:7" x14ac:dyDescent="0.3">
      <c r="A3" s="27" t="s">
        <v>114</v>
      </c>
      <c r="B3" s="131" t="s">
        <v>115</v>
      </c>
      <c r="C3" s="131" t="s">
        <v>116</v>
      </c>
      <c r="D3" s="131" t="s">
        <v>4</v>
      </c>
      <c r="E3" s="131" t="s">
        <v>117</v>
      </c>
    </row>
    <row r="4" spans="1:7" x14ac:dyDescent="0.3">
      <c r="A4" s="85"/>
      <c r="E4" s="82"/>
    </row>
    <row r="5" spans="1:7" x14ac:dyDescent="0.3">
      <c r="A5" s="392" t="s">
        <v>235</v>
      </c>
      <c r="B5" s="393"/>
      <c r="C5" s="393"/>
      <c r="D5" s="393"/>
      <c r="E5" s="394"/>
    </row>
    <row r="6" spans="1:7" ht="37.5" x14ac:dyDescent="0.3">
      <c r="A6" s="27" t="s">
        <v>58</v>
      </c>
      <c r="B6" s="133" t="s">
        <v>81</v>
      </c>
      <c r="C6" s="133">
        <v>2500</v>
      </c>
      <c r="D6" s="131">
        <v>3</v>
      </c>
      <c r="E6" s="131">
        <f t="shared" ref="E6:E17" si="0">D6*C6</f>
        <v>7500</v>
      </c>
    </row>
    <row r="7" spans="1:7" ht="56.25" x14ac:dyDescent="0.3">
      <c r="A7" s="27" t="s">
        <v>267</v>
      </c>
      <c r="B7" s="133" t="s">
        <v>81</v>
      </c>
      <c r="C7" s="133">
        <v>3500</v>
      </c>
      <c r="D7" s="133">
        <v>3</v>
      </c>
      <c r="E7" s="133">
        <f t="shared" si="0"/>
        <v>10500</v>
      </c>
    </row>
    <row r="8" spans="1:7" ht="37.5" x14ac:dyDescent="0.3">
      <c r="A8" s="27" t="s">
        <v>399</v>
      </c>
      <c r="B8" s="133" t="s">
        <v>81</v>
      </c>
      <c r="C8" s="133">
        <v>5000</v>
      </c>
      <c r="D8" s="133">
        <v>3</v>
      </c>
      <c r="E8" s="133">
        <f t="shared" si="0"/>
        <v>15000</v>
      </c>
    </row>
    <row r="9" spans="1:7" ht="56.25" x14ac:dyDescent="0.3">
      <c r="A9" s="27" t="s">
        <v>266</v>
      </c>
      <c r="B9" s="133" t="s">
        <v>81</v>
      </c>
      <c r="C9" s="133">
        <v>2000</v>
      </c>
      <c r="D9" s="133">
        <v>3</v>
      </c>
      <c r="E9" s="133">
        <f t="shared" si="0"/>
        <v>6000</v>
      </c>
    </row>
    <row r="10" spans="1:7" ht="37.5" x14ac:dyDescent="0.3">
      <c r="A10" s="27" t="s">
        <v>284</v>
      </c>
      <c r="B10" s="133" t="s">
        <v>81</v>
      </c>
      <c r="C10" s="133">
        <v>6500</v>
      </c>
      <c r="D10" s="133">
        <v>3</v>
      </c>
      <c r="E10" s="133">
        <f t="shared" si="0"/>
        <v>19500</v>
      </c>
    </row>
    <row r="11" spans="1:7" x14ac:dyDescent="0.3">
      <c r="A11" s="27" t="s">
        <v>403</v>
      </c>
      <c r="B11" s="133"/>
      <c r="C11" s="133">
        <v>200000</v>
      </c>
      <c r="D11" s="133">
        <v>1</v>
      </c>
      <c r="E11" s="133">
        <f t="shared" si="0"/>
        <v>200000</v>
      </c>
    </row>
    <row r="12" spans="1:7" ht="37.5" x14ac:dyDescent="0.3">
      <c r="A12" s="27" t="s">
        <v>73</v>
      </c>
      <c r="B12" s="133" t="s">
        <v>81</v>
      </c>
      <c r="C12" s="133">
        <v>26500</v>
      </c>
      <c r="D12" s="133">
        <v>1</v>
      </c>
      <c r="E12" s="133">
        <f t="shared" si="0"/>
        <v>26500</v>
      </c>
    </row>
    <row r="13" spans="1:7" ht="37.5" x14ac:dyDescent="0.3">
      <c r="A13" s="27" t="s">
        <v>400</v>
      </c>
      <c r="B13" s="133" t="s">
        <v>81</v>
      </c>
      <c r="C13" s="133">
        <v>350</v>
      </c>
      <c r="D13" s="133">
        <v>10</v>
      </c>
      <c r="E13" s="133">
        <f t="shared" si="0"/>
        <v>3500</v>
      </c>
    </row>
    <row r="14" spans="1:7" ht="37.5" x14ac:dyDescent="0.3">
      <c r="A14" s="27" t="s">
        <v>401</v>
      </c>
      <c r="B14" s="133" t="s">
        <v>81</v>
      </c>
      <c r="C14" s="131">
        <v>390</v>
      </c>
      <c r="D14" s="131">
        <v>5</v>
      </c>
      <c r="E14" s="131">
        <f t="shared" si="0"/>
        <v>1950</v>
      </c>
    </row>
    <row r="15" spans="1:7" x14ac:dyDescent="0.3">
      <c r="A15" s="27" t="s">
        <v>404</v>
      </c>
      <c r="B15" s="135"/>
      <c r="C15" s="135">
        <v>65000</v>
      </c>
      <c r="D15" s="135">
        <v>1</v>
      </c>
      <c r="E15" s="135">
        <f t="shared" si="0"/>
        <v>65000</v>
      </c>
    </row>
    <row r="16" spans="1:7" x14ac:dyDescent="0.3">
      <c r="A16" s="27" t="s">
        <v>293</v>
      </c>
      <c r="B16" s="133" t="s">
        <v>81</v>
      </c>
      <c r="C16" s="133">
        <v>350</v>
      </c>
      <c r="D16" s="133">
        <v>10</v>
      </c>
      <c r="E16" s="131">
        <f t="shared" si="0"/>
        <v>3500</v>
      </c>
      <c r="F16" s="118"/>
      <c r="G16" s="118"/>
    </row>
    <row r="17" spans="1:7" x14ac:dyDescent="0.3">
      <c r="A17" s="27" t="s">
        <v>366</v>
      </c>
      <c r="B17" s="133" t="s">
        <v>81</v>
      </c>
      <c r="C17" s="133">
        <v>550</v>
      </c>
      <c r="D17" s="133">
        <v>10</v>
      </c>
      <c r="E17" s="131">
        <f t="shared" si="0"/>
        <v>5500</v>
      </c>
      <c r="F17" s="118"/>
      <c r="G17" s="118"/>
    </row>
    <row r="18" spans="1:7" x14ac:dyDescent="0.3">
      <c r="A18" s="85"/>
      <c r="D18" s="65" t="s">
        <v>70</v>
      </c>
      <c r="E18" s="82">
        <f>SUM(E6:E17)</f>
        <v>364450</v>
      </c>
      <c r="F18" s="118"/>
      <c r="G18" s="118"/>
    </row>
    <row r="19" spans="1:7" x14ac:dyDescent="0.3">
      <c r="A19" s="85"/>
      <c r="E19" s="82"/>
    </row>
    <row r="20" spans="1:7" x14ac:dyDescent="0.3">
      <c r="A20" s="396" t="s">
        <v>236</v>
      </c>
      <c r="B20" s="396"/>
      <c r="C20" s="396"/>
      <c r="D20" s="396"/>
      <c r="E20" s="396"/>
    </row>
    <row r="21" spans="1:7" x14ac:dyDescent="0.3">
      <c r="A21" s="121" t="s">
        <v>398</v>
      </c>
      <c r="B21" s="131" t="s">
        <v>322</v>
      </c>
      <c r="C21" s="131">
        <v>200</v>
      </c>
      <c r="D21" s="131">
        <v>2</v>
      </c>
      <c r="E21" s="131">
        <f t="shared" ref="E21:E22" si="1">D21*C21</f>
        <v>400</v>
      </c>
    </row>
    <row r="22" spans="1:7" x14ac:dyDescent="0.3">
      <c r="A22" s="38" t="s">
        <v>135</v>
      </c>
      <c r="B22" s="133" t="s">
        <v>111</v>
      </c>
      <c r="C22" s="133">
        <v>7000</v>
      </c>
      <c r="D22" s="92">
        <v>30</v>
      </c>
      <c r="E22" s="131">
        <f t="shared" si="1"/>
        <v>210000</v>
      </c>
    </row>
    <row r="23" spans="1:7" x14ac:dyDescent="0.3">
      <c r="A23" s="81"/>
      <c r="D23" s="49" t="s">
        <v>70</v>
      </c>
      <c r="E23" s="82">
        <f>SUM(E21:E22)</f>
        <v>210400</v>
      </c>
    </row>
    <row r="24" spans="1:7" x14ac:dyDescent="0.3">
      <c r="A24" s="85"/>
      <c r="E24" s="82"/>
    </row>
    <row r="25" spans="1:7" x14ac:dyDescent="0.3">
      <c r="A25" s="396" t="s">
        <v>237</v>
      </c>
      <c r="B25" s="396"/>
      <c r="C25" s="396"/>
      <c r="D25" s="396"/>
      <c r="E25" s="396"/>
    </row>
    <row r="26" spans="1:7" x14ac:dyDescent="0.3">
      <c r="A26" s="134"/>
      <c r="B26" s="134"/>
      <c r="C26" s="134"/>
      <c r="D26" s="134"/>
      <c r="E26" s="133">
        <f t="shared" ref="E26" si="2">D26*C26</f>
        <v>0</v>
      </c>
    </row>
    <row r="27" spans="1:7" x14ac:dyDescent="0.3">
      <c r="A27" s="85"/>
      <c r="D27" s="49" t="s">
        <v>70</v>
      </c>
      <c r="E27" s="82">
        <f>SUM(E26)</f>
        <v>0</v>
      </c>
    </row>
    <row r="28" spans="1:7" x14ac:dyDescent="0.3">
      <c r="A28" s="85"/>
      <c r="E28" s="82"/>
    </row>
    <row r="29" spans="1:7" x14ac:dyDescent="0.3">
      <c r="A29" s="396" t="s">
        <v>238</v>
      </c>
      <c r="B29" s="396"/>
      <c r="C29" s="396"/>
      <c r="D29" s="396"/>
      <c r="E29" s="396"/>
    </row>
    <row r="30" spans="1:7" x14ac:dyDescent="0.3">
      <c r="A30" s="27" t="s">
        <v>239</v>
      </c>
      <c r="B30" s="131"/>
      <c r="C30" s="131">
        <v>5000</v>
      </c>
      <c r="D30" s="131">
        <v>1</v>
      </c>
      <c r="E30" s="131">
        <f>D30*C30</f>
        <v>5000</v>
      </c>
    </row>
    <row r="31" spans="1:7" x14ac:dyDescent="0.3">
      <c r="A31" s="27" t="s">
        <v>240</v>
      </c>
      <c r="B31" s="131"/>
      <c r="C31" s="131">
        <v>12000</v>
      </c>
      <c r="D31" s="131">
        <v>1</v>
      </c>
      <c r="E31" s="131">
        <f t="shared" ref="E31:E35" si="3">D31*C31</f>
        <v>12000</v>
      </c>
    </row>
    <row r="32" spans="1:7" x14ac:dyDescent="0.3">
      <c r="A32" s="27" t="s">
        <v>402</v>
      </c>
      <c r="B32" s="133"/>
      <c r="C32" s="133">
        <v>7500</v>
      </c>
      <c r="D32" s="133">
        <v>1</v>
      </c>
      <c r="E32" s="133">
        <f t="shared" si="3"/>
        <v>7500</v>
      </c>
    </row>
    <row r="33" spans="1:5" x14ac:dyDescent="0.3">
      <c r="A33" s="27" t="s">
        <v>362</v>
      </c>
      <c r="B33" s="131"/>
      <c r="C33" s="131">
        <v>11000</v>
      </c>
      <c r="D33" s="131">
        <v>1</v>
      </c>
      <c r="E33" s="131">
        <f t="shared" si="3"/>
        <v>11000</v>
      </c>
    </row>
    <row r="34" spans="1:5" x14ac:dyDescent="0.3">
      <c r="A34" s="27" t="s">
        <v>242</v>
      </c>
      <c r="B34" s="131"/>
      <c r="C34" s="131">
        <v>150000</v>
      </c>
      <c r="D34" s="131">
        <v>1</v>
      </c>
      <c r="E34" s="131">
        <f t="shared" si="3"/>
        <v>150000</v>
      </c>
    </row>
    <row r="35" spans="1:5" x14ac:dyDescent="0.3">
      <c r="A35" s="27" t="s">
        <v>318</v>
      </c>
      <c r="B35" s="131"/>
      <c r="C35" s="131">
        <v>350</v>
      </c>
      <c r="D35" s="131">
        <v>2</v>
      </c>
      <c r="E35" s="131">
        <f t="shared" si="3"/>
        <v>700</v>
      </c>
    </row>
    <row r="36" spans="1:5" x14ac:dyDescent="0.3">
      <c r="D36" s="49" t="s">
        <v>70</v>
      </c>
      <c r="E36" s="49">
        <f>SUM(E30:E35)</f>
        <v>186200</v>
      </c>
    </row>
    <row r="38" spans="1:5" x14ac:dyDescent="0.3">
      <c r="B38" s="132"/>
      <c r="D38" s="53" t="s">
        <v>250</v>
      </c>
      <c r="E38" s="132">
        <f>SUM(E30:E35,E21:E22,E26,E6:E17)</f>
        <v>761050</v>
      </c>
    </row>
  </sheetData>
  <mergeCells count="5">
    <mergeCell ref="A1:E1"/>
    <mergeCell ref="A5:E5"/>
    <mergeCell ref="A20:E20"/>
    <mergeCell ref="A25:E25"/>
    <mergeCell ref="A29:E29"/>
  </mergeCells>
  <pageMargins left="0.7" right="0.7" top="0.75" bottom="0.75" header="0.3" footer="0.3"/>
  <pageSetup paperSize="9" scale="75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44"/>
  <sheetViews>
    <sheetView topLeftCell="A7" zoomScaleNormal="100" workbookViewId="0">
      <selection activeCell="A13" sqref="A13"/>
    </sheetView>
  </sheetViews>
  <sheetFormatPr defaultRowHeight="18.75" x14ac:dyDescent="0.3"/>
  <cols>
    <col min="1" max="1" width="60.42578125" style="48" bestFit="1" customWidth="1"/>
    <col min="2" max="2" width="16.140625" style="49" bestFit="1" customWidth="1"/>
    <col min="3" max="3" width="9" style="49" bestFit="1" customWidth="1"/>
    <col min="4" max="4" width="17.28515625" style="49" bestFit="1" customWidth="1"/>
    <col min="5" max="5" width="13.5703125" style="49" bestFit="1" customWidth="1"/>
    <col min="6" max="16384" width="9.140625" style="84"/>
  </cols>
  <sheetData>
    <row r="1" spans="1:5" x14ac:dyDescent="0.3">
      <c r="A1" s="395" t="s">
        <v>407</v>
      </c>
      <c r="B1" s="395"/>
      <c r="C1" s="395"/>
      <c r="D1" s="395"/>
      <c r="E1" s="395"/>
    </row>
    <row r="3" spans="1:5" x14ac:dyDescent="0.3">
      <c r="A3" s="27" t="s">
        <v>114</v>
      </c>
      <c r="B3" s="136" t="s">
        <v>115</v>
      </c>
      <c r="C3" s="136" t="s">
        <v>116</v>
      </c>
      <c r="D3" s="136" t="s">
        <v>4</v>
      </c>
      <c r="E3" s="136" t="s">
        <v>117</v>
      </c>
    </row>
    <row r="4" spans="1:5" x14ac:dyDescent="0.3">
      <c r="A4" s="85"/>
      <c r="E4" s="82"/>
    </row>
    <row r="5" spans="1:5" x14ac:dyDescent="0.3">
      <c r="A5" s="392" t="s">
        <v>235</v>
      </c>
      <c r="B5" s="393"/>
      <c r="C5" s="393"/>
      <c r="D5" s="393"/>
      <c r="E5" s="394"/>
    </row>
    <row r="6" spans="1:5" ht="37.5" x14ac:dyDescent="0.3">
      <c r="A6" s="27" t="s">
        <v>58</v>
      </c>
      <c r="B6" s="140" t="s">
        <v>81</v>
      </c>
      <c r="C6" s="140">
        <v>2500</v>
      </c>
      <c r="D6" s="140">
        <v>3</v>
      </c>
      <c r="E6" s="136">
        <f t="shared" ref="E6:E19" si="0">D6*C6</f>
        <v>7500</v>
      </c>
    </row>
    <row r="7" spans="1:5" ht="56.25" x14ac:dyDescent="0.3">
      <c r="A7" s="27" t="s">
        <v>267</v>
      </c>
      <c r="B7" s="140" t="s">
        <v>81</v>
      </c>
      <c r="C7" s="140">
        <v>3500</v>
      </c>
      <c r="D7" s="140">
        <v>3</v>
      </c>
      <c r="E7" s="140">
        <f t="shared" si="0"/>
        <v>10500</v>
      </c>
    </row>
    <row r="8" spans="1:5" ht="37.5" x14ac:dyDescent="0.3">
      <c r="A8" s="27" t="s">
        <v>399</v>
      </c>
      <c r="B8" s="140" t="s">
        <v>81</v>
      </c>
      <c r="C8" s="140">
        <v>5000</v>
      </c>
      <c r="D8" s="140">
        <v>3</v>
      </c>
      <c r="E8" s="140">
        <f t="shared" si="0"/>
        <v>15000</v>
      </c>
    </row>
    <row r="9" spans="1:5" ht="56.25" x14ac:dyDescent="0.3">
      <c r="A9" s="27" t="s">
        <v>266</v>
      </c>
      <c r="B9" s="140" t="s">
        <v>81</v>
      </c>
      <c r="C9" s="140">
        <v>2000</v>
      </c>
      <c r="D9" s="140">
        <v>3</v>
      </c>
      <c r="E9" s="140">
        <f t="shared" si="0"/>
        <v>6000</v>
      </c>
    </row>
    <row r="10" spans="1:5" ht="37.5" x14ac:dyDescent="0.3">
      <c r="A10" s="27" t="s">
        <v>284</v>
      </c>
      <c r="B10" s="140" t="s">
        <v>81</v>
      </c>
      <c r="C10" s="140">
        <v>6500</v>
      </c>
      <c r="D10" s="140">
        <v>3</v>
      </c>
      <c r="E10" s="140">
        <f t="shared" si="0"/>
        <v>19500</v>
      </c>
    </row>
    <row r="11" spans="1:5" x14ac:dyDescent="0.3">
      <c r="A11" s="27" t="s">
        <v>343</v>
      </c>
      <c r="B11" s="140" t="s">
        <v>81</v>
      </c>
      <c r="C11" s="140">
        <v>3500</v>
      </c>
      <c r="D11" s="140">
        <v>3</v>
      </c>
      <c r="E11" s="140">
        <f t="shared" si="0"/>
        <v>10500</v>
      </c>
    </row>
    <row r="12" spans="1:5" ht="56.25" x14ac:dyDescent="0.3">
      <c r="A12" s="27" t="s">
        <v>267</v>
      </c>
      <c r="B12" s="140" t="s">
        <v>81</v>
      </c>
      <c r="C12" s="140">
        <v>3500</v>
      </c>
      <c r="D12" s="140">
        <v>3</v>
      </c>
      <c r="E12" s="140">
        <f t="shared" si="0"/>
        <v>10500</v>
      </c>
    </row>
    <row r="13" spans="1:5" ht="37.5" x14ac:dyDescent="0.3">
      <c r="A13" s="27" t="s">
        <v>399</v>
      </c>
      <c r="B13" s="140" t="s">
        <v>81</v>
      </c>
      <c r="C13" s="140">
        <v>5000</v>
      </c>
      <c r="D13" s="140">
        <v>3</v>
      </c>
      <c r="E13" s="140">
        <f t="shared" si="0"/>
        <v>15000</v>
      </c>
    </row>
    <row r="14" spans="1:5" ht="56.25" x14ac:dyDescent="0.3">
      <c r="A14" s="27" t="s">
        <v>266</v>
      </c>
      <c r="B14" s="140" t="s">
        <v>81</v>
      </c>
      <c r="C14" s="140">
        <v>2500</v>
      </c>
      <c r="D14" s="140">
        <v>3</v>
      </c>
      <c r="E14" s="136">
        <f t="shared" si="0"/>
        <v>7500</v>
      </c>
    </row>
    <row r="15" spans="1:5" ht="37.5" x14ac:dyDescent="0.3">
      <c r="A15" s="27" t="s">
        <v>272</v>
      </c>
      <c r="B15" s="140" t="s">
        <v>81</v>
      </c>
      <c r="C15" s="140">
        <v>3000</v>
      </c>
      <c r="D15" s="140">
        <v>3</v>
      </c>
      <c r="E15" s="136">
        <f t="shared" si="0"/>
        <v>9000</v>
      </c>
    </row>
    <row r="16" spans="1:5" ht="37.5" x14ac:dyDescent="0.3">
      <c r="A16" s="27" t="s">
        <v>284</v>
      </c>
      <c r="B16" s="140" t="s">
        <v>81</v>
      </c>
      <c r="C16" s="140">
        <v>6500</v>
      </c>
      <c r="D16" s="140">
        <v>4</v>
      </c>
      <c r="E16" s="136">
        <f t="shared" si="0"/>
        <v>26000</v>
      </c>
    </row>
    <row r="17" spans="1:7" ht="56.25" x14ac:dyDescent="0.3">
      <c r="A17" s="27" t="s">
        <v>360</v>
      </c>
      <c r="B17" s="140" t="s">
        <v>81</v>
      </c>
      <c r="C17" s="140">
        <v>6000</v>
      </c>
      <c r="D17" s="140">
        <v>1</v>
      </c>
      <c r="E17" s="136">
        <f t="shared" si="0"/>
        <v>6000</v>
      </c>
    </row>
    <row r="18" spans="1:7" ht="37.5" x14ac:dyDescent="0.3">
      <c r="A18" s="27" t="s">
        <v>73</v>
      </c>
      <c r="B18" s="140" t="s">
        <v>81</v>
      </c>
      <c r="C18" s="140">
        <v>26500</v>
      </c>
      <c r="D18" s="140">
        <v>1</v>
      </c>
      <c r="E18" s="136">
        <f t="shared" si="0"/>
        <v>26500</v>
      </c>
      <c r="F18" s="118"/>
      <c r="G18" s="118"/>
    </row>
    <row r="19" spans="1:7" x14ac:dyDescent="0.3">
      <c r="A19" s="27" t="s">
        <v>406</v>
      </c>
      <c r="B19" s="136"/>
      <c r="C19" s="136">
        <v>70000</v>
      </c>
      <c r="D19" s="136">
        <v>1</v>
      </c>
      <c r="E19" s="136">
        <f t="shared" si="0"/>
        <v>70000</v>
      </c>
      <c r="F19" s="118"/>
      <c r="G19" s="118"/>
    </row>
    <row r="20" spans="1:7" x14ac:dyDescent="0.3">
      <c r="A20" s="85"/>
      <c r="D20" s="65" t="s">
        <v>70</v>
      </c>
      <c r="E20" s="82">
        <f>SUM(E6:E19)</f>
        <v>239500</v>
      </c>
      <c r="F20" s="118"/>
      <c r="G20" s="118"/>
    </row>
    <row r="21" spans="1:7" x14ac:dyDescent="0.3">
      <c r="A21" s="85"/>
      <c r="E21" s="82"/>
    </row>
    <row r="22" spans="1:7" x14ac:dyDescent="0.3">
      <c r="A22" s="396" t="s">
        <v>236</v>
      </c>
      <c r="B22" s="396"/>
      <c r="C22" s="396"/>
      <c r="D22" s="396"/>
      <c r="E22" s="396"/>
    </row>
    <row r="23" spans="1:7" x14ac:dyDescent="0.3">
      <c r="A23" s="121" t="s">
        <v>286</v>
      </c>
      <c r="B23" s="136" t="s">
        <v>371</v>
      </c>
      <c r="C23" s="136">
        <v>5000</v>
      </c>
      <c r="D23" s="136">
        <v>4</v>
      </c>
      <c r="E23" s="136">
        <f t="shared" ref="E23:E28" si="1">D23*C23</f>
        <v>20000</v>
      </c>
    </row>
    <row r="24" spans="1:7" x14ac:dyDescent="0.3">
      <c r="A24" s="62" t="s">
        <v>254</v>
      </c>
      <c r="B24" s="136" t="s">
        <v>371</v>
      </c>
      <c r="C24" s="136">
        <v>5200</v>
      </c>
      <c r="D24" s="92">
        <v>4</v>
      </c>
      <c r="E24" s="136">
        <f t="shared" si="1"/>
        <v>20800</v>
      </c>
    </row>
    <row r="25" spans="1:7" x14ac:dyDescent="0.3">
      <c r="A25" s="102" t="s">
        <v>350</v>
      </c>
      <c r="B25" s="141" t="s">
        <v>322</v>
      </c>
      <c r="C25" s="91">
        <v>1470</v>
      </c>
      <c r="D25" s="92">
        <v>3</v>
      </c>
      <c r="E25" s="141">
        <f t="shared" si="1"/>
        <v>4410</v>
      </c>
    </row>
    <row r="26" spans="1:7" ht="37.5" x14ac:dyDescent="0.3">
      <c r="A26" s="90" t="s">
        <v>129</v>
      </c>
      <c r="B26" s="136" t="s">
        <v>322</v>
      </c>
      <c r="C26" s="91">
        <v>90</v>
      </c>
      <c r="D26" s="92">
        <v>10</v>
      </c>
      <c r="E26" s="136">
        <f t="shared" si="1"/>
        <v>900</v>
      </c>
    </row>
    <row r="27" spans="1:7" ht="37.5" x14ac:dyDescent="0.3">
      <c r="A27" s="90" t="s">
        <v>405</v>
      </c>
      <c r="B27" s="136" t="s">
        <v>322</v>
      </c>
      <c r="C27" s="91">
        <v>160</v>
      </c>
      <c r="D27" s="92">
        <v>8</v>
      </c>
      <c r="E27" s="136">
        <f t="shared" si="1"/>
        <v>1280</v>
      </c>
    </row>
    <row r="28" spans="1:7" x14ac:dyDescent="0.3">
      <c r="A28" s="27" t="s">
        <v>364</v>
      </c>
      <c r="B28" s="139" t="s">
        <v>81</v>
      </c>
      <c r="C28" s="139">
        <v>380</v>
      </c>
      <c r="D28" s="92">
        <v>10</v>
      </c>
      <c r="E28" s="136">
        <f t="shared" si="1"/>
        <v>3800</v>
      </c>
    </row>
    <row r="29" spans="1:7" x14ac:dyDescent="0.3">
      <c r="A29" s="81"/>
      <c r="D29" s="49" t="s">
        <v>70</v>
      </c>
      <c r="E29" s="82">
        <f>SUM(E23:E28)</f>
        <v>51190</v>
      </c>
    </row>
    <row r="30" spans="1:7" x14ac:dyDescent="0.3">
      <c r="A30" s="85"/>
      <c r="E30" s="82"/>
    </row>
    <row r="31" spans="1:7" x14ac:dyDescent="0.3">
      <c r="A31" s="396" t="s">
        <v>237</v>
      </c>
      <c r="B31" s="396"/>
      <c r="C31" s="396"/>
      <c r="D31" s="396"/>
      <c r="E31" s="396"/>
    </row>
    <row r="32" spans="1:7" x14ac:dyDescent="0.3">
      <c r="A32" s="138"/>
      <c r="B32" s="138"/>
      <c r="C32" s="138"/>
      <c r="D32" s="138"/>
      <c r="E32" s="136">
        <f t="shared" ref="E32" si="2">D32*C32</f>
        <v>0</v>
      </c>
    </row>
    <row r="33" spans="1:5" x14ac:dyDescent="0.3">
      <c r="A33" s="85"/>
      <c r="D33" s="49" t="s">
        <v>70</v>
      </c>
      <c r="E33" s="82">
        <f>SUM(E32)</f>
        <v>0</v>
      </c>
    </row>
    <row r="34" spans="1:5" x14ac:dyDescent="0.3">
      <c r="A34" s="85"/>
      <c r="E34" s="82"/>
    </row>
    <row r="35" spans="1:5" x14ac:dyDescent="0.3">
      <c r="A35" s="396" t="s">
        <v>238</v>
      </c>
      <c r="B35" s="396"/>
      <c r="C35" s="396"/>
      <c r="D35" s="396"/>
      <c r="E35" s="396"/>
    </row>
    <row r="36" spans="1:5" x14ac:dyDescent="0.3">
      <c r="A36" s="27" t="s">
        <v>239</v>
      </c>
      <c r="B36" s="136"/>
      <c r="C36" s="136">
        <v>5000</v>
      </c>
      <c r="D36" s="136">
        <v>1</v>
      </c>
      <c r="E36" s="136">
        <f>D36*C36</f>
        <v>5000</v>
      </c>
    </row>
    <row r="37" spans="1:5" x14ac:dyDescent="0.3">
      <c r="A37" s="27" t="s">
        <v>240</v>
      </c>
      <c r="B37" s="136"/>
      <c r="C37" s="136">
        <v>12000</v>
      </c>
      <c r="D37" s="136">
        <v>1</v>
      </c>
      <c r="E37" s="136">
        <f t="shared" ref="E37:E41" si="3">D37*C37</f>
        <v>12000</v>
      </c>
    </row>
    <row r="38" spans="1:5" x14ac:dyDescent="0.3">
      <c r="A38" s="27" t="s">
        <v>402</v>
      </c>
      <c r="B38" s="136"/>
      <c r="C38" s="136">
        <v>7500</v>
      </c>
      <c r="D38" s="136">
        <v>1</v>
      </c>
      <c r="E38" s="136">
        <f t="shared" si="3"/>
        <v>7500</v>
      </c>
    </row>
    <row r="39" spans="1:5" x14ac:dyDescent="0.3">
      <c r="A39" s="27" t="s">
        <v>362</v>
      </c>
      <c r="B39" s="136"/>
      <c r="C39" s="136">
        <v>11000</v>
      </c>
      <c r="D39" s="136">
        <v>1</v>
      </c>
      <c r="E39" s="136">
        <f t="shared" si="3"/>
        <v>11000</v>
      </c>
    </row>
    <row r="40" spans="1:5" x14ac:dyDescent="0.3">
      <c r="A40" s="27" t="s">
        <v>242</v>
      </c>
      <c r="B40" s="136"/>
      <c r="C40" s="136">
        <v>150000</v>
      </c>
      <c r="D40" s="136">
        <v>1</v>
      </c>
      <c r="E40" s="136">
        <f t="shared" si="3"/>
        <v>150000</v>
      </c>
    </row>
    <row r="41" spans="1:5" x14ac:dyDescent="0.3">
      <c r="A41" s="27" t="s">
        <v>318</v>
      </c>
      <c r="B41" s="136"/>
      <c r="C41" s="136">
        <v>350</v>
      </c>
      <c r="D41" s="136">
        <v>2</v>
      </c>
      <c r="E41" s="136">
        <f t="shared" si="3"/>
        <v>700</v>
      </c>
    </row>
    <row r="42" spans="1:5" x14ac:dyDescent="0.3">
      <c r="D42" s="49" t="s">
        <v>70</v>
      </c>
      <c r="E42" s="49">
        <f>SUM(E36:E41)</f>
        <v>186200</v>
      </c>
    </row>
    <row r="44" spans="1:5" x14ac:dyDescent="0.3">
      <c r="B44" s="137"/>
      <c r="D44" s="53" t="s">
        <v>250</v>
      </c>
      <c r="E44" s="137">
        <f>SUM(E36:E41,E23:E28,E32,E6:E19)</f>
        <v>476890</v>
      </c>
    </row>
  </sheetData>
  <mergeCells count="5">
    <mergeCell ref="A1:E1"/>
    <mergeCell ref="A5:E5"/>
    <mergeCell ref="A22:E22"/>
    <mergeCell ref="A31:E31"/>
    <mergeCell ref="A35:E35"/>
  </mergeCells>
  <pageMargins left="0.7" right="0.7" top="0.75" bottom="0.75" header="0.3" footer="0.3"/>
  <pageSetup paperSize="9" scale="63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51"/>
  <sheetViews>
    <sheetView topLeftCell="A19" zoomScaleNormal="100" workbookViewId="0">
      <selection activeCell="K20" sqref="K20"/>
    </sheetView>
  </sheetViews>
  <sheetFormatPr defaultRowHeight="18.75" x14ac:dyDescent="0.3"/>
  <cols>
    <col min="1" max="1" width="60.42578125" style="48" bestFit="1" customWidth="1"/>
    <col min="2" max="2" width="16.140625" style="49" bestFit="1" customWidth="1"/>
    <col min="3" max="3" width="9" style="49" bestFit="1" customWidth="1"/>
    <col min="4" max="4" width="17.28515625" style="49" bestFit="1" customWidth="1"/>
    <col min="5" max="5" width="13.5703125" style="49" bestFit="1" customWidth="1"/>
    <col min="6" max="6" width="4.5703125" style="84" customWidth="1"/>
    <col min="7" max="16384" width="9.140625" style="84"/>
  </cols>
  <sheetData>
    <row r="1" spans="1:7" x14ac:dyDescent="0.3">
      <c r="A1" s="395" t="s">
        <v>407</v>
      </c>
      <c r="B1" s="395"/>
      <c r="C1" s="395"/>
      <c r="D1" s="395"/>
      <c r="E1" s="395"/>
    </row>
    <row r="3" spans="1:7" x14ac:dyDescent="0.3">
      <c r="A3" s="27" t="s">
        <v>114</v>
      </c>
      <c r="B3" s="151" t="s">
        <v>115</v>
      </c>
      <c r="C3" s="151" t="s">
        <v>116</v>
      </c>
      <c r="D3" s="151" t="s">
        <v>4</v>
      </c>
      <c r="E3" s="151" t="s">
        <v>117</v>
      </c>
    </row>
    <row r="4" spans="1:7" x14ac:dyDescent="0.3">
      <c r="A4" s="85"/>
      <c r="E4" s="82"/>
    </row>
    <row r="5" spans="1:7" x14ac:dyDescent="0.3">
      <c r="A5" s="392" t="s">
        <v>235</v>
      </c>
      <c r="B5" s="393"/>
      <c r="C5" s="393"/>
      <c r="D5" s="393"/>
      <c r="E5" s="394"/>
    </row>
    <row r="6" spans="1:7" ht="37.5" x14ac:dyDescent="0.3">
      <c r="A6" s="27" t="s">
        <v>58</v>
      </c>
      <c r="B6" s="151" t="s">
        <v>81</v>
      </c>
      <c r="C6" s="151">
        <v>2500</v>
      </c>
      <c r="D6" s="151">
        <v>1</v>
      </c>
      <c r="E6" s="146">
        <f t="shared" ref="E6:E27" si="0">D6*C6</f>
        <v>2500</v>
      </c>
      <c r="F6" s="401" t="s">
        <v>384</v>
      </c>
      <c r="G6" s="84">
        <f>SUM(E6:E10)</f>
        <v>19500</v>
      </c>
    </row>
    <row r="7" spans="1:7" ht="75" x14ac:dyDescent="0.3">
      <c r="A7" s="27" t="s">
        <v>408</v>
      </c>
      <c r="B7" s="151" t="s">
        <v>81</v>
      </c>
      <c r="C7" s="151">
        <v>4000</v>
      </c>
      <c r="D7" s="151">
        <v>1</v>
      </c>
      <c r="E7" s="146">
        <f t="shared" si="0"/>
        <v>4000</v>
      </c>
      <c r="F7" s="401"/>
    </row>
    <row r="8" spans="1:7" ht="37.5" x14ac:dyDescent="0.3">
      <c r="A8" s="27" t="s">
        <v>409</v>
      </c>
      <c r="B8" s="151" t="s">
        <v>81</v>
      </c>
      <c r="C8" s="151">
        <v>4500</v>
      </c>
      <c r="D8" s="151">
        <v>1</v>
      </c>
      <c r="E8" s="146">
        <f t="shared" si="0"/>
        <v>4500</v>
      </c>
      <c r="F8" s="401"/>
    </row>
    <row r="9" spans="1:7" ht="56.25" x14ac:dyDescent="0.3">
      <c r="A9" s="27" t="s">
        <v>266</v>
      </c>
      <c r="B9" s="151" t="s">
        <v>81</v>
      </c>
      <c r="C9" s="151">
        <v>2000</v>
      </c>
      <c r="D9" s="151">
        <v>1</v>
      </c>
      <c r="E9" s="146">
        <f t="shared" si="0"/>
        <v>2000</v>
      </c>
      <c r="F9" s="401"/>
    </row>
    <row r="10" spans="1:7" ht="37.5" x14ac:dyDescent="0.3">
      <c r="A10" s="27" t="s">
        <v>284</v>
      </c>
      <c r="B10" s="151" t="s">
        <v>81</v>
      </c>
      <c r="C10" s="151">
        <v>6500</v>
      </c>
      <c r="D10" s="151">
        <v>1</v>
      </c>
      <c r="E10" s="146">
        <f t="shared" si="0"/>
        <v>6500</v>
      </c>
      <c r="F10" s="401"/>
    </row>
    <row r="11" spans="1:7" ht="37.5" x14ac:dyDescent="0.3">
      <c r="A11" s="27" t="s">
        <v>171</v>
      </c>
      <c r="B11" s="151" t="s">
        <v>81</v>
      </c>
      <c r="C11" s="151">
        <v>2000</v>
      </c>
      <c r="D11" s="151">
        <v>1</v>
      </c>
      <c r="E11" s="146">
        <f t="shared" si="0"/>
        <v>2000</v>
      </c>
      <c r="F11" s="402" t="s">
        <v>410</v>
      </c>
      <c r="G11" s="84">
        <f>SUM(E11:E17)</f>
        <v>26000</v>
      </c>
    </row>
    <row r="12" spans="1:7" x14ac:dyDescent="0.3">
      <c r="A12" s="27" t="s">
        <v>343</v>
      </c>
      <c r="B12" s="151" t="s">
        <v>81</v>
      </c>
      <c r="C12" s="151">
        <v>3500</v>
      </c>
      <c r="D12" s="151">
        <v>1</v>
      </c>
      <c r="E12" s="146">
        <f t="shared" si="0"/>
        <v>3500</v>
      </c>
      <c r="F12" s="402"/>
    </row>
    <row r="13" spans="1:7" ht="75" x14ac:dyDescent="0.3">
      <c r="A13" s="27" t="s">
        <v>408</v>
      </c>
      <c r="B13" s="151" t="s">
        <v>81</v>
      </c>
      <c r="C13" s="151">
        <v>4000</v>
      </c>
      <c r="D13" s="151">
        <v>1</v>
      </c>
      <c r="E13" s="146">
        <f t="shared" si="0"/>
        <v>4000</v>
      </c>
      <c r="F13" s="402"/>
    </row>
    <row r="14" spans="1:7" ht="37.5" x14ac:dyDescent="0.3">
      <c r="A14" s="27" t="s">
        <v>409</v>
      </c>
      <c r="B14" s="151" t="s">
        <v>81</v>
      </c>
      <c r="C14" s="151">
        <v>4500</v>
      </c>
      <c r="D14" s="151">
        <v>1</v>
      </c>
      <c r="E14" s="146">
        <f t="shared" si="0"/>
        <v>4500</v>
      </c>
      <c r="F14" s="402"/>
    </row>
    <row r="15" spans="1:7" ht="56.25" x14ac:dyDescent="0.3">
      <c r="A15" s="27" t="s">
        <v>266</v>
      </c>
      <c r="B15" s="151" t="s">
        <v>81</v>
      </c>
      <c r="C15" s="151">
        <v>2500</v>
      </c>
      <c r="D15" s="151">
        <v>1</v>
      </c>
      <c r="E15" s="146">
        <f t="shared" si="0"/>
        <v>2500</v>
      </c>
      <c r="F15" s="402"/>
    </row>
    <row r="16" spans="1:7" ht="37.5" x14ac:dyDescent="0.3">
      <c r="A16" s="27" t="s">
        <v>272</v>
      </c>
      <c r="B16" s="151" t="s">
        <v>81</v>
      </c>
      <c r="C16" s="151">
        <v>3000</v>
      </c>
      <c r="D16" s="151">
        <v>1</v>
      </c>
      <c r="E16" s="146">
        <f t="shared" si="0"/>
        <v>3000</v>
      </c>
      <c r="F16" s="402"/>
    </row>
    <row r="17" spans="1:7" ht="37.5" x14ac:dyDescent="0.3">
      <c r="A17" s="27" t="s">
        <v>284</v>
      </c>
      <c r="B17" s="151" t="s">
        <v>81</v>
      </c>
      <c r="C17" s="151">
        <v>6500</v>
      </c>
      <c r="D17" s="151">
        <v>1</v>
      </c>
      <c r="E17" s="146">
        <f t="shared" si="0"/>
        <v>6500</v>
      </c>
      <c r="F17" s="402"/>
    </row>
    <row r="18" spans="1:7" ht="37.5" x14ac:dyDescent="0.3">
      <c r="A18" s="27" t="s">
        <v>171</v>
      </c>
      <c r="B18" s="151" t="s">
        <v>81</v>
      </c>
      <c r="C18" s="151">
        <v>2000</v>
      </c>
      <c r="D18" s="151">
        <v>1</v>
      </c>
      <c r="E18" s="146">
        <f t="shared" si="0"/>
        <v>2000</v>
      </c>
      <c r="F18" s="403" t="s">
        <v>385</v>
      </c>
      <c r="G18" s="84">
        <f>SUM(E18:E26)</f>
        <v>77400</v>
      </c>
    </row>
    <row r="19" spans="1:7" x14ac:dyDescent="0.3">
      <c r="A19" s="27" t="s">
        <v>343</v>
      </c>
      <c r="B19" s="151" t="s">
        <v>81</v>
      </c>
      <c r="C19" s="151">
        <v>3500</v>
      </c>
      <c r="D19" s="151">
        <v>1</v>
      </c>
      <c r="E19" s="146">
        <f t="shared" si="0"/>
        <v>3500</v>
      </c>
      <c r="F19" s="403"/>
    </row>
    <row r="20" spans="1:7" ht="75" x14ac:dyDescent="0.3">
      <c r="A20" s="27" t="s">
        <v>408</v>
      </c>
      <c r="B20" s="151" t="s">
        <v>81</v>
      </c>
      <c r="C20" s="151">
        <v>4000</v>
      </c>
      <c r="D20" s="151">
        <v>1</v>
      </c>
      <c r="E20" s="146">
        <f t="shared" si="0"/>
        <v>4000</v>
      </c>
      <c r="F20" s="403"/>
    </row>
    <row r="21" spans="1:7" ht="37.5" x14ac:dyDescent="0.3">
      <c r="A21" s="27" t="s">
        <v>411</v>
      </c>
      <c r="B21" s="151" t="s">
        <v>81</v>
      </c>
      <c r="C21" s="151">
        <v>14000</v>
      </c>
      <c r="D21" s="151">
        <v>1</v>
      </c>
      <c r="E21" s="146">
        <f t="shared" si="0"/>
        <v>14000</v>
      </c>
      <c r="F21" s="403"/>
    </row>
    <row r="22" spans="1:7" ht="37.5" x14ac:dyDescent="0.3">
      <c r="A22" s="27" t="s">
        <v>166</v>
      </c>
      <c r="B22" s="151" t="s">
        <v>81</v>
      </c>
      <c r="C22" s="151">
        <v>900</v>
      </c>
      <c r="D22" s="151">
        <v>1</v>
      </c>
      <c r="E22" s="146">
        <f t="shared" si="0"/>
        <v>900</v>
      </c>
      <c r="F22" s="403"/>
    </row>
    <row r="23" spans="1:7" ht="56.25" x14ac:dyDescent="0.3">
      <c r="A23" s="27" t="s">
        <v>345</v>
      </c>
      <c r="B23" s="151" t="s">
        <v>81</v>
      </c>
      <c r="C23" s="151">
        <v>4000</v>
      </c>
      <c r="D23" s="151">
        <v>1</v>
      </c>
      <c r="E23" s="146">
        <f t="shared" si="0"/>
        <v>4000</v>
      </c>
      <c r="F23" s="403"/>
    </row>
    <row r="24" spans="1:7" ht="37.5" x14ac:dyDescent="0.3">
      <c r="A24" s="27" t="s">
        <v>272</v>
      </c>
      <c r="B24" s="151" t="s">
        <v>81</v>
      </c>
      <c r="C24" s="151">
        <v>3000</v>
      </c>
      <c r="D24" s="151">
        <v>1</v>
      </c>
      <c r="E24" s="146">
        <f t="shared" si="0"/>
        <v>3000</v>
      </c>
      <c r="F24" s="403"/>
    </row>
    <row r="25" spans="1:7" ht="37.5" x14ac:dyDescent="0.3">
      <c r="A25" s="27" t="s">
        <v>389</v>
      </c>
      <c r="B25" s="151" t="s">
        <v>81</v>
      </c>
      <c r="C25" s="151">
        <v>37000</v>
      </c>
      <c r="D25" s="151">
        <v>1</v>
      </c>
      <c r="E25" s="146">
        <f t="shared" si="0"/>
        <v>37000</v>
      </c>
      <c r="F25" s="403"/>
    </row>
    <row r="26" spans="1:7" ht="37.5" x14ac:dyDescent="0.3">
      <c r="A26" s="27" t="s">
        <v>159</v>
      </c>
      <c r="B26" s="151" t="s">
        <v>81</v>
      </c>
      <c r="C26" s="151">
        <v>9000</v>
      </c>
      <c r="D26" s="151">
        <v>1</v>
      </c>
      <c r="E26" s="146">
        <f t="shared" si="0"/>
        <v>9000</v>
      </c>
      <c r="F26" s="403"/>
      <c r="G26" s="118"/>
    </row>
    <row r="27" spans="1:7" ht="37.5" x14ac:dyDescent="0.3">
      <c r="A27" s="27" t="s">
        <v>73</v>
      </c>
      <c r="B27" s="151" t="s">
        <v>81</v>
      </c>
      <c r="C27" s="151">
        <v>26500</v>
      </c>
      <c r="D27" s="151">
        <v>1</v>
      </c>
      <c r="E27" s="151">
        <f t="shared" si="0"/>
        <v>26500</v>
      </c>
      <c r="F27" s="147"/>
      <c r="G27" s="118"/>
    </row>
    <row r="28" spans="1:7" x14ac:dyDescent="0.3">
      <c r="A28" s="85"/>
      <c r="D28" s="65" t="s">
        <v>70</v>
      </c>
      <c r="E28" s="82">
        <f>SUM(E6:E27)</f>
        <v>149400</v>
      </c>
      <c r="F28" s="118"/>
      <c r="G28" s="118"/>
    </row>
    <row r="29" spans="1:7" x14ac:dyDescent="0.3">
      <c r="A29" s="85"/>
      <c r="E29" s="82"/>
    </row>
    <row r="30" spans="1:7" x14ac:dyDescent="0.3">
      <c r="A30" s="396" t="s">
        <v>236</v>
      </c>
      <c r="B30" s="396"/>
      <c r="C30" s="396"/>
      <c r="D30" s="396"/>
      <c r="E30" s="396"/>
    </row>
    <row r="31" spans="1:7" x14ac:dyDescent="0.3">
      <c r="A31" s="121"/>
      <c r="B31" s="151"/>
      <c r="C31" s="151"/>
      <c r="D31" s="151"/>
      <c r="E31" s="151">
        <f t="shared" ref="E31:E33" si="1">D31*C31</f>
        <v>0</v>
      </c>
    </row>
    <row r="32" spans="1:7" x14ac:dyDescent="0.3">
      <c r="A32" s="62"/>
      <c r="B32" s="151"/>
      <c r="C32" s="151"/>
      <c r="D32" s="92"/>
      <c r="E32" s="151">
        <f t="shared" si="1"/>
        <v>0</v>
      </c>
    </row>
    <row r="33" spans="1:5" x14ac:dyDescent="0.3">
      <c r="A33" s="102"/>
      <c r="B33" s="151"/>
      <c r="C33" s="91"/>
      <c r="D33" s="92"/>
      <c r="E33" s="151">
        <f t="shared" si="1"/>
        <v>0</v>
      </c>
    </row>
    <row r="34" spans="1:5" x14ac:dyDescent="0.3">
      <c r="A34" s="81"/>
      <c r="D34" s="49" t="s">
        <v>70</v>
      </c>
      <c r="E34" s="82">
        <f>SUM(E31:E33)</f>
        <v>0</v>
      </c>
    </row>
    <row r="35" spans="1:5" x14ac:dyDescent="0.3">
      <c r="A35" s="85"/>
      <c r="E35" s="82"/>
    </row>
    <row r="36" spans="1:5" x14ac:dyDescent="0.3">
      <c r="A36" s="396" t="s">
        <v>237</v>
      </c>
      <c r="B36" s="396"/>
      <c r="C36" s="396"/>
      <c r="D36" s="396"/>
      <c r="E36" s="396"/>
    </row>
    <row r="37" spans="1:5" x14ac:dyDescent="0.3">
      <c r="A37" s="153"/>
      <c r="B37" s="153"/>
      <c r="C37" s="153"/>
      <c r="D37" s="153"/>
      <c r="E37" s="151">
        <f t="shared" ref="E37:E39" si="2">D37*C37</f>
        <v>0</v>
      </c>
    </row>
    <row r="38" spans="1:5" x14ac:dyDescent="0.3">
      <c r="A38" s="153"/>
      <c r="B38" s="153"/>
      <c r="C38" s="153"/>
      <c r="D38" s="153"/>
      <c r="E38" s="151">
        <f t="shared" si="2"/>
        <v>0</v>
      </c>
    </row>
    <row r="39" spans="1:5" x14ac:dyDescent="0.3">
      <c r="A39" s="153"/>
      <c r="B39" s="153"/>
      <c r="C39" s="153"/>
      <c r="D39" s="153"/>
      <c r="E39" s="151">
        <f t="shared" si="2"/>
        <v>0</v>
      </c>
    </row>
    <row r="40" spans="1:5" x14ac:dyDescent="0.3">
      <c r="A40" s="85"/>
      <c r="D40" s="49" t="s">
        <v>70</v>
      </c>
      <c r="E40" s="82">
        <f>SUM(E37:E39)</f>
        <v>0</v>
      </c>
    </row>
    <row r="41" spans="1:5" x14ac:dyDescent="0.3">
      <c r="A41" s="85"/>
      <c r="E41" s="82"/>
    </row>
    <row r="42" spans="1:5" x14ac:dyDescent="0.3">
      <c r="A42" s="396" t="s">
        <v>238</v>
      </c>
      <c r="B42" s="396"/>
      <c r="C42" s="396"/>
      <c r="D42" s="396"/>
      <c r="E42" s="396"/>
    </row>
    <row r="43" spans="1:5" x14ac:dyDescent="0.3">
      <c r="A43" s="27" t="s">
        <v>239</v>
      </c>
      <c r="B43" s="151"/>
      <c r="C43" s="151">
        <v>5000</v>
      </c>
      <c r="D43" s="151">
        <v>1</v>
      </c>
      <c r="E43" s="151">
        <f>D43*C43</f>
        <v>5000</v>
      </c>
    </row>
    <row r="44" spans="1:5" x14ac:dyDescent="0.3">
      <c r="A44" s="27" t="s">
        <v>240</v>
      </c>
      <c r="B44" s="151"/>
      <c r="C44" s="151">
        <v>12000</v>
      </c>
      <c r="D44" s="151">
        <v>1</v>
      </c>
      <c r="E44" s="151">
        <f t="shared" ref="E44:E48" si="3">D44*C44</f>
        <v>12000</v>
      </c>
    </row>
    <row r="45" spans="1:5" x14ac:dyDescent="0.3">
      <c r="A45" s="27" t="s">
        <v>402</v>
      </c>
      <c r="B45" s="151"/>
      <c r="C45" s="151">
        <v>7500</v>
      </c>
      <c r="D45" s="151">
        <v>1</v>
      </c>
      <c r="E45" s="151">
        <f t="shared" si="3"/>
        <v>7500</v>
      </c>
    </row>
    <row r="46" spans="1:5" x14ac:dyDescent="0.3">
      <c r="A46" s="27" t="s">
        <v>362</v>
      </c>
      <c r="B46" s="151"/>
      <c r="C46" s="151">
        <v>11000</v>
      </c>
      <c r="D46" s="151">
        <v>1</v>
      </c>
      <c r="E46" s="151">
        <f t="shared" si="3"/>
        <v>11000</v>
      </c>
    </row>
    <row r="47" spans="1:5" x14ac:dyDescent="0.3">
      <c r="A47" s="27" t="s">
        <v>242</v>
      </c>
      <c r="B47" s="151"/>
      <c r="C47" s="151">
        <v>150000</v>
      </c>
      <c r="D47" s="151">
        <v>1</v>
      </c>
      <c r="E47" s="151">
        <f t="shared" si="3"/>
        <v>150000</v>
      </c>
    </row>
    <row r="48" spans="1:5" x14ac:dyDescent="0.3">
      <c r="A48" s="27" t="s">
        <v>318</v>
      </c>
      <c r="B48" s="151"/>
      <c r="C48" s="151">
        <v>350</v>
      </c>
      <c r="D48" s="151">
        <v>2</v>
      </c>
      <c r="E48" s="151">
        <f t="shared" si="3"/>
        <v>700</v>
      </c>
    </row>
    <row r="49" spans="2:5" x14ac:dyDescent="0.3">
      <c r="D49" s="49" t="s">
        <v>70</v>
      </c>
      <c r="E49" s="49">
        <f>SUM(E43:E48)</f>
        <v>186200</v>
      </c>
    </row>
    <row r="51" spans="2:5" x14ac:dyDescent="0.3">
      <c r="B51" s="152"/>
      <c r="D51" s="53" t="s">
        <v>250</v>
      </c>
      <c r="E51" s="152">
        <f>SUM(E43:E48,E31:E33,E39,E6:E27)</f>
        <v>335600</v>
      </c>
    </row>
  </sheetData>
  <mergeCells count="8">
    <mergeCell ref="A36:E36"/>
    <mergeCell ref="A42:E42"/>
    <mergeCell ref="A1:E1"/>
    <mergeCell ref="A5:E5"/>
    <mergeCell ref="F6:F10"/>
    <mergeCell ref="F11:F17"/>
    <mergeCell ref="F18:F26"/>
    <mergeCell ref="A30:E30"/>
  </mergeCells>
  <pageMargins left="0.7" right="0.7" top="0.75" bottom="0.75" header="0.3" footer="0.3"/>
  <pageSetup paperSize="9" scale="4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54"/>
  <sheetViews>
    <sheetView topLeftCell="A10" zoomScale="85" zoomScaleNormal="85" workbookViewId="0">
      <selection activeCell="A6" sqref="A6:A10"/>
    </sheetView>
  </sheetViews>
  <sheetFormatPr defaultRowHeight="18.75" x14ac:dyDescent="0.3"/>
  <cols>
    <col min="1" max="1" width="60.42578125" style="48" bestFit="1" customWidth="1"/>
    <col min="2" max="2" width="16.140625" style="49" bestFit="1" customWidth="1"/>
    <col min="3" max="3" width="9" style="49" bestFit="1" customWidth="1"/>
    <col min="4" max="4" width="17.28515625" style="49" bestFit="1" customWidth="1"/>
    <col min="5" max="5" width="13.5703125" style="49" bestFit="1" customWidth="1"/>
    <col min="6" max="16384" width="9.140625" style="84"/>
  </cols>
  <sheetData>
    <row r="1" spans="1:5" x14ac:dyDescent="0.3">
      <c r="A1" s="395" t="s">
        <v>425</v>
      </c>
      <c r="B1" s="395"/>
      <c r="C1" s="395"/>
      <c r="D1" s="395"/>
      <c r="E1" s="395"/>
    </row>
    <row r="3" spans="1:5" x14ac:dyDescent="0.3">
      <c r="A3" s="27" t="s">
        <v>114</v>
      </c>
      <c r="B3" s="142" t="s">
        <v>115</v>
      </c>
      <c r="C3" s="142" t="s">
        <v>116</v>
      </c>
      <c r="D3" s="142" t="s">
        <v>4</v>
      </c>
      <c r="E3" s="142" t="s">
        <v>117</v>
      </c>
    </row>
    <row r="4" spans="1:5" x14ac:dyDescent="0.3">
      <c r="A4" s="85"/>
      <c r="E4" s="82"/>
    </row>
    <row r="5" spans="1:5" x14ac:dyDescent="0.3">
      <c r="A5" s="392" t="s">
        <v>235</v>
      </c>
      <c r="B5" s="393"/>
      <c r="C5" s="393"/>
      <c r="D5" s="393"/>
      <c r="E5" s="394"/>
    </row>
    <row r="6" spans="1:5" ht="37.5" x14ac:dyDescent="0.3">
      <c r="A6" s="27" t="s">
        <v>171</v>
      </c>
      <c r="B6" s="142" t="s">
        <v>81</v>
      </c>
      <c r="C6" s="142">
        <v>2000</v>
      </c>
      <c r="D6" s="142">
        <v>1</v>
      </c>
      <c r="E6" s="151">
        <f t="shared" ref="E6:E28" si="0">D6*C6</f>
        <v>2000</v>
      </c>
    </row>
    <row r="7" spans="1:5" x14ac:dyDescent="0.3">
      <c r="A7" s="27" t="s">
        <v>343</v>
      </c>
      <c r="B7" s="142" t="s">
        <v>81</v>
      </c>
      <c r="C7" s="142">
        <v>3500</v>
      </c>
      <c r="D7" s="142">
        <v>1</v>
      </c>
      <c r="E7" s="151">
        <f t="shared" si="0"/>
        <v>3500</v>
      </c>
    </row>
    <row r="8" spans="1:5" ht="75" x14ac:dyDescent="0.3">
      <c r="A8" s="27" t="s">
        <v>408</v>
      </c>
      <c r="B8" s="142" t="s">
        <v>81</v>
      </c>
      <c r="C8" s="142">
        <v>4000</v>
      </c>
      <c r="D8" s="142">
        <v>1</v>
      </c>
      <c r="E8" s="151">
        <f t="shared" si="0"/>
        <v>4000</v>
      </c>
    </row>
    <row r="9" spans="1:5" ht="37.5" x14ac:dyDescent="0.3">
      <c r="A9" s="27" t="s">
        <v>409</v>
      </c>
      <c r="B9" s="142" t="s">
        <v>81</v>
      </c>
      <c r="C9" s="142">
        <v>4500</v>
      </c>
      <c r="D9" s="142">
        <v>1</v>
      </c>
      <c r="E9" s="151">
        <f t="shared" si="0"/>
        <v>4500</v>
      </c>
    </row>
    <row r="10" spans="1:5" ht="56.25" x14ac:dyDescent="0.3">
      <c r="A10" s="27" t="s">
        <v>266</v>
      </c>
      <c r="B10" s="142" t="s">
        <v>81</v>
      </c>
      <c r="C10" s="142">
        <v>2500</v>
      </c>
      <c r="D10" s="142">
        <v>1</v>
      </c>
      <c r="E10" s="151">
        <f t="shared" si="0"/>
        <v>2500</v>
      </c>
    </row>
    <row r="11" spans="1:5" ht="37.5" x14ac:dyDescent="0.3">
      <c r="A11" s="27" t="s">
        <v>272</v>
      </c>
      <c r="B11" s="142" t="s">
        <v>81</v>
      </c>
      <c r="C11" s="142">
        <v>3000</v>
      </c>
      <c r="D11" s="142">
        <v>1</v>
      </c>
      <c r="E11" s="151">
        <f t="shared" si="0"/>
        <v>3000</v>
      </c>
    </row>
    <row r="12" spans="1:5" ht="37.5" x14ac:dyDescent="0.3">
      <c r="A12" s="27" t="s">
        <v>284</v>
      </c>
      <c r="B12" s="142" t="s">
        <v>81</v>
      </c>
      <c r="C12" s="142">
        <v>6500</v>
      </c>
      <c r="D12" s="142">
        <v>1</v>
      </c>
      <c r="E12" s="151">
        <f t="shared" si="0"/>
        <v>6500</v>
      </c>
    </row>
    <row r="13" spans="1:5" ht="37.5" x14ac:dyDescent="0.3">
      <c r="A13" s="27" t="s">
        <v>171</v>
      </c>
      <c r="B13" s="142" t="s">
        <v>81</v>
      </c>
      <c r="C13" s="142">
        <v>2000</v>
      </c>
      <c r="D13" s="142">
        <v>2</v>
      </c>
      <c r="E13" s="151">
        <f t="shared" si="0"/>
        <v>4000</v>
      </c>
    </row>
    <row r="14" spans="1:5" x14ac:dyDescent="0.3">
      <c r="A14" s="27" t="s">
        <v>343</v>
      </c>
      <c r="B14" s="142" t="s">
        <v>81</v>
      </c>
      <c r="C14" s="142">
        <v>3500</v>
      </c>
      <c r="D14" s="142">
        <v>2</v>
      </c>
      <c r="E14" s="151">
        <f t="shared" si="0"/>
        <v>7000</v>
      </c>
    </row>
    <row r="15" spans="1:5" ht="75" x14ac:dyDescent="0.3">
      <c r="A15" s="27" t="s">
        <v>408</v>
      </c>
      <c r="B15" s="142" t="s">
        <v>81</v>
      </c>
      <c r="C15" s="142">
        <v>4000</v>
      </c>
      <c r="D15" s="142">
        <v>2</v>
      </c>
      <c r="E15" s="151">
        <f t="shared" si="0"/>
        <v>8000</v>
      </c>
    </row>
    <row r="16" spans="1:5" ht="37.5" x14ac:dyDescent="0.3">
      <c r="A16" s="27" t="s">
        <v>411</v>
      </c>
      <c r="B16" s="142" t="s">
        <v>81</v>
      </c>
      <c r="C16" s="142">
        <v>14000</v>
      </c>
      <c r="D16" s="142">
        <v>2</v>
      </c>
      <c r="E16" s="151">
        <f t="shared" si="0"/>
        <v>28000</v>
      </c>
    </row>
    <row r="17" spans="1:5" ht="37.5" x14ac:dyDescent="0.3">
      <c r="A17" s="27" t="s">
        <v>166</v>
      </c>
      <c r="B17" s="142" t="s">
        <v>81</v>
      </c>
      <c r="C17" s="142">
        <v>900</v>
      </c>
      <c r="D17" s="142">
        <v>2</v>
      </c>
      <c r="E17" s="151">
        <f t="shared" si="0"/>
        <v>1800</v>
      </c>
    </row>
    <row r="18" spans="1:5" ht="56.25" x14ac:dyDescent="0.3">
      <c r="A18" s="27" t="s">
        <v>345</v>
      </c>
      <c r="B18" s="142" t="s">
        <v>81</v>
      </c>
      <c r="C18" s="142">
        <v>4000</v>
      </c>
      <c r="D18" s="142">
        <v>2</v>
      </c>
      <c r="E18" s="151">
        <f t="shared" si="0"/>
        <v>8000</v>
      </c>
    </row>
    <row r="19" spans="1:5" ht="37.5" x14ac:dyDescent="0.3">
      <c r="A19" s="27" t="s">
        <v>272</v>
      </c>
      <c r="B19" s="142" t="s">
        <v>81</v>
      </c>
      <c r="C19" s="142">
        <v>3000</v>
      </c>
      <c r="D19" s="142">
        <v>2</v>
      </c>
      <c r="E19" s="151">
        <f t="shared" si="0"/>
        <v>6000</v>
      </c>
    </row>
    <row r="20" spans="1:5" ht="37.5" x14ac:dyDescent="0.3">
      <c r="A20" s="27" t="s">
        <v>389</v>
      </c>
      <c r="B20" s="142" t="s">
        <v>81</v>
      </c>
      <c r="C20" s="142">
        <v>37000</v>
      </c>
      <c r="D20" s="142">
        <v>1</v>
      </c>
      <c r="E20" s="151">
        <f t="shared" si="0"/>
        <v>37000</v>
      </c>
    </row>
    <row r="21" spans="1:5" ht="37.5" x14ac:dyDescent="0.3">
      <c r="A21" s="27" t="s">
        <v>159</v>
      </c>
      <c r="B21" s="142" t="s">
        <v>81</v>
      </c>
      <c r="C21" s="142">
        <v>9000</v>
      </c>
      <c r="D21" s="142">
        <v>2</v>
      </c>
      <c r="E21" s="151">
        <f t="shared" si="0"/>
        <v>18000</v>
      </c>
    </row>
    <row r="22" spans="1:5" x14ac:dyDescent="0.3">
      <c r="A22" s="27" t="s">
        <v>417</v>
      </c>
      <c r="B22" s="151"/>
      <c r="C22" s="149">
        <v>9500</v>
      </c>
      <c r="D22" s="149">
        <v>2</v>
      </c>
      <c r="E22" s="151">
        <f t="shared" si="0"/>
        <v>19000</v>
      </c>
    </row>
    <row r="23" spans="1:5" x14ac:dyDescent="0.3">
      <c r="A23" s="27" t="s">
        <v>418</v>
      </c>
      <c r="B23" s="151"/>
      <c r="C23" s="149">
        <v>10000</v>
      </c>
      <c r="D23" s="149">
        <v>1</v>
      </c>
      <c r="E23" s="151">
        <f t="shared" si="0"/>
        <v>10000</v>
      </c>
    </row>
    <row r="24" spans="1:5" x14ac:dyDescent="0.3">
      <c r="A24" s="27" t="s">
        <v>421</v>
      </c>
      <c r="B24" s="149"/>
      <c r="C24" s="150">
        <v>23000</v>
      </c>
      <c r="D24" s="150">
        <v>1</v>
      </c>
      <c r="E24" s="151">
        <f t="shared" si="0"/>
        <v>23000</v>
      </c>
    </row>
    <row r="25" spans="1:5" x14ac:dyDescent="0.3">
      <c r="A25" s="27" t="s">
        <v>422</v>
      </c>
      <c r="B25" s="151"/>
      <c r="C25" s="150">
        <v>2000</v>
      </c>
      <c r="D25" s="150">
        <v>1</v>
      </c>
      <c r="E25" s="151">
        <f t="shared" si="0"/>
        <v>2000</v>
      </c>
    </row>
    <row r="26" spans="1:5" x14ac:dyDescent="0.3">
      <c r="A26" s="27" t="s">
        <v>414</v>
      </c>
      <c r="B26" s="148" t="s">
        <v>415</v>
      </c>
      <c r="C26" s="148">
        <v>16500</v>
      </c>
      <c r="D26" s="148">
        <v>1</v>
      </c>
      <c r="E26" s="151">
        <f t="shared" si="0"/>
        <v>16500</v>
      </c>
    </row>
    <row r="27" spans="1:5" ht="37.5" x14ac:dyDescent="0.3">
      <c r="A27" s="27" t="s">
        <v>416</v>
      </c>
      <c r="B27" s="148" t="s">
        <v>415</v>
      </c>
      <c r="C27" s="148">
        <v>11500</v>
      </c>
      <c r="D27" s="148">
        <v>1</v>
      </c>
      <c r="E27" s="151">
        <f t="shared" si="0"/>
        <v>11500</v>
      </c>
    </row>
    <row r="28" spans="1:5" ht="56.25" x14ac:dyDescent="0.3">
      <c r="A28" s="27" t="s">
        <v>412</v>
      </c>
      <c r="B28" s="145" t="s">
        <v>81</v>
      </c>
      <c r="C28" s="145">
        <v>44000</v>
      </c>
      <c r="D28" s="145">
        <v>1</v>
      </c>
      <c r="E28" s="151">
        <f t="shared" si="0"/>
        <v>44000</v>
      </c>
    </row>
    <row r="29" spans="1:5" x14ac:dyDescent="0.3">
      <c r="A29" s="85"/>
      <c r="D29" s="65" t="s">
        <v>70</v>
      </c>
      <c r="E29" s="82">
        <f>SUM(E6:E28)</f>
        <v>269800</v>
      </c>
    </row>
    <row r="30" spans="1:5" x14ac:dyDescent="0.3">
      <c r="A30" s="85"/>
      <c r="E30" s="82"/>
    </row>
    <row r="31" spans="1:5" x14ac:dyDescent="0.3">
      <c r="A31" s="396" t="s">
        <v>236</v>
      </c>
      <c r="B31" s="396"/>
      <c r="C31" s="396"/>
      <c r="D31" s="396"/>
      <c r="E31" s="396"/>
    </row>
    <row r="32" spans="1:5" x14ac:dyDescent="0.3">
      <c r="A32" s="121" t="s">
        <v>413</v>
      </c>
      <c r="B32" s="142"/>
      <c r="C32" s="142">
        <v>50000</v>
      </c>
      <c r="D32" s="142">
        <v>1</v>
      </c>
      <c r="E32" s="142">
        <f t="shared" ref="E32:E38" si="1">D32*C32</f>
        <v>50000</v>
      </c>
    </row>
    <row r="33" spans="1:5" x14ac:dyDescent="0.3">
      <c r="A33" s="121" t="s">
        <v>423</v>
      </c>
      <c r="B33" s="124" t="s">
        <v>322</v>
      </c>
      <c r="C33" s="155">
        <v>1080</v>
      </c>
      <c r="D33" s="92">
        <v>4</v>
      </c>
      <c r="E33" s="155">
        <f t="shared" si="1"/>
        <v>4320</v>
      </c>
    </row>
    <row r="34" spans="1:5" x14ac:dyDescent="0.3">
      <c r="A34" s="121" t="s">
        <v>424</v>
      </c>
      <c r="B34" s="124" t="s">
        <v>322</v>
      </c>
      <c r="C34" s="155">
        <v>1170</v>
      </c>
      <c r="D34" s="92">
        <v>2</v>
      </c>
      <c r="E34" s="155">
        <f t="shared" si="1"/>
        <v>2340</v>
      </c>
    </row>
    <row r="35" spans="1:5" x14ac:dyDescent="0.3">
      <c r="A35" s="121" t="s">
        <v>191</v>
      </c>
      <c r="B35" s="124" t="s">
        <v>322</v>
      </c>
      <c r="C35" s="155">
        <v>2300</v>
      </c>
      <c r="D35" s="92">
        <v>3</v>
      </c>
      <c r="E35" s="155">
        <f t="shared" si="1"/>
        <v>6900</v>
      </c>
    </row>
    <row r="36" spans="1:5" ht="37.5" x14ac:dyDescent="0.3">
      <c r="A36" s="121" t="s">
        <v>372</v>
      </c>
      <c r="B36" s="124" t="s">
        <v>371</v>
      </c>
      <c r="C36" s="154">
        <v>7200</v>
      </c>
      <c r="D36" s="92">
        <v>1</v>
      </c>
      <c r="E36" s="154">
        <f t="shared" si="1"/>
        <v>7200</v>
      </c>
    </row>
    <row r="37" spans="1:5" x14ac:dyDescent="0.3">
      <c r="A37" s="62" t="s">
        <v>419</v>
      </c>
      <c r="B37" s="142"/>
      <c r="C37" s="142">
        <v>4500</v>
      </c>
      <c r="D37" s="92">
        <v>1</v>
      </c>
      <c r="E37" s="142">
        <f t="shared" si="1"/>
        <v>4500</v>
      </c>
    </row>
    <row r="38" spans="1:5" x14ac:dyDescent="0.3">
      <c r="A38" s="102" t="s">
        <v>420</v>
      </c>
      <c r="B38" s="142"/>
      <c r="C38" s="91">
        <v>1600</v>
      </c>
      <c r="D38" s="92">
        <v>1</v>
      </c>
      <c r="E38" s="142">
        <f t="shared" si="1"/>
        <v>1600</v>
      </c>
    </row>
    <row r="39" spans="1:5" x14ac:dyDescent="0.3">
      <c r="A39" s="81"/>
      <c r="D39" s="49" t="s">
        <v>70</v>
      </c>
      <c r="E39" s="82">
        <f>SUM(E32:E38)</f>
        <v>76860</v>
      </c>
    </row>
    <row r="40" spans="1:5" x14ac:dyDescent="0.3">
      <c r="A40" s="85"/>
      <c r="E40" s="82"/>
    </row>
    <row r="41" spans="1:5" x14ac:dyDescent="0.3">
      <c r="A41" s="396" t="s">
        <v>237</v>
      </c>
      <c r="B41" s="396"/>
      <c r="C41" s="396"/>
      <c r="D41" s="396"/>
      <c r="E41" s="396"/>
    </row>
    <row r="42" spans="1:5" x14ac:dyDescent="0.3">
      <c r="A42" s="144"/>
      <c r="B42" s="144"/>
      <c r="C42" s="144"/>
      <c r="D42" s="144"/>
      <c r="E42" s="142">
        <f t="shared" ref="E42" si="2">D42*C42</f>
        <v>0</v>
      </c>
    </row>
    <row r="43" spans="1:5" x14ac:dyDescent="0.3">
      <c r="A43" s="85"/>
      <c r="D43" s="49" t="s">
        <v>70</v>
      </c>
      <c r="E43" s="82">
        <f>SUM(E42)</f>
        <v>0</v>
      </c>
    </row>
    <row r="44" spans="1:5" x14ac:dyDescent="0.3">
      <c r="A44" s="85"/>
      <c r="E44" s="82"/>
    </row>
    <row r="45" spans="1:5" x14ac:dyDescent="0.3">
      <c r="A45" s="396" t="s">
        <v>238</v>
      </c>
      <c r="B45" s="396"/>
      <c r="C45" s="396"/>
      <c r="D45" s="396"/>
      <c r="E45" s="396"/>
    </row>
    <row r="46" spans="1:5" x14ac:dyDescent="0.3">
      <c r="A46" s="27" t="s">
        <v>239</v>
      </c>
      <c r="B46" s="142"/>
      <c r="C46" s="142">
        <v>5000</v>
      </c>
      <c r="D46" s="142">
        <v>1</v>
      </c>
      <c r="E46" s="142">
        <f>D46*C46</f>
        <v>5000</v>
      </c>
    </row>
    <row r="47" spans="1:5" x14ac:dyDescent="0.3">
      <c r="A47" s="27" t="s">
        <v>240</v>
      </c>
      <c r="B47" s="142"/>
      <c r="C47" s="142">
        <v>12000</v>
      </c>
      <c r="D47" s="142">
        <v>1</v>
      </c>
      <c r="E47" s="142">
        <f t="shared" ref="E47:E51" si="3">D47*C47</f>
        <v>12000</v>
      </c>
    </row>
    <row r="48" spans="1:5" x14ac:dyDescent="0.3">
      <c r="A48" s="27" t="s">
        <v>402</v>
      </c>
      <c r="B48" s="142"/>
      <c r="C48" s="142">
        <v>7500</v>
      </c>
      <c r="D48" s="142">
        <v>1</v>
      </c>
      <c r="E48" s="142">
        <f t="shared" si="3"/>
        <v>7500</v>
      </c>
    </row>
    <row r="49" spans="1:5" x14ac:dyDescent="0.3">
      <c r="A49" s="27" t="s">
        <v>362</v>
      </c>
      <c r="B49" s="142"/>
      <c r="C49" s="142">
        <v>11000</v>
      </c>
      <c r="D49" s="142">
        <v>1</v>
      </c>
      <c r="E49" s="142">
        <f t="shared" si="3"/>
        <v>11000</v>
      </c>
    </row>
    <row r="50" spans="1:5" x14ac:dyDescent="0.3">
      <c r="A50" s="27" t="s">
        <v>242</v>
      </c>
      <c r="B50" s="142"/>
      <c r="C50" s="142">
        <v>200000</v>
      </c>
      <c r="D50" s="142">
        <v>1</v>
      </c>
      <c r="E50" s="156">
        <f t="shared" si="3"/>
        <v>200000</v>
      </c>
    </row>
    <row r="51" spans="1:5" x14ac:dyDescent="0.3">
      <c r="A51" s="27" t="s">
        <v>318</v>
      </c>
      <c r="B51" s="142"/>
      <c r="C51" s="142">
        <v>350</v>
      </c>
      <c r="D51" s="142">
        <v>2</v>
      </c>
      <c r="E51" s="142">
        <f t="shared" si="3"/>
        <v>700</v>
      </c>
    </row>
    <row r="52" spans="1:5" x14ac:dyDescent="0.3">
      <c r="D52" s="49" t="s">
        <v>70</v>
      </c>
      <c r="E52" s="49">
        <f>SUM(E46:E51)</f>
        <v>236200</v>
      </c>
    </row>
    <row r="54" spans="1:5" x14ac:dyDescent="0.3">
      <c r="B54" s="143"/>
      <c r="D54" s="53" t="s">
        <v>250</v>
      </c>
      <c r="E54" s="143">
        <f>SUM(E46:E51,E32:E38,E42,E6:E28)</f>
        <v>582860</v>
      </c>
    </row>
  </sheetData>
  <mergeCells count="5">
    <mergeCell ref="A1:E1"/>
    <mergeCell ref="A5:E5"/>
    <mergeCell ref="A31:E31"/>
    <mergeCell ref="A41:E41"/>
    <mergeCell ref="A45:E45"/>
  </mergeCells>
  <pageMargins left="0.7" right="0.7" top="0.75" bottom="0.75" header="0.3" footer="0.3"/>
  <pageSetup paperSize="9" scale="51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42"/>
  <sheetViews>
    <sheetView topLeftCell="A10" zoomScale="70" zoomScaleNormal="70" workbookViewId="0">
      <selection activeCell="A25" sqref="A25"/>
    </sheetView>
  </sheetViews>
  <sheetFormatPr defaultRowHeight="18.75" x14ac:dyDescent="0.3"/>
  <cols>
    <col min="1" max="1" width="60.42578125" style="48" bestFit="1" customWidth="1"/>
    <col min="2" max="2" width="16.140625" style="49" bestFit="1" customWidth="1"/>
    <col min="3" max="3" width="9" style="49" bestFit="1" customWidth="1"/>
    <col min="4" max="4" width="17.28515625" style="49" bestFit="1" customWidth="1"/>
    <col min="5" max="5" width="13.5703125" style="49" bestFit="1" customWidth="1"/>
    <col min="6" max="16384" width="9.140625" style="84"/>
  </cols>
  <sheetData>
    <row r="1" spans="1:5" x14ac:dyDescent="0.3">
      <c r="A1" s="395" t="s">
        <v>426</v>
      </c>
      <c r="B1" s="395"/>
      <c r="C1" s="395"/>
      <c r="D1" s="395"/>
      <c r="E1" s="395"/>
    </row>
    <row r="3" spans="1:5" x14ac:dyDescent="0.3">
      <c r="A3" s="27" t="s">
        <v>114</v>
      </c>
      <c r="B3" s="157" t="s">
        <v>115</v>
      </c>
      <c r="C3" s="157" t="s">
        <v>116</v>
      </c>
      <c r="D3" s="157" t="s">
        <v>4</v>
      </c>
      <c r="E3" s="157" t="s">
        <v>117</v>
      </c>
    </row>
    <row r="4" spans="1:5" x14ac:dyDescent="0.3">
      <c r="A4" s="85"/>
      <c r="E4" s="82"/>
    </row>
    <row r="5" spans="1:5" x14ac:dyDescent="0.3">
      <c r="A5" s="392" t="s">
        <v>235</v>
      </c>
      <c r="B5" s="393"/>
      <c r="C5" s="393"/>
      <c r="D5" s="393"/>
      <c r="E5" s="394"/>
    </row>
    <row r="6" spans="1:5" ht="37.5" x14ac:dyDescent="0.3">
      <c r="A6" s="27" t="s">
        <v>171</v>
      </c>
      <c r="B6" s="157" t="s">
        <v>81</v>
      </c>
      <c r="C6" s="157">
        <v>2000</v>
      </c>
      <c r="D6" s="157">
        <v>2</v>
      </c>
      <c r="E6" s="157">
        <f t="shared" ref="E6:E19" si="0">D6*C6</f>
        <v>4000</v>
      </c>
    </row>
    <row r="7" spans="1:5" x14ac:dyDescent="0.3">
      <c r="A7" s="27" t="s">
        <v>343</v>
      </c>
      <c r="B7" s="157" t="s">
        <v>81</v>
      </c>
      <c r="C7" s="157">
        <v>3500</v>
      </c>
      <c r="D7" s="157">
        <v>2</v>
      </c>
      <c r="E7" s="157">
        <f t="shared" si="0"/>
        <v>7000</v>
      </c>
    </row>
    <row r="8" spans="1:5" ht="75" x14ac:dyDescent="0.3">
      <c r="A8" s="27" t="s">
        <v>408</v>
      </c>
      <c r="B8" s="157" t="s">
        <v>81</v>
      </c>
      <c r="C8" s="157">
        <v>3700</v>
      </c>
      <c r="D8" s="163">
        <v>2</v>
      </c>
      <c r="E8" s="157">
        <f t="shared" si="0"/>
        <v>7400</v>
      </c>
    </row>
    <row r="9" spans="1:5" ht="37.5" x14ac:dyDescent="0.3">
      <c r="A9" s="27" t="s">
        <v>409</v>
      </c>
      <c r="B9" s="157" t="s">
        <v>81</v>
      </c>
      <c r="C9" s="157">
        <v>4500</v>
      </c>
      <c r="D9" s="164">
        <v>2</v>
      </c>
      <c r="E9" s="157">
        <f t="shared" si="0"/>
        <v>9000</v>
      </c>
    </row>
    <row r="10" spans="1:5" ht="56.25" x14ac:dyDescent="0.3">
      <c r="A10" s="27" t="s">
        <v>266</v>
      </c>
      <c r="B10" s="157" t="s">
        <v>81</v>
      </c>
      <c r="C10" s="157">
        <v>2000</v>
      </c>
      <c r="D10" s="164">
        <v>2</v>
      </c>
      <c r="E10" s="157">
        <f t="shared" si="0"/>
        <v>4000</v>
      </c>
    </row>
    <row r="11" spans="1:5" ht="37.5" x14ac:dyDescent="0.3">
      <c r="A11" s="27" t="s">
        <v>272</v>
      </c>
      <c r="B11" s="157" t="s">
        <v>81</v>
      </c>
      <c r="C11" s="157">
        <v>2700</v>
      </c>
      <c r="D11" s="164">
        <v>2</v>
      </c>
      <c r="E11" s="157">
        <f t="shared" si="0"/>
        <v>5400</v>
      </c>
    </row>
    <row r="12" spans="1:5" ht="37.5" x14ac:dyDescent="0.3">
      <c r="A12" s="27" t="s">
        <v>284</v>
      </c>
      <c r="B12" s="157" t="s">
        <v>81</v>
      </c>
      <c r="C12" s="157">
        <v>6300</v>
      </c>
      <c r="D12" s="164">
        <v>2</v>
      </c>
      <c r="E12" s="157">
        <f t="shared" si="0"/>
        <v>12600</v>
      </c>
    </row>
    <row r="13" spans="1:5" ht="37.5" x14ac:dyDescent="0.3">
      <c r="A13" s="27" t="s">
        <v>58</v>
      </c>
      <c r="B13" s="163" t="s">
        <v>81</v>
      </c>
      <c r="C13" s="163">
        <v>2500</v>
      </c>
      <c r="D13" s="164">
        <v>2</v>
      </c>
      <c r="E13" s="157">
        <f t="shared" si="0"/>
        <v>5000</v>
      </c>
    </row>
    <row r="14" spans="1:5" ht="75" x14ac:dyDescent="0.3">
      <c r="A14" s="27" t="s">
        <v>408</v>
      </c>
      <c r="B14" s="163" t="s">
        <v>81</v>
      </c>
      <c r="C14" s="163">
        <v>3700</v>
      </c>
      <c r="D14" s="164">
        <v>2</v>
      </c>
      <c r="E14" s="157">
        <f t="shared" si="0"/>
        <v>7400</v>
      </c>
    </row>
    <row r="15" spans="1:5" ht="37.5" x14ac:dyDescent="0.3">
      <c r="A15" s="27" t="s">
        <v>409</v>
      </c>
      <c r="B15" s="163" t="s">
        <v>81</v>
      </c>
      <c r="C15" s="163">
        <v>4500</v>
      </c>
      <c r="D15" s="164">
        <v>2</v>
      </c>
      <c r="E15" s="157">
        <f t="shared" si="0"/>
        <v>9000</v>
      </c>
    </row>
    <row r="16" spans="1:5" ht="56.25" x14ac:dyDescent="0.3">
      <c r="A16" s="27" t="s">
        <v>266</v>
      </c>
      <c r="B16" s="163" t="s">
        <v>81</v>
      </c>
      <c r="C16" s="163">
        <v>2000</v>
      </c>
      <c r="D16" s="164">
        <v>2</v>
      </c>
      <c r="E16" s="157">
        <f t="shared" si="0"/>
        <v>4000</v>
      </c>
    </row>
    <row r="17" spans="1:7" ht="37.5" x14ac:dyDescent="0.3">
      <c r="A17" s="27" t="s">
        <v>284</v>
      </c>
      <c r="B17" s="163" t="s">
        <v>81</v>
      </c>
      <c r="C17" s="163">
        <v>6300</v>
      </c>
      <c r="D17" s="164">
        <v>2</v>
      </c>
      <c r="E17" s="157">
        <f t="shared" si="0"/>
        <v>12600</v>
      </c>
      <c r="G17" s="162"/>
    </row>
    <row r="18" spans="1:7" ht="37.5" x14ac:dyDescent="0.3">
      <c r="A18" s="27" t="s">
        <v>73</v>
      </c>
      <c r="B18" s="163" t="s">
        <v>81</v>
      </c>
      <c r="C18" s="163">
        <v>26500</v>
      </c>
      <c r="D18" s="163">
        <v>1</v>
      </c>
      <c r="E18" s="157">
        <f t="shared" si="0"/>
        <v>26500</v>
      </c>
      <c r="G18" s="162"/>
    </row>
    <row r="19" spans="1:7" x14ac:dyDescent="0.3">
      <c r="A19" s="27" t="s">
        <v>293</v>
      </c>
      <c r="B19" s="160" t="s">
        <v>81</v>
      </c>
      <c r="C19" s="160">
        <v>300</v>
      </c>
      <c r="D19" s="160">
        <v>10</v>
      </c>
      <c r="E19" s="157">
        <f t="shared" si="0"/>
        <v>3000</v>
      </c>
      <c r="G19" s="162"/>
    </row>
    <row r="20" spans="1:7" x14ac:dyDescent="0.3">
      <c r="A20" s="85"/>
      <c r="D20" s="65" t="s">
        <v>70</v>
      </c>
      <c r="E20" s="82">
        <f>SUM(E6:E19)</f>
        <v>116900</v>
      </c>
      <c r="G20" s="162"/>
    </row>
    <row r="21" spans="1:7" x14ac:dyDescent="0.3">
      <c r="A21" s="85"/>
      <c r="E21" s="82"/>
      <c r="G21" s="162"/>
    </row>
    <row r="22" spans="1:7" x14ac:dyDescent="0.3">
      <c r="A22" s="396" t="s">
        <v>236</v>
      </c>
      <c r="B22" s="396"/>
      <c r="C22" s="396"/>
      <c r="D22" s="396"/>
      <c r="E22" s="396"/>
      <c r="G22" s="162"/>
    </row>
    <row r="23" spans="1:7" x14ac:dyDescent="0.3">
      <c r="A23" s="27" t="s">
        <v>271</v>
      </c>
      <c r="B23" s="157" t="s">
        <v>81</v>
      </c>
      <c r="C23" s="157">
        <v>1000</v>
      </c>
      <c r="D23" s="92">
        <v>10</v>
      </c>
      <c r="E23" s="157">
        <f t="shared" ref="E23:E26" si="1">D23*C23</f>
        <v>10000</v>
      </c>
      <c r="G23" s="162"/>
    </row>
    <row r="24" spans="1:7" ht="37.5" x14ac:dyDescent="0.3">
      <c r="A24" s="121" t="s">
        <v>428</v>
      </c>
      <c r="B24" s="124"/>
      <c r="C24" s="163">
        <v>30000</v>
      </c>
      <c r="D24" s="92">
        <v>1</v>
      </c>
      <c r="E24" s="163">
        <f t="shared" si="1"/>
        <v>30000</v>
      </c>
      <c r="G24" s="162"/>
    </row>
    <row r="25" spans="1:7" ht="37.5" x14ac:dyDescent="0.3">
      <c r="A25" s="121" t="s">
        <v>372</v>
      </c>
      <c r="B25" s="124" t="s">
        <v>371</v>
      </c>
      <c r="C25" s="157">
        <v>7200</v>
      </c>
      <c r="D25" s="92">
        <v>2</v>
      </c>
      <c r="E25" s="157">
        <f t="shared" si="1"/>
        <v>14400</v>
      </c>
      <c r="G25" s="162"/>
    </row>
    <row r="26" spans="1:7" x14ac:dyDescent="0.3">
      <c r="A26" s="102" t="s">
        <v>427</v>
      </c>
      <c r="B26" s="161" t="s">
        <v>81</v>
      </c>
      <c r="C26" s="91">
        <v>200</v>
      </c>
      <c r="D26" s="92">
        <v>5</v>
      </c>
      <c r="E26" s="157">
        <f t="shared" si="1"/>
        <v>1000</v>
      </c>
      <c r="G26" s="162"/>
    </row>
    <row r="27" spans="1:7" x14ac:dyDescent="0.3">
      <c r="A27" s="81"/>
      <c r="D27" s="49" t="s">
        <v>70</v>
      </c>
      <c r="E27" s="82">
        <f>SUM(E23:E26)</f>
        <v>55400</v>
      </c>
      <c r="G27" s="162"/>
    </row>
    <row r="28" spans="1:7" x14ac:dyDescent="0.3">
      <c r="A28" s="85"/>
      <c r="E28" s="82"/>
    </row>
    <row r="29" spans="1:7" x14ac:dyDescent="0.3">
      <c r="A29" s="396" t="s">
        <v>237</v>
      </c>
      <c r="B29" s="396"/>
      <c r="C29" s="396"/>
      <c r="D29" s="396"/>
      <c r="E29" s="396"/>
    </row>
    <row r="30" spans="1:7" x14ac:dyDescent="0.3">
      <c r="A30" s="159"/>
      <c r="B30" s="159"/>
      <c r="C30" s="159"/>
      <c r="D30" s="159"/>
      <c r="E30" s="157">
        <f t="shared" ref="E30" si="2">D30*C30</f>
        <v>0</v>
      </c>
    </row>
    <row r="31" spans="1:7" x14ac:dyDescent="0.3">
      <c r="A31" s="85"/>
      <c r="D31" s="49" t="s">
        <v>70</v>
      </c>
      <c r="E31" s="82">
        <f>SUM(E30)</f>
        <v>0</v>
      </c>
    </row>
    <row r="32" spans="1:7" x14ac:dyDescent="0.3">
      <c r="A32" s="85"/>
      <c r="E32" s="82"/>
    </row>
    <row r="33" spans="1:5" x14ac:dyDescent="0.3">
      <c r="A33" s="396" t="s">
        <v>238</v>
      </c>
      <c r="B33" s="396"/>
      <c r="C33" s="396"/>
      <c r="D33" s="396"/>
      <c r="E33" s="396"/>
    </row>
    <row r="34" spans="1:5" x14ac:dyDescent="0.3">
      <c r="A34" s="27" t="s">
        <v>239</v>
      </c>
      <c r="B34" s="157"/>
      <c r="C34" s="157">
        <v>5000</v>
      </c>
      <c r="D34" s="157">
        <v>1</v>
      </c>
      <c r="E34" s="157">
        <f>D34*C34</f>
        <v>5000</v>
      </c>
    </row>
    <row r="35" spans="1:5" x14ac:dyDescent="0.3">
      <c r="A35" s="27" t="s">
        <v>240</v>
      </c>
      <c r="B35" s="157"/>
      <c r="C35" s="157">
        <v>12000</v>
      </c>
      <c r="D35" s="157">
        <v>1</v>
      </c>
      <c r="E35" s="157">
        <f t="shared" ref="E35:E39" si="3">D35*C35</f>
        <v>12000</v>
      </c>
    </row>
    <row r="36" spans="1:5" x14ac:dyDescent="0.3">
      <c r="A36" s="27" t="s">
        <v>402</v>
      </c>
      <c r="B36" s="157"/>
      <c r="C36" s="157">
        <v>7500</v>
      </c>
      <c r="D36" s="157">
        <v>1</v>
      </c>
      <c r="E36" s="157">
        <f t="shared" si="3"/>
        <v>7500</v>
      </c>
    </row>
    <row r="37" spans="1:5" x14ac:dyDescent="0.3">
      <c r="A37" s="27" t="s">
        <v>362</v>
      </c>
      <c r="B37" s="157"/>
      <c r="C37" s="157">
        <v>11000</v>
      </c>
      <c r="D37" s="157">
        <v>1</v>
      </c>
      <c r="E37" s="157">
        <f t="shared" si="3"/>
        <v>11000</v>
      </c>
    </row>
    <row r="38" spans="1:5" x14ac:dyDescent="0.3">
      <c r="A38" s="27" t="s">
        <v>429</v>
      </c>
      <c r="B38" s="157"/>
      <c r="C38" s="157">
        <v>200000</v>
      </c>
      <c r="D38" s="157">
        <v>1</v>
      </c>
      <c r="E38" s="157">
        <f t="shared" si="3"/>
        <v>200000</v>
      </c>
    </row>
    <row r="39" spans="1:5" x14ac:dyDescent="0.3">
      <c r="A39" s="27" t="s">
        <v>318</v>
      </c>
      <c r="B39" s="157"/>
      <c r="C39" s="157">
        <v>350</v>
      </c>
      <c r="D39" s="157">
        <v>2</v>
      </c>
      <c r="E39" s="157">
        <f t="shared" si="3"/>
        <v>700</v>
      </c>
    </row>
    <row r="40" spans="1:5" x14ac:dyDescent="0.3">
      <c r="D40" s="49" t="s">
        <v>70</v>
      </c>
      <c r="E40" s="49">
        <f>SUM(E34:E39)</f>
        <v>236200</v>
      </c>
    </row>
    <row r="42" spans="1:5" x14ac:dyDescent="0.3">
      <c r="B42" s="158"/>
      <c r="D42" s="53" t="s">
        <v>250</v>
      </c>
      <c r="E42" s="158">
        <f>SUM(E34:E39,E23:E26,E30,E6:E19)</f>
        <v>408500</v>
      </c>
    </row>
  </sheetData>
  <mergeCells count="5">
    <mergeCell ref="A1:E1"/>
    <mergeCell ref="A5:E5"/>
    <mergeCell ref="A22:E22"/>
    <mergeCell ref="A29:E29"/>
    <mergeCell ref="A33:E33"/>
  </mergeCells>
  <pageMargins left="0.7" right="0.7" top="0.75" bottom="0.75" header="0.3" footer="0.3"/>
  <pageSetup paperSize="9" scale="64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41"/>
  <sheetViews>
    <sheetView topLeftCell="A7" zoomScale="85" zoomScaleNormal="85" workbookViewId="0">
      <selection activeCell="H21" sqref="H21"/>
    </sheetView>
  </sheetViews>
  <sheetFormatPr defaultRowHeight="18.75" x14ac:dyDescent="0.3"/>
  <cols>
    <col min="1" max="1" width="60.42578125" style="48" bestFit="1" customWidth="1"/>
    <col min="2" max="2" width="16.140625" style="49" bestFit="1" customWidth="1"/>
    <col min="3" max="3" width="9" style="49" customWidth="1"/>
    <col min="4" max="4" width="17.28515625" style="49" bestFit="1" customWidth="1"/>
    <col min="5" max="5" width="13.5703125" style="49" bestFit="1" customWidth="1"/>
    <col min="6" max="16384" width="9.140625" style="84"/>
  </cols>
  <sheetData>
    <row r="1" spans="1:5" x14ac:dyDescent="0.3">
      <c r="A1" s="395" t="s">
        <v>430</v>
      </c>
      <c r="B1" s="395"/>
      <c r="C1" s="395"/>
      <c r="D1" s="395"/>
      <c r="E1" s="395"/>
    </row>
    <row r="3" spans="1:5" x14ac:dyDescent="0.3">
      <c r="A3" s="27" t="s">
        <v>114</v>
      </c>
      <c r="B3" s="165" t="s">
        <v>115</v>
      </c>
      <c r="C3" s="165" t="s">
        <v>116</v>
      </c>
      <c r="D3" s="165" t="s">
        <v>4</v>
      </c>
      <c r="E3" s="165" t="s">
        <v>117</v>
      </c>
    </row>
    <row r="4" spans="1:5" x14ac:dyDescent="0.3">
      <c r="A4" s="85"/>
      <c r="E4" s="82"/>
    </row>
    <row r="5" spans="1:5" x14ac:dyDescent="0.3">
      <c r="A5" s="392" t="s">
        <v>235</v>
      </c>
      <c r="B5" s="393"/>
      <c r="C5" s="393"/>
      <c r="D5" s="393"/>
      <c r="E5" s="394"/>
    </row>
    <row r="6" spans="1:5" x14ac:dyDescent="0.3">
      <c r="A6" s="27" t="s">
        <v>343</v>
      </c>
      <c r="B6" s="165" t="s">
        <v>81</v>
      </c>
      <c r="C6" s="165">
        <v>3500</v>
      </c>
      <c r="D6" s="165">
        <v>1</v>
      </c>
      <c r="E6" s="165">
        <f t="shared" ref="E6:E13" si="0">D6*C6</f>
        <v>3500</v>
      </c>
    </row>
    <row r="7" spans="1:5" ht="37.5" x14ac:dyDescent="0.3">
      <c r="A7" s="27" t="s">
        <v>171</v>
      </c>
      <c r="B7" s="165" t="s">
        <v>81</v>
      </c>
      <c r="C7" s="165">
        <v>2000</v>
      </c>
      <c r="D7" s="165">
        <v>1</v>
      </c>
      <c r="E7" s="165">
        <f t="shared" si="0"/>
        <v>2000</v>
      </c>
    </row>
    <row r="8" spans="1:5" ht="75" x14ac:dyDescent="0.3">
      <c r="A8" s="27" t="s">
        <v>408</v>
      </c>
      <c r="B8" s="165" t="s">
        <v>81</v>
      </c>
      <c r="C8" s="165">
        <v>4000</v>
      </c>
      <c r="D8" s="165">
        <v>1</v>
      </c>
      <c r="E8" s="165">
        <f t="shared" si="0"/>
        <v>4000</v>
      </c>
    </row>
    <row r="9" spans="1:5" ht="37.5" x14ac:dyDescent="0.3">
      <c r="A9" s="27" t="s">
        <v>409</v>
      </c>
      <c r="B9" s="165" t="s">
        <v>81</v>
      </c>
      <c r="C9" s="165">
        <v>4500</v>
      </c>
      <c r="D9" s="165">
        <v>1</v>
      </c>
      <c r="E9" s="165">
        <f t="shared" si="0"/>
        <v>4500</v>
      </c>
    </row>
    <row r="10" spans="1:5" ht="37.5" x14ac:dyDescent="0.3">
      <c r="A10" s="27" t="s">
        <v>284</v>
      </c>
      <c r="B10" s="165" t="s">
        <v>81</v>
      </c>
      <c r="C10" s="165">
        <v>6500</v>
      </c>
      <c r="D10" s="165">
        <v>1</v>
      </c>
      <c r="E10" s="165">
        <f t="shared" si="0"/>
        <v>6500</v>
      </c>
    </row>
    <row r="11" spans="1:5" ht="56.25" x14ac:dyDescent="0.3">
      <c r="A11" s="27" t="s">
        <v>345</v>
      </c>
      <c r="B11" s="165" t="s">
        <v>81</v>
      </c>
      <c r="C11" s="165">
        <v>4000</v>
      </c>
      <c r="D11" s="165">
        <v>2</v>
      </c>
      <c r="E11" s="165">
        <f t="shared" si="0"/>
        <v>8000</v>
      </c>
    </row>
    <row r="12" spans="1:5" ht="37.5" x14ac:dyDescent="0.3">
      <c r="A12" s="27" t="s">
        <v>272</v>
      </c>
      <c r="B12" s="165" t="s">
        <v>81</v>
      </c>
      <c r="C12" s="165">
        <v>3000</v>
      </c>
      <c r="D12" s="165">
        <v>1</v>
      </c>
      <c r="E12" s="165">
        <f t="shared" si="0"/>
        <v>3000</v>
      </c>
    </row>
    <row r="13" spans="1:5" x14ac:dyDescent="0.3">
      <c r="A13" s="27" t="s">
        <v>433</v>
      </c>
      <c r="B13" s="165"/>
      <c r="C13" s="165">
        <v>5000</v>
      </c>
      <c r="D13" s="165">
        <v>5</v>
      </c>
      <c r="E13" s="165">
        <f t="shared" si="0"/>
        <v>25000</v>
      </c>
    </row>
    <row r="14" spans="1:5" x14ac:dyDescent="0.3">
      <c r="A14" s="27" t="s">
        <v>431</v>
      </c>
      <c r="B14" s="165" t="s">
        <v>81</v>
      </c>
      <c r="C14" s="165">
        <v>34000</v>
      </c>
      <c r="D14" s="165">
        <v>1</v>
      </c>
      <c r="E14" s="165">
        <f t="shared" ref="E14:E15" si="1">D14*C14</f>
        <v>34000</v>
      </c>
    </row>
    <row r="15" spans="1:5" x14ac:dyDescent="0.3">
      <c r="A15" s="27" t="s">
        <v>435</v>
      </c>
      <c r="B15" s="165" t="s">
        <v>81</v>
      </c>
      <c r="C15" s="165">
        <v>2500</v>
      </c>
      <c r="D15" s="165">
        <v>8</v>
      </c>
      <c r="E15" s="165">
        <f t="shared" si="1"/>
        <v>20000</v>
      </c>
    </row>
    <row r="16" spans="1:5" ht="37.5" x14ac:dyDescent="0.3">
      <c r="A16" s="27" t="s">
        <v>73</v>
      </c>
      <c r="B16" s="165" t="s">
        <v>81</v>
      </c>
      <c r="C16" s="165">
        <v>26500</v>
      </c>
      <c r="D16" s="165">
        <v>4</v>
      </c>
      <c r="E16" s="165">
        <f t="shared" ref="E16:E17" si="2">D16*C16</f>
        <v>106000</v>
      </c>
    </row>
    <row r="17" spans="1:7" x14ac:dyDescent="0.3">
      <c r="A17" s="27" t="s">
        <v>293</v>
      </c>
      <c r="B17" s="165" t="s">
        <v>81</v>
      </c>
      <c r="C17" s="165">
        <v>300</v>
      </c>
      <c r="D17" s="165">
        <v>10</v>
      </c>
      <c r="E17" s="165">
        <f t="shared" si="2"/>
        <v>3000</v>
      </c>
    </row>
    <row r="18" spans="1:7" x14ac:dyDescent="0.3">
      <c r="A18" s="85"/>
      <c r="D18" s="65" t="s">
        <v>70</v>
      </c>
      <c r="E18" s="82">
        <f>SUM(E6:E17)</f>
        <v>219500</v>
      </c>
      <c r="G18" s="162"/>
    </row>
    <row r="19" spans="1:7" x14ac:dyDescent="0.3">
      <c r="A19" s="85"/>
      <c r="E19" s="82"/>
      <c r="G19" s="162"/>
    </row>
    <row r="20" spans="1:7" x14ac:dyDescent="0.3">
      <c r="A20" s="396" t="s">
        <v>236</v>
      </c>
      <c r="B20" s="396"/>
      <c r="C20" s="396"/>
      <c r="D20" s="396"/>
      <c r="E20" s="396"/>
      <c r="G20" s="162"/>
    </row>
    <row r="21" spans="1:7" x14ac:dyDescent="0.3">
      <c r="A21" s="121" t="s">
        <v>254</v>
      </c>
      <c r="B21" s="124" t="s">
        <v>371</v>
      </c>
      <c r="C21" s="165">
        <v>5000</v>
      </c>
      <c r="D21" s="92">
        <v>2</v>
      </c>
      <c r="E21" s="165">
        <f t="shared" ref="E21" si="3">D21*C21</f>
        <v>10000</v>
      </c>
      <c r="G21" s="162"/>
    </row>
    <row r="22" spans="1:7" x14ac:dyDescent="0.3">
      <c r="A22" s="27" t="s">
        <v>271</v>
      </c>
      <c r="B22" s="165" t="s">
        <v>81</v>
      </c>
      <c r="C22" s="165">
        <v>1000</v>
      </c>
      <c r="D22" s="92">
        <v>10</v>
      </c>
      <c r="E22" s="165">
        <f t="shared" ref="E22:E25" si="4">D22*C22</f>
        <v>10000</v>
      </c>
      <c r="G22" s="162"/>
    </row>
    <row r="23" spans="1:7" ht="37.5" x14ac:dyDescent="0.3">
      <c r="A23" s="121" t="s">
        <v>428</v>
      </c>
      <c r="B23" s="124"/>
      <c r="C23" s="165">
        <v>30000</v>
      </c>
      <c r="D23" s="92">
        <v>1</v>
      </c>
      <c r="E23" s="165">
        <f t="shared" si="4"/>
        <v>30000</v>
      </c>
      <c r="G23" s="162"/>
    </row>
    <row r="24" spans="1:7" x14ac:dyDescent="0.3">
      <c r="A24" s="121" t="s">
        <v>432</v>
      </c>
      <c r="B24" s="124"/>
      <c r="C24" s="165">
        <v>10000</v>
      </c>
      <c r="D24" s="92">
        <v>1</v>
      </c>
      <c r="E24" s="165">
        <v>10000</v>
      </c>
      <c r="G24" s="162"/>
    </row>
    <row r="25" spans="1:7" x14ac:dyDescent="0.3">
      <c r="A25" s="102" t="s">
        <v>427</v>
      </c>
      <c r="B25" s="165" t="s">
        <v>81</v>
      </c>
      <c r="C25" s="91">
        <v>200</v>
      </c>
      <c r="D25" s="92">
        <v>5</v>
      </c>
      <c r="E25" s="165">
        <f t="shared" si="4"/>
        <v>1000</v>
      </c>
      <c r="G25" s="162"/>
    </row>
    <row r="26" spans="1:7" x14ac:dyDescent="0.3">
      <c r="A26" s="81"/>
      <c r="D26" s="49" t="s">
        <v>70</v>
      </c>
      <c r="E26" s="82">
        <f>SUM(E22:E25)</f>
        <v>51000</v>
      </c>
      <c r="G26" s="162"/>
    </row>
    <row r="27" spans="1:7" x14ac:dyDescent="0.3">
      <c r="A27" s="85"/>
      <c r="E27" s="82"/>
      <c r="G27" s="162"/>
    </row>
    <row r="28" spans="1:7" x14ac:dyDescent="0.3">
      <c r="A28" s="396" t="s">
        <v>237</v>
      </c>
      <c r="B28" s="396"/>
      <c r="C28" s="396"/>
      <c r="D28" s="396"/>
      <c r="E28" s="396"/>
      <c r="G28" s="162"/>
    </row>
    <row r="29" spans="1:7" x14ac:dyDescent="0.3">
      <c r="A29" s="90" t="s">
        <v>434</v>
      </c>
      <c r="B29" s="87"/>
      <c r="C29" s="87">
        <v>30000</v>
      </c>
      <c r="D29" s="87">
        <v>6</v>
      </c>
      <c r="E29" s="165">
        <f t="shared" ref="E29" si="5">D29*C29</f>
        <v>180000</v>
      </c>
    </row>
    <row r="30" spans="1:7" x14ac:dyDescent="0.3">
      <c r="A30" s="85"/>
      <c r="D30" s="49" t="s">
        <v>70</v>
      </c>
      <c r="E30" s="82">
        <f>SUM(E29)</f>
        <v>180000</v>
      </c>
    </row>
    <row r="31" spans="1:7" x14ac:dyDescent="0.3">
      <c r="A31" s="85"/>
      <c r="E31" s="82"/>
    </row>
    <row r="32" spans="1:7" x14ac:dyDescent="0.3">
      <c r="A32" s="396" t="s">
        <v>238</v>
      </c>
      <c r="B32" s="396"/>
      <c r="C32" s="396"/>
      <c r="D32" s="396"/>
      <c r="E32" s="396"/>
    </row>
    <row r="33" spans="1:5" x14ac:dyDescent="0.3">
      <c r="A33" s="27" t="s">
        <v>239</v>
      </c>
      <c r="B33" s="165"/>
      <c r="C33" s="165">
        <v>5000</v>
      </c>
      <c r="D33" s="165">
        <v>1</v>
      </c>
      <c r="E33" s="165">
        <f>D33*C33</f>
        <v>5000</v>
      </c>
    </row>
    <row r="34" spans="1:5" x14ac:dyDescent="0.3">
      <c r="A34" s="27" t="s">
        <v>240</v>
      </c>
      <c r="B34" s="165"/>
      <c r="C34" s="165">
        <v>12000</v>
      </c>
      <c r="D34" s="165">
        <v>1</v>
      </c>
      <c r="E34" s="165">
        <f t="shared" ref="E34:E38" si="6">D34*C34</f>
        <v>12000</v>
      </c>
    </row>
    <row r="35" spans="1:5" x14ac:dyDescent="0.3">
      <c r="A35" s="27" t="s">
        <v>402</v>
      </c>
      <c r="B35" s="165"/>
      <c r="C35" s="165">
        <v>7500</v>
      </c>
      <c r="D35" s="165">
        <v>1</v>
      </c>
      <c r="E35" s="165">
        <f t="shared" si="6"/>
        <v>7500</v>
      </c>
    </row>
    <row r="36" spans="1:5" x14ac:dyDescent="0.3">
      <c r="A36" s="27" t="s">
        <v>362</v>
      </c>
      <c r="B36" s="165"/>
      <c r="C36" s="165">
        <v>11000</v>
      </c>
      <c r="D36" s="165">
        <v>1</v>
      </c>
      <c r="E36" s="165">
        <f t="shared" si="6"/>
        <v>11000</v>
      </c>
    </row>
    <row r="37" spans="1:5" x14ac:dyDescent="0.3">
      <c r="A37" s="27" t="s">
        <v>429</v>
      </c>
      <c r="B37" s="165"/>
      <c r="C37" s="165">
        <v>100000</v>
      </c>
      <c r="D37" s="165">
        <v>1</v>
      </c>
      <c r="E37" s="165">
        <v>100000</v>
      </c>
    </row>
    <row r="38" spans="1:5" x14ac:dyDescent="0.3">
      <c r="A38" s="27" t="s">
        <v>318</v>
      </c>
      <c r="B38" s="165"/>
      <c r="C38" s="165">
        <v>350</v>
      </c>
      <c r="D38" s="165">
        <v>2</v>
      </c>
      <c r="E38" s="165">
        <f t="shared" si="6"/>
        <v>700</v>
      </c>
    </row>
    <row r="39" spans="1:5" x14ac:dyDescent="0.3">
      <c r="D39" s="49" t="s">
        <v>70</v>
      </c>
      <c r="E39" s="49">
        <f>SUM(E33:E38)</f>
        <v>136200</v>
      </c>
    </row>
    <row r="41" spans="1:5" x14ac:dyDescent="0.3">
      <c r="B41" s="166"/>
      <c r="D41" s="53" t="s">
        <v>250</v>
      </c>
      <c r="E41" s="166">
        <f>SUM(E33:E38,E22:E25,E29,E6:E17)</f>
        <v>586700</v>
      </c>
    </row>
  </sheetData>
  <mergeCells count="5">
    <mergeCell ref="A1:E1"/>
    <mergeCell ref="A5:E5"/>
    <mergeCell ref="A20:E20"/>
    <mergeCell ref="A28:E28"/>
    <mergeCell ref="A32:E32"/>
  </mergeCells>
  <pageMargins left="0.25" right="0.25" top="0.75" bottom="0.75" header="0.3" footer="0.3"/>
  <pageSetup paperSize="9" scale="76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38"/>
  <sheetViews>
    <sheetView topLeftCell="A4" zoomScale="85" zoomScaleNormal="85" workbookViewId="0">
      <selection sqref="A1:E1"/>
    </sheetView>
  </sheetViews>
  <sheetFormatPr defaultRowHeight="18.75" x14ac:dyDescent="0.3"/>
  <cols>
    <col min="1" max="1" width="60.42578125" style="48" bestFit="1" customWidth="1"/>
    <col min="2" max="2" width="16.140625" style="49" bestFit="1" customWidth="1"/>
    <col min="3" max="3" width="9" style="49" customWidth="1"/>
    <col min="4" max="4" width="17.28515625" style="49" bestFit="1" customWidth="1"/>
    <col min="5" max="5" width="13.5703125" style="49" bestFit="1" customWidth="1"/>
    <col min="6" max="16384" width="9.140625" style="84"/>
  </cols>
  <sheetData>
    <row r="1" spans="1:7" x14ac:dyDescent="0.3">
      <c r="A1" s="395" t="s">
        <v>436</v>
      </c>
      <c r="B1" s="395"/>
      <c r="C1" s="395"/>
      <c r="D1" s="395"/>
      <c r="E1" s="395"/>
    </row>
    <row r="3" spans="1:7" x14ac:dyDescent="0.3">
      <c r="A3" s="27" t="s">
        <v>114</v>
      </c>
      <c r="B3" s="167" t="s">
        <v>115</v>
      </c>
      <c r="C3" s="167" t="s">
        <v>116</v>
      </c>
      <c r="D3" s="167" t="s">
        <v>4</v>
      </c>
      <c r="E3" s="167" t="s">
        <v>117</v>
      </c>
    </row>
    <row r="4" spans="1:7" x14ac:dyDescent="0.3">
      <c r="A4" s="85"/>
      <c r="E4" s="82"/>
    </row>
    <row r="5" spans="1:7" x14ac:dyDescent="0.3">
      <c r="A5" s="392" t="s">
        <v>235</v>
      </c>
      <c r="B5" s="393"/>
      <c r="C5" s="393"/>
      <c r="D5" s="393"/>
      <c r="E5" s="394"/>
    </row>
    <row r="6" spans="1:7" x14ac:dyDescent="0.3">
      <c r="A6" s="27" t="s">
        <v>343</v>
      </c>
      <c r="B6" s="167" t="s">
        <v>81</v>
      </c>
      <c r="C6" s="167">
        <v>3500</v>
      </c>
      <c r="D6" s="167">
        <v>1</v>
      </c>
      <c r="E6" s="167">
        <f t="shared" ref="E6:E15" si="0">D6*C6</f>
        <v>3500</v>
      </c>
    </row>
    <row r="7" spans="1:7" ht="75" x14ac:dyDescent="0.3">
      <c r="A7" s="27" t="s">
        <v>439</v>
      </c>
      <c r="B7" s="167" t="s">
        <v>81</v>
      </c>
      <c r="C7" s="167">
        <v>5000</v>
      </c>
      <c r="D7" s="167">
        <v>1</v>
      </c>
      <c r="E7" s="167">
        <f t="shared" si="0"/>
        <v>5000</v>
      </c>
    </row>
    <row r="8" spans="1:7" ht="37.5" x14ac:dyDescent="0.3">
      <c r="A8" s="27" t="s">
        <v>409</v>
      </c>
      <c r="B8" s="167" t="s">
        <v>81</v>
      </c>
      <c r="C8" s="167">
        <v>4500</v>
      </c>
      <c r="D8" s="167">
        <v>1</v>
      </c>
      <c r="E8" s="167">
        <f t="shared" si="0"/>
        <v>4500</v>
      </c>
    </row>
    <row r="9" spans="1:7" ht="37.5" x14ac:dyDescent="0.3">
      <c r="A9" s="27" t="s">
        <v>284</v>
      </c>
      <c r="B9" s="167" t="s">
        <v>81</v>
      </c>
      <c r="C9" s="167">
        <v>6500</v>
      </c>
      <c r="D9" s="167">
        <v>1</v>
      </c>
      <c r="E9" s="167">
        <f t="shared" si="0"/>
        <v>6500</v>
      </c>
    </row>
    <row r="10" spans="1:7" ht="56.25" x14ac:dyDescent="0.3">
      <c r="A10" s="27" t="s">
        <v>345</v>
      </c>
      <c r="B10" s="167" t="s">
        <v>81</v>
      </c>
      <c r="C10" s="167">
        <v>4000</v>
      </c>
      <c r="D10" s="167">
        <v>2</v>
      </c>
      <c r="E10" s="167">
        <f t="shared" si="0"/>
        <v>8000</v>
      </c>
    </row>
    <row r="11" spans="1:7" ht="37.5" x14ac:dyDescent="0.3">
      <c r="A11" s="27" t="s">
        <v>272</v>
      </c>
      <c r="B11" s="167" t="s">
        <v>81</v>
      </c>
      <c r="C11" s="167">
        <v>3000</v>
      </c>
      <c r="D11" s="167">
        <v>1</v>
      </c>
      <c r="E11" s="167">
        <f t="shared" si="0"/>
        <v>3000</v>
      </c>
    </row>
    <row r="12" spans="1:7" ht="56.25" x14ac:dyDescent="0.3">
      <c r="A12" s="27" t="s">
        <v>438</v>
      </c>
      <c r="B12" s="167" t="s">
        <v>81</v>
      </c>
      <c r="C12" s="167">
        <v>5100</v>
      </c>
      <c r="D12" s="167">
        <v>1</v>
      </c>
      <c r="E12" s="167">
        <f t="shared" si="0"/>
        <v>5100</v>
      </c>
    </row>
    <row r="13" spans="1:7" x14ac:dyDescent="0.3">
      <c r="A13" s="27" t="s">
        <v>431</v>
      </c>
      <c r="B13" s="167" t="s">
        <v>81</v>
      </c>
      <c r="C13" s="167">
        <v>34000</v>
      </c>
      <c r="D13" s="167">
        <v>1</v>
      </c>
      <c r="E13" s="167">
        <f t="shared" si="0"/>
        <v>34000</v>
      </c>
    </row>
    <row r="14" spans="1:7" ht="37.5" x14ac:dyDescent="0.3">
      <c r="A14" s="27" t="s">
        <v>73</v>
      </c>
      <c r="B14" s="167" t="s">
        <v>81</v>
      </c>
      <c r="C14" s="167">
        <v>26500</v>
      </c>
      <c r="D14" s="167">
        <v>3</v>
      </c>
      <c r="E14" s="167">
        <f t="shared" si="0"/>
        <v>79500</v>
      </c>
    </row>
    <row r="15" spans="1:7" x14ac:dyDescent="0.3">
      <c r="A15" s="27" t="s">
        <v>293</v>
      </c>
      <c r="B15" s="167" t="s">
        <v>81</v>
      </c>
      <c r="C15" s="167">
        <v>300</v>
      </c>
      <c r="D15" s="167">
        <v>10</v>
      </c>
      <c r="E15" s="167">
        <f t="shared" si="0"/>
        <v>3000</v>
      </c>
    </row>
    <row r="16" spans="1:7" x14ac:dyDescent="0.3">
      <c r="A16" s="85"/>
      <c r="D16" s="65" t="s">
        <v>70</v>
      </c>
      <c r="E16" s="82">
        <f>SUM(E6:E15)</f>
        <v>152100</v>
      </c>
      <c r="G16" s="162"/>
    </row>
    <row r="17" spans="1:7" x14ac:dyDescent="0.3">
      <c r="A17" s="85"/>
      <c r="E17" s="82"/>
      <c r="G17" s="162"/>
    </row>
    <row r="18" spans="1:7" x14ac:dyDescent="0.3">
      <c r="A18" s="396" t="s">
        <v>236</v>
      </c>
      <c r="B18" s="396"/>
      <c r="C18" s="396"/>
      <c r="D18" s="396"/>
      <c r="E18" s="396"/>
      <c r="G18" s="162"/>
    </row>
    <row r="19" spans="1:7" ht="37.5" x14ac:dyDescent="0.3">
      <c r="A19" s="86" t="s">
        <v>441</v>
      </c>
      <c r="B19" s="167" t="s">
        <v>123</v>
      </c>
      <c r="C19" s="91">
        <v>90</v>
      </c>
      <c r="D19" s="92">
        <v>6</v>
      </c>
      <c r="E19" s="167">
        <f t="shared" ref="E19:E21" si="1">D19*C19</f>
        <v>540</v>
      </c>
      <c r="G19" s="162"/>
    </row>
    <row r="20" spans="1:7" ht="37.5" x14ac:dyDescent="0.3">
      <c r="A20" s="121" t="s">
        <v>442</v>
      </c>
      <c r="B20" s="167" t="s">
        <v>123</v>
      </c>
      <c r="C20" s="167">
        <v>170</v>
      </c>
      <c r="D20" s="92">
        <v>6</v>
      </c>
      <c r="E20" s="167">
        <f t="shared" si="1"/>
        <v>1020</v>
      </c>
      <c r="G20" s="162"/>
    </row>
    <row r="21" spans="1:7" ht="37.5" x14ac:dyDescent="0.3">
      <c r="A21" s="27" t="s">
        <v>440</v>
      </c>
      <c r="B21" s="167" t="s">
        <v>123</v>
      </c>
      <c r="C21" s="167">
        <v>420</v>
      </c>
      <c r="D21" s="92">
        <v>2</v>
      </c>
      <c r="E21" s="167">
        <f t="shared" si="1"/>
        <v>840</v>
      </c>
      <c r="G21" s="162"/>
    </row>
    <row r="22" spans="1:7" x14ac:dyDescent="0.3">
      <c r="A22" s="121" t="s">
        <v>432</v>
      </c>
      <c r="B22" s="167" t="s">
        <v>81</v>
      </c>
      <c r="C22" s="167">
        <v>10000</v>
      </c>
      <c r="D22" s="92">
        <v>1</v>
      </c>
      <c r="E22" s="167">
        <v>10000</v>
      </c>
      <c r="G22" s="162"/>
    </row>
    <row r="23" spans="1:7" x14ac:dyDescent="0.3">
      <c r="A23" s="81"/>
      <c r="D23" s="49" t="s">
        <v>70</v>
      </c>
      <c r="E23" s="82">
        <f>SUM(E19:E22)</f>
        <v>12400</v>
      </c>
      <c r="G23" s="162"/>
    </row>
    <row r="24" spans="1:7" x14ac:dyDescent="0.3">
      <c r="A24" s="85"/>
      <c r="E24" s="82"/>
      <c r="G24" s="162"/>
    </row>
    <row r="25" spans="1:7" x14ac:dyDescent="0.3">
      <c r="A25" s="396" t="s">
        <v>237</v>
      </c>
      <c r="B25" s="396"/>
      <c r="C25" s="396"/>
      <c r="D25" s="396"/>
      <c r="E25" s="396"/>
      <c r="G25" s="162"/>
    </row>
    <row r="26" spans="1:7" x14ac:dyDescent="0.3">
      <c r="A26" s="90" t="s">
        <v>437</v>
      </c>
      <c r="B26" s="87"/>
      <c r="C26" s="87">
        <v>2300</v>
      </c>
      <c r="D26" s="87">
        <v>3</v>
      </c>
      <c r="E26" s="167">
        <f t="shared" ref="E26" si="2">D26*C26</f>
        <v>6900</v>
      </c>
    </row>
    <row r="27" spans="1:7" x14ac:dyDescent="0.3">
      <c r="A27" s="85"/>
      <c r="D27" s="49" t="s">
        <v>70</v>
      </c>
      <c r="E27" s="82">
        <f>SUM(E26)</f>
        <v>6900</v>
      </c>
    </row>
    <row r="28" spans="1:7" x14ac:dyDescent="0.3">
      <c r="A28" s="85"/>
      <c r="E28" s="82"/>
    </row>
    <row r="29" spans="1:7" x14ac:dyDescent="0.3">
      <c r="A29" s="396" t="s">
        <v>238</v>
      </c>
      <c r="B29" s="396"/>
      <c r="C29" s="396"/>
      <c r="D29" s="396"/>
      <c r="E29" s="396"/>
    </row>
    <row r="30" spans="1:7" x14ac:dyDescent="0.3">
      <c r="A30" s="27" t="s">
        <v>239</v>
      </c>
      <c r="B30" s="167"/>
      <c r="C30" s="167">
        <v>5000</v>
      </c>
      <c r="D30" s="167">
        <v>1</v>
      </c>
      <c r="E30" s="167">
        <f>D30*C30</f>
        <v>5000</v>
      </c>
    </row>
    <row r="31" spans="1:7" x14ac:dyDescent="0.3">
      <c r="A31" s="27" t="s">
        <v>240</v>
      </c>
      <c r="B31" s="167"/>
      <c r="C31" s="167">
        <v>12000</v>
      </c>
      <c r="D31" s="167">
        <v>1</v>
      </c>
      <c r="E31" s="167">
        <f t="shared" ref="E31:E35" si="3">D31*C31</f>
        <v>12000</v>
      </c>
    </row>
    <row r="32" spans="1:7" x14ac:dyDescent="0.3">
      <c r="A32" s="27" t="s">
        <v>402</v>
      </c>
      <c r="B32" s="167"/>
      <c r="C32" s="167">
        <v>7500</v>
      </c>
      <c r="D32" s="167">
        <v>1</v>
      </c>
      <c r="E32" s="167">
        <f t="shared" si="3"/>
        <v>7500</v>
      </c>
    </row>
    <row r="33" spans="1:5" x14ac:dyDescent="0.3">
      <c r="A33" s="27" t="s">
        <v>362</v>
      </c>
      <c r="B33" s="167"/>
      <c r="C33" s="167">
        <v>11000</v>
      </c>
      <c r="D33" s="167">
        <v>1</v>
      </c>
      <c r="E33" s="167">
        <f t="shared" si="3"/>
        <v>11000</v>
      </c>
    </row>
    <row r="34" spans="1:5" x14ac:dyDescent="0.3">
      <c r="A34" s="27" t="s">
        <v>429</v>
      </c>
      <c r="B34" s="167"/>
      <c r="C34" s="167">
        <v>100000</v>
      </c>
      <c r="D34" s="167">
        <v>1</v>
      </c>
      <c r="E34" s="167">
        <v>100000</v>
      </c>
    </row>
    <row r="35" spans="1:5" x14ac:dyDescent="0.3">
      <c r="A35" s="27" t="s">
        <v>318</v>
      </c>
      <c r="B35" s="167"/>
      <c r="C35" s="167">
        <v>350</v>
      </c>
      <c r="D35" s="167">
        <v>2</v>
      </c>
      <c r="E35" s="167">
        <f t="shared" si="3"/>
        <v>700</v>
      </c>
    </row>
    <row r="36" spans="1:5" x14ac:dyDescent="0.3">
      <c r="D36" s="49" t="s">
        <v>70</v>
      </c>
      <c r="E36" s="49">
        <f>SUM(E30:E35)</f>
        <v>136200</v>
      </c>
    </row>
    <row r="38" spans="1:5" x14ac:dyDescent="0.3">
      <c r="B38" s="168"/>
      <c r="D38" s="53" t="s">
        <v>250</v>
      </c>
      <c r="E38" s="168">
        <f>SUM(E30:E35,E19:E22,E26,E6:E15)</f>
        <v>307600</v>
      </c>
    </row>
  </sheetData>
  <mergeCells count="5">
    <mergeCell ref="A1:E1"/>
    <mergeCell ref="A5:E5"/>
    <mergeCell ref="A18:E18"/>
    <mergeCell ref="A25:E25"/>
    <mergeCell ref="A29:E29"/>
  </mergeCells>
  <pageMargins left="0.25" right="0.25" top="0.75" bottom="0.75" header="0.3" footer="0.3"/>
  <pageSetup paperSize="9" scale="76"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78"/>
  <sheetViews>
    <sheetView topLeftCell="A31" zoomScale="55" zoomScaleNormal="55" workbookViewId="0">
      <selection activeCell="A59" sqref="A59:C62"/>
    </sheetView>
  </sheetViews>
  <sheetFormatPr defaultRowHeight="18.75" x14ac:dyDescent="0.3"/>
  <cols>
    <col min="1" max="1" width="60.42578125" style="48" bestFit="1" customWidth="1"/>
    <col min="2" max="2" width="10.28515625" style="49" bestFit="1" customWidth="1"/>
    <col min="3" max="3" width="17.28515625" style="49" bestFit="1" customWidth="1"/>
    <col min="4" max="4" width="19.42578125" style="49" customWidth="1"/>
    <col min="5" max="5" width="43.7109375" style="48" customWidth="1"/>
    <col min="6" max="16384" width="9.140625" style="84"/>
  </cols>
  <sheetData>
    <row r="1" spans="1:5" x14ac:dyDescent="0.3">
      <c r="A1" s="395" t="s">
        <v>473</v>
      </c>
      <c r="B1" s="395"/>
      <c r="C1" s="395"/>
      <c r="D1" s="395"/>
      <c r="E1" s="183"/>
    </row>
    <row r="3" spans="1:5" x14ac:dyDescent="0.3">
      <c r="A3" s="27" t="s">
        <v>114</v>
      </c>
      <c r="B3" s="169" t="s">
        <v>116</v>
      </c>
      <c r="C3" s="169" t="s">
        <v>4</v>
      </c>
      <c r="D3" s="169" t="s">
        <v>117</v>
      </c>
    </row>
    <row r="4" spans="1:5" x14ac:dyDescent="0.3">
      <c r="A4" s="85"/>
      <c r="D4" s="82"/>
    </row>
    <row r="5" spans="1:5" x14ac:dyDescent="0.3">
      <c r="A5" s="392" t="s">
        <v>235</v>
      </c>
      <c r="B5" s="393"/>
      <c r="C5" s="393"/>
      <c r="D5" s="394"/>
    </row>
    <row r="6" spans="1:5" ht="37.5" x14ac:dyDescent="0.3">
      <c r="A6" s="27" t="s">
        <v>58</v>
      </c>
      <c r="B6" s="169">
        <v>2600</v>
      </c>
      <c r="C6" s="169">
        <v>8</v>
      </c>
      <c r="D6" s="146">
        <f t="shared" ref="D6:D37" si="0">C6*B6</f>
        <v>20800</v>
      </c>
      <c r="E6" s="405" t="s">
        <v>444</v>
      </c>
    </row>
    <row r="7" spans="1:5" ht="75" x14ac:dyDescent="0.3">
      <c r="A7" s="27" t="s">
        <v>408</v>
      </c>
      <c r="B7" s="169">
        <v>4000</v>
      </c>
      <c r="C7" s="171">
        <v>8</v>
      </c>
      <c r="D7" s="146">
        <f t="shared" si="0"/>
        <v>32000</v>
      </c>
      <c r="E7" s="405"/>
    </row>
    <row r="8" spans="1:5" ht="37.5" x14ac:dyDescent="0.3">
      <c r="A8" s="27" t="s">
        <v>409</v>
      </c>
      <c r="B8" s="169">
        <v>4500</v>
      </c>
      <c r="C8" s="171">
        <v>8</v>
      </c>
      <c r="D8" s="146">
        <f t="shared" si="0"/>
        <v>36000</v>
      </c>
      <c r="E8" s="405"/>
    </row>
    <row r="9" spans="1:5" ht="56.25" x14ac:dyDescent="0.3">
      <c r="A9" s="27" t="s">
        <v>266</v>
      </c>
      <c r="B9" s="169">
        <v>2000</v>
      </c>
      <c r="C9" s="171">
        <v>8</v>
      </c>
      <c r="D9" s="146">
        <f t="shared" si="0"/>
        <v>16000</v>
      </c>
      <c r="E9" s="405"/>
    </row>
    <row r="10" spans="1:5" ht="37.5" x14ac:dyDescent="0.3">
      <c r="A10" s="27" t="s">
        <v>284</v>
      </c>
      <c r="B10" s="169">
        <v>6700</v>
      </c>
      <c r="C10" s="171">
        <v>8</v>
      </c>
      <c r="D10" s="146">
        <f t="shared" si="0"/>
        <v>53600</v>
      </c>
      <c r="E10" s="405"/>
    </row>
    <row r="11" spans="1:5" x14ac:dyDescent="0.3">
      <c r="A11" s="27" t="s">
        <v>293</v>
      </c>
      <c r="B11" s="169">
        <v>350</v>
      </c>
      <c r="C11" s="171">
        <v>8</v>
      </c>
      <c r="D11" s="146">
        <f t="shared" si="0"/>
        <v>2800</v>
      </c>
      <c r="E11" s="405"/>
    </row>
    <row r="12" spans="1:5" ht="37.5" x14ac:dyDescent="0.3">
      <c r="A12" s="27" t="s">
        <v>366</v>
      </c>
      <c r="B12" s="169">
        <v>550</v>
      </c>
      <c r="C12" s="171">
        <v>8</v>
      </c>
      <c r="D12" s="146">
        <f t="shared" si="0"/>
        <v>4400</v>
      </c>
      <c r="E12" s="405"/>
    </row>
    <row r="13" spans="1:5" ht="37.5" x14ac:dyDescent="0.3">
      <c r="A13" s="27" t="s">
        <v>171</v>
      </c>
      <c r="B13" s="169">
        <v>2000</v>
      </c>
      <c r="C13" s="169">
        <v>4</v>
      </c>
      <c r="D13" s="146">
        <f t="shared" si="0"/>
        <v>8000</v>
      </c>
      <c r="E13" s="405" t="s">
        <v>478</v>
      </c>
    </row>
    <row r="14" spans="1:5" x14ac:dyDescent="0.3">
      <c r="A14" s="27" t="s">
        <v>343</v>
      </c>
      <c r="B14" s="169">
        <v>3500</v>
      </c>
      <c r="C14" s="171">
        <v>4</v>
      </c>
      <c r="D14" s="146">
        <f t="shared" si="0"/>
        <v>14000</v>
      </c>
      <c r="E14" s="405"/>
    </row>
    <row r="15" spans="1:5" ht="75" x14ac:dyDescent="0.3">
      <c r="A15" s="27" t="s">
        <v>408</v>
      </c>
      <c r="B15" s="169">
        <v>4000</v>
      </c>
      <c r="C15" s="171">
        <v>4</v>
      </c>
      <c r="D15" s="146">
        <f t="shared" si="0"/>
        <v>16000</v>
      </c>
      <c r="E15" s="405"/>
    </row>
    <row r="16" spans="1:5" ht="37.5" x14ac:dyDescent="0.3">
      <c r="A16" s="27" t="s">
        <v>409</v>
      </c>
      <c r="B16" s="169">
        <v>4500</v>
      </c>
      <c r="C16" s="171">
        <v>4</v>
      </c>
      <c r="D16" s="146">
        <f t="shared" si="0"/>
        <v>18000</v>
      </c>
      <c r="E16" s="405"/>
    </row>
    <row r="17" spans="1:5" ht="56.25" x14ac:dyDescent="0.3">
      <c r="A17" s="27" t="s">
        <v>266</v>
      </c>
      <c r="B17" s="169">
        <v>2500</v>
      </c>
      <c r="C17" s="171">
        <v>4</v>
      </c>
      <c r="D17" s="146">
        <f t="shared" si="0"/>
        <v>10000</v>
      </c>
      <c r="E17" s="405"/>
    </row>
    <row r="18" spans="1:5" ht="37.5" x14ac:dyDescent="0.3">
      <c r="A18" s="27" t="s">
        <v>272</v>
      </c>
      <c r="B18" s="169">
        <v>3000</v>
      </c>
      <c r="C18" s="171">
        <v>4</v>
      </c>
      <c r="D18" s="146">
        <f t="shared" si="0"/>
        <v>12000</v>
      </c>
      <c r="E18" s="405"/>
    </row>
    <row r="19" spans="1:5" ht="37.5" x14ac:dyDescent="0.3">
      <c r="A19" s="27" t="s">
        <v>284</v>
      </c>
      <c r="B19" s="169">
        <v>6700</v>
      </c>
      <c r="C19" s="171">
        <v>4</v>
      </c>
      <c r="D19" s="146">
        <f t="shared" si="0"/>
        <v>26800</v>
      </c>
      <c r="E19" s="405"/>
    </row>
    <row r="20" spans="1:5" x14ac:dyDescent="0.3">
      <c r="A20" s="27" t="s">
        <v>293</v>
      </c>
      <c r="B20" s="169">
        <v>350</v>
      </c>
      <c r="C20" s="171">
        <v>4</v>
      </c>
      <c r="D20" s="146">
        <f t="shared" si="0"/>
        <v>1400</v>
      </c>
      <c r="E20" s="405"/>
    </row>
    <row r="21" spans="1:5" ht="37.5" x14ac:dyDescent="0.3">
      <c r="A21" s="27" t="s">
        <v>366</v>
      </c>
      <c r="B21" s="169">
        <v>550</v>
      </c>
      <c r="C21" s="171">
        <v>4</v>
      </c>
      <c r="D21" s="146">
        <f t="shared" si="0"/>
        <v>2200</v>
      </c>
      <c r="E21" s="405"/>
    </row>
    <row r="22" spans="1:5" s="162" customFormat="1" ht="37.5" x14ac:dyDescent="0.3">
      <c r="A22" s="121" t="s">
        <v>171</v>
      </c>
      <c r="B22" s="124">
        <v>2000</v>
      </c>
      <c r="C22" s="124">
        <v>3</v>
      </c>
      <c r="D22" s="172">
        <f t="shared" si="0"/>
        <v>6000</v>
      </c>
      <c r="E22" s="410" t="s">
        <v>479</v>
      </c>
    </row>
    <row r="23" spans="1:5" s="162" customFormat="1" x14ac:dyDescent="0.3">
      <c r="A23" s="121" t="s">
        <v>343</v>
      </c>
      <c r="B23" s="124">
        <v>3500</v>
      </c>
      <c r="C23" s="124">
        <v>3</v>
      </c>
      <c r="D23" s="172">
        <f t="shared" si="0"/>
        <v>10500</v>
      </c>
      <c r="E23" s="410"/>
    </row>
    <row r="24" spans="1:5" ht="75" x14ac:dyDescent="0.3">
      <c r="A24" s="27" t="s">
        <v>408</v>
      </c>
      <c r="B24" s="169">
        <v>4000</v>
      </c>
      <c r="C24" s="124">
        <v>3</v>
      </c>
      <c r="D24" s="146">
        <f t="shared" si="0"/>
        <v>12000</v>
      </c>
      <c r="E24" s="410"/>
    </row>
    <row r="25" spans="1:5" ht="37.5" x14ac:dyDescent="0.3">
      <c r="A25" s="27" t="s">
        <v>411</v>
      </c>
      <c r="B25" s="169">
        <v>14000</v>
      </c>
      <c r="C25" s="124">
        <v>3</v>
      </c>
      <c r="D25" s="146">
        <f t="shared" si="0"/>
        <v>42000</v>
      </c>
      <c r="E25" s="410"/>
    </row>
    <row r="26" spans="1:5" ht="37.5" x14ac:dyDescent="0.3">
      <c r="A26" s="27" t="s">
        <v>166</v>
      </c>
      <c r="B26" s="169">
        <v>900</v>
      </c>
      <c r="C26" s="124">
        <v>3</v>
      </c>
      <c r="D26" s="146">
        <f t="shared" si="0"/>
        <v>2700</v>
      </c>
      <c r="E26" s="410"/>
    </row>
    <row r="27" spans="1:5" ht="56.25" x14ac:dyDescent="0.3">
      <c r="A27" s="27" t="s">
        <v>345</v>
      </c>
      <c r="B27" s="169">
        <v>4000</v>
      </c>
      <c r="C27" s="124">
        <v>3</v>
      </c>
      <c r="D27" s="146">
        <f t="shared" si="0"/>
        <v>12000</v>
      </c>
      <c r="E27" s="410"/>
    </row>
    <row r="28" spans="1:5" ht="37.5" x14ac:dyDescent="0.3">
      <c r="A28" s="27" t="s">
        <v>272</v>
      </c>
      <c r="B28" s="169">
        <v>3000</v>
      </c>
      <c r="C28" s="124">
        <v>3</v>
      </c>
      <c r="D28" s="146">
        <f t="shared" si="0"/>
        <v>9000</v>
      </c>
      <c r="E28" s="410"/>
    </row>
    <row r="29" spans="1:5" ht="37.5" x14ac:dyDescent="0.3">
      <c r="A29" s="27" t="s">
        <v>389</v>
      </c>
      <c r="B29" s="169">
        <v>35000</v>
      </c>
      <c r="C29" s="124">
        <v>3</v>
      </c>
      <c r="D29" s="146">
        <f t="shared" si="0"/>
        <v>105000</v>
      </c>
      <c r="E29" s="410"/>
    </row>
    <row r="30" spans="1:5" ht="37.5" x14ac:dyDescent="0.3">
      <c r="A30" s="27" t="s">
        <v>159</v>
      </c>
      <c r="B30" s="169">
        <v>8500</v>
      </c>
      <c r="C30" s="124">
        <v>3</v>
      </c>
      <c r="D30" s="146">
        <f t="shared" si="0"/>
        <v>25500</v>
      </c>
      <c r="E30" s="410"/>
    </row>
    <row r="31" spans="1:5" x14ac:dyDescent="0.3">
      <c r="A31" s="27" t="s">
        <v>447</v>
      </c>
      <c r="B31" s="169">
        <v>1200</v>
      </c>
      <c r="C31" s="124">
        <v>3</v>
      </c>
      <c r="D31" s="169">
        <f t="shared" si="0"/>
        <v>3600</v>
      </c>
      <c r="E31" s="410"/>
    </row>
    <row r="32" spans="1:5" ht="37.5" x14ac:dyDescent="0.3">
      <c r="A32" s="27" t="s">
        <v>366</v>
      </c>
      <c r="B32" s="169">
        <v>550</v>
      </c>
      <c r="C32" s="124">
        <v>3</v>
      </c>
      <c r="D32" s="169">
        <f t="shared" si="0"/>
        <v>1650</v>
      </c>
      <c r="E32" s="410"/>
    </row>
    <row r="33" spans="1:5" ht="69.95" customHeight="1" x14ac:dyDescent="0.3">
      <c r="A33" s="27" t="s">
        <v>448</v>
      </c>
      <c r="B33" s="169">
        <v>600000</v>
      </c>
      <c r="C33" s="169">
        <v>1</v>
      </c>
      <c r="D33" s="169">
        <f t="shared" si="0"/>
        <v>600000</v>
      </c>
      <c r="E33" s="184"/>
    </row>
    <row r="34" spans="1:5" x14ac:dyDescent="0.3">
      <c r="A34" s="27" t="s">
        <v>449</v>
      </c>
      <c r="B34" s="169">
        <v>50000</v>
      </c>
      <c r="C34" s="169">
        <v>5</v>
      </c>
      <c r="D34" s="169">
        <f t="shared" si="0"/>
        <v>250000</v>
      </c>
      <c r="E34" s="27"/>
    </row>
    <row r="35" spans="1:5" s="162" customFormat="1" ht="56.25" x14ac:dyDescent="0.3">
      <c r="A35" s="121" t="s">
        <v>472</v>
      </c>
      <c r="B35" s="124">
        <v>200000</v>
      </c>
      <c r="C35" s="124">
        <v>1</v>
      </c>
      <c r="D35" s="124">
        <f t="shared" si="0"/>
        <v>200000</v>
      </c>
      <c r="E35" s="121" t="s">
        <v>471</v>
      </c>
    </row>
    <row r="36" spans="1:5" ht="37.5" x14ac:dyDescent="0.3">
      <c r="A36" s="27" t="s">
        <v>450</v>
      </c>
      <c r="B36" s="169">
        <v>500</v>
      </c>
      <c r="C36" s="169">
        <v>10</v>
      </c>
      <c r="D36" s="169">
        <f t="shared" si="0"/>
        <v>5000</v>
      </c>
      <c r="E36" s="27" t="s">
        <v>451</v>
      </c>
    </row>
    <row r="37" spans="1:5" ht="56.25" x14ac:dyDescent="0.3">
      <c r="A37" s="27" t="s">
        <v>456</v>
      </c>
      <c r="B37" s="169">
        <v>25000</v>
      </c>
      <c r="C37" s="169">
        <v>4</v>
      </c>
      <c r="D37" s="169">
        <f t="shared" si="0"/>
        <v>100000</v>
      </c>
      <c r="E37" s="27" t="s">
        <v>445</v>
      </c>
    </row>
    <row r="38" spans="1:5" x14ac:dyDescent="0.3">
      <c r="A38" s="85"/>
      <c r="C38" s="65" t="s">
        <v>70</v>
      </c>
      <c r="D38" s="173">
        <f>SUM(D6:D37)</f>
        <v>1658950</v>
      </c>
      <c r="E38" s="174"/>
    </row>
    <row r="39" spans="1:5" x14ac:dyDescent="0.3">
      <c r="A39" s="85"/>
      <c r="D39" s="173"/>
    </row>
    <row r="40" spans="1:5" x14ac:dyDescent="0.3">
      <c r="A40" s="404" t="s">
        <v>236</v>
      </c>
      <c r="B40" s="406"/>
      <c r="C40" s="406"/>
      <c r="D40" s="406"/>
    </row>
    <row r="41" spans="1:5" x14ac:dyDescent="0.3">
      <c r="A41" s="121" t="s">
        <v>446</v>
      </c>
      <c r="B41" s="169">
        <v>500</v>
      </c>
      <c r="C41" s="169">
        <v>20</v>
      </c>
      <c r="D41" s="169">
        <f>C41*B41</f>
        <v>10000</v>
      </c>
      <c r="E41" s="27" t="s">
        <v>474</v>
      </c>
    </row>
    <row r="42" spans="1:5" s="162" customFormat="1" x14ac:dyDescent="0.3">
      <c r="A42" s="121" t="s">
        <v>477</v>
      </c>
      <c r="B42" s="124">
        <v>3200</v>
      </c>
      <c r="C42" s="176">
        <v>20</v>
      </c>
      <c r="D42" s="124">
        <f t="shared" ref="D42" si="1">C42*B42</f>
        <v>64000</v>
      </c>
      <c r="E42" s="175" t="s">
        <v>474</v>
      </c>
    </row>
    <row r="43" spans="1:5" x14ac:dyDescent="0.3">
      <c r="A43" s="121" t="s">
        <v>453</v>
      </c>
      <c r="B43" s="169">
        <v>150</v>
      </c>
      <c r="C43" s="92">
        <v>100</v>
      </c>
      <c r="D43" s="169">
        <f t="shared" ref="D43:D62" si="2">C43*B43</f>
        <v>15000</v>
      </c>
      <c r="E43" s="407" t="s">
        <v>483</v>
      </c>
    </row>
    <row r="44" spans="1:5" x14ac:dyDescent="0.3">
      <c r="A44" s="121" t="s">
        <v>464</v>
      </c>
      <c r="B44" s="169">
        <v>500</v>
      </c>
      <c r="C44" s="92">
        <v>5</v>
      </c>
      <c r="D44" s="169">
        <f t="shared" si="2"/>
        <v>2500</v>
      </c>
      <c r="E44" s="408"/>
    </row>
    <row r="45" spans="1:5" x14ac:dyDescent="0.3">
      <c r="A45" s="121" t="s">
        <v>465</v>
      </c>
      <c r="B45" s="169">
        <v>200</v>
      </c>
      <c r="C45" s="92">
        <v>4</v>
      </c>
      <c r="D45" s="169">
        <f t="shared" si="2"/>
        <v>800</v>
      </c>
      <c r="E45" s="408"/>
    </row>
    <row r="46" spans="1:5" x14ac:dyDescent="0.3">
      <c r="A46" s="121" t="s">
        <v>452</v>
      </c>
      <c r="B46" s="169">
        <v>600</v>
      </c>
      <c r="C46" s="92">
        <v>4</v>
      </c>
      <c r="D46" s="169">
        <f t="shared" si="2"/>
        <v>2400</v>
      </c>
      <c r="E46" s="408"/>
    </row>
    <row r="47" spans="1:5" x14ac:dyDescent="0.3">
      <c r="A47" s="121" t="s">
        <v>454</v>
      </c>
      <c r="B47" s="169">
        <v>100</v>
      </c>
      <c r="C47" s="92">
        <v>10</v>
      </c>
      <c r="D47" s="169">
        <f t="shared" si="2"/>
        <v>1000</v>
      </c>
      <c r="E47" s="408"/>
    </row>
    <row r="48" spans="1:5" x14ac:dyDescent="0.3">
      <c r="A48" s="121" t="s">
        <v>455</v>
      </c>
      <c r="B48" s="169">
        <v>150</v>
      </c>
      <c r="C48" s="92">
        <v>10</v>
      </c>
      <c r="D48" s="169">
        <f t="shared" si="2"/>
        <v>1500</v>
      </c>
      <c r="E48" s="408"/>
    </row>
    <row r="49" spans="1:5" x14ac:dyDescent="0.3">
      <c r="A49" s="121" t="s">
        <v>466</v>
      </c>
      <c r="B49" s="169">
        <v>1500</v>
      </c>
      <c r="C49" s="92">
        <v>4</v>
      </c>
      <c r="D49" s="169">
        <f t="shared" si="2"/>
        <v>6000</v>
      </c>
      <c r="E49" s="409"/>
    </row>
    <row r="50" spans="1:5" ht="75" x14ac:dyDescent="0.3">
      <c r="A50" s="121" t="s">
        <v>481</v>
      </c>
      <c r="B50" s="169">
        <v>600</v>
      </c>
      <c r="C50" s="92">
        <v>150</v>
      </c>
      <c r="D50" s="169">
        <f t="shared" si="2"/>
        <v>90000</v>
      </c>
      <c r="E50" s="86" t="s">
        <v>482</v>
      </c>
    </row>
    <row r="51" spans="1:5" x14ac:dyDescent="0.3">
      <c r="A51" s="121" t="s">
        <v>458</v>
      </c>
      <c r="B51" s="169">
        <v>1150</v>
      </c>
      <c r="C51" s="92">
        <v>15</v>
      </c>
      <c r="D51" s="169">
        <f t="shared" si="2"/>
        <v>17250</v>
      </c>
      <c r="E51" s="405" t="s">
        <v>468</v>
      </c>
    </row>
    <row r="52" spans="1:5" x14ac:dyDescent="0.3">
      <c r="A52" s="121" t="s">
        <v>423</v>
      </c>
      <c r="B52" s="169">
        <v>1150</v>
      </c>
      <c r="C52" s="169">
        <v>15</v>
      </c>
      <c r="D52" s="169">
        <f t="shared" si="2"/>
        <v>17250</v>
      </c>
      <c r="E52" s="405"/>
    </row>
    <row r="53" spans="1:5" x14ac:dyDescent="0.3">
      <c r="A53" s="121" t="s">
        <v>424</v>
      </c>
      <c r="B53" s="169">
        <v>1150</v>
      </c>
      <c r="C53" s="169">
        <v>15</v>
      </c>
      <c r="D53" s="169">
        <f t="shared" si="2"/>
        <v>17250</v>
      </c>
      <c r="E53" s="405"/>
    </row>
    <row r="54" spans="1:5" x14ac:dyDescent="0.3">
      <c r="A54" s="121" t="s">
        <v>191</v>
      </c>
      <c r="B54" s="124">
        <v>2200</v>
      </c>
      <c r="C54" s="169">
        <v>15</v>
      </c>
      <c r="D54" s="169">
        <f t="shared" si="2"/>
        <v>33000</v>
      </c>
      <c r="E54" s="405"/>
    </row>
    <row r="55" spans="1:5" ht="37.5" x14ac:dyDescent="0.3">
      <c r="A55" s="121" t="s">
        <v>457</v>
      </c>
      <c r="B55" s="169">
        <v>15000</v>
      </c>
      <c r="C55" s="92">
        <v>6</v>
      </c>
      <c r="D55" s="169">
        <f t="shared" si="2"/>
        <v>90000</v>
      </c>
      <c r="E55" s="27" t="s">
        <v>469</v>
      </c>
    </row>
    <row r="56" spans="1:5" ht="37.5" x14ac:dyDescent="0.3">
      <c r="A56" s="121" t="s">
        <v>152</v>
      </c>
      <c r="B56" s="169">
        <v>5000</v>
      </c>
      <c r="C56" s="92">
        <v>1</v>
      </c>
      <c r="D56" s="169">
        <f t="shared" si="2"/>
        <v>5000</v>
      </c>
      <c r="E56" s="27" t="s">
        <v>467</v>
      </c>
    </row>
    <row r="57" spans="1:5" x14ac:dyDescent="0.3">
      <c r="A57" s="121" t="s">
        <v>475</v>
      </c>
      <c r="B57" s="169">
        <v>400</v>
      </c>
      <c r="C57" s="92">
        <v>24</v>
      </c>
      <c r="D57" s="169">
        <f t="shared" si="2"/>
        <v>9600</v>
      </c>
      <c r="E57" s="407" t="s">
        <v>476</v>
      </c>
    </row>
    <row r="58" spans="1:5" x14ac:dyDescent="0.3">
      <c r="A58" s="121" t="s">
        <v>459</v>
      </c>
      <c r="B58" s="169">
        <v>19000</v>
      </c>
      <c r="C58" s="92">
        <v>2</v>
      </c>
      <c r="D58" s="169">
        <f t="shared" si="2"/>
        <v>38000</v>
      </c>
      <c r="E58" s="409"/>
    </row>
    <row r="59" spans="1:5" x14ac:dyDescent="0.3">
      <c r="A59" s="121" t="s">
        <v>460</v>
      </c>
      <c r="B59" s="169">
        <v>5500</v>
      </c>
      <c r="C59" s="92">
        <v>3</v>
      </c>
      <c r="D59" s="169">
        <f t="shared" si="2"/>
        <v>16500</v>
      </c>
      <c r="E59" s="405" t="s">
        <v>470</v>
      </c>
    </row>
    <row r="60" spans="1:5" x14ac:dyDescent="0.3">
      <c r="A60" s="121" t="s">
        <v>461</v>
      </c>
      <c r="B60" s="169">
        <v>8000</v>
      </c>
      <c r="C60" s="92">
        <v>1</v>
      </c>
      <c r="D60" s="169">
        <f t="shared" si="2"/>
        <v>8000</v>
      </c>
      <c r="E60" s="405"/>
    </row>
    <row r="61" spans="1:5" x14ac:dyDescent="0.3">
      <c r="A61" s="121" t="s">
        <v>462</v>
      </c>
      <c r="B61" s="169">
        <v>8000</v>
      </c>
      <c r="C61" s="92">
        <v>1</v>
      </c>
      <c r="D61" s="169">
        <f t="shared" si="2"/>
        <v>8000</v>
      </c>
      <c r="E61" s="405"/>
    </row>
    <row r="62" spans="1:5" x14ac:dyDescent="0.3">
      <c r="A62" s="62" t="s">
        <v>463</v>
      </c>
      <c r="B62" s="169">
        <v>8000</v>
      </c>
      <c r="C62" s="92">
        <v>1</v>
      </c>
      <c r="D62" s="169">
        <f t="shared" si="2"/>
        <v>8000</v>
      </c>
      <c r="E62" s="405"/>
    </row>
    <row r="63" spans="1:5" x14ac:dyDescent="0.3">
      <c r="A63" s="81"/>
      <c r="C63" s="49" t="s">
        <v>70</v>
      </c>
      <c r="D63" s="173">
        <f>SUM(D41:D62)</f>
        <v>461050</v>
      </c>
    </row>
    <row r="64" spans="1:5" x14ac:dyDescent="0.3">
      <c r="A64" s="85"/>
      <c r="D64" s="173"/>
    </row>
    <row r="65" spans="1:5" x14ac:dyDescent="0.3">
      <c r="A65" s="396" t="s">
        <v>237</v>
      </c>
      <c r="B65" s="396"/>
      <c r="C65" s="396"/>
      <c r="D65" s="404"/>
    </row>
    <row r="66" spans="1:5" s="162" customFormat="1" x14ac:dyDescent="0.3">
      <c r="A66" s="177" t="s">
        <v>480</v>
      </c>
      <c r="B66" s="178">
        <v>140000</v>
      </c>
      <c r="C66" s="178">
        <v>1</v>
      </c>
      <c r="D66" s="124">
        <f t="shared" ref="D66" si="3">C66*B66</f>
        <v>140000</v>
      </c>
      <c r="E66" s="121"/>
    </row>
    <row r="67" spans="1:5" x14ac:dyDescent="0.3">
      <c r="A67" s="85"/>
      <c r="C67" s="49" t="s">
        <v>70</v>
      </c>
      <c r="D67" s="173">
        <f>SUM(D66:D66)</f>
        <v>140000</v>
      </c>
    </row>
    <row r="68" spans="1:5" x14ac:dyDescent="0.3">
      <c r="A68" s="85"/>
      <c r="D68" s="173"/>
    </row>
    <row r="69" spans="1:5" x14ac:dyDescent="0.3">
      <c r="A69" s="396" t="s">
        <v>238</v>
      </c>
      <c r="B69" s="396"/>
      <c r="C69" s="396"/>
      <c r="D69" s="404"/>
    </row>
    <row r="70" spans="1:5" x14ac:dyDescent="0.3">
      <c r="A70" s="27" t="s">
        <v>239</v>
      </c>
      <c r="B70" s="169">
        <v>5000</v>
      </c>
      <c r="C70" s="169">
        <v>12</v>
      </c>
      <c r="D70" s="169">
        <f>C70*B70</f>
        <v>60000</v>
      </c>
      <c r="E70" s="405" t="s">
        <v>443</v>
      </c>
    </row>
    <row r="71" spans="1:5" x14ac:dyDescent="0.3">
      <c r="A71" s="27" t="s">
        <v>240</v>
      </c>
      <c r="B71" s="169">
        <v>12000</v>
      </c>
      <c r="C71" s="169">
        <v>12</v>
      </c>
      <c r="D71" s="169">
        <f t="shared" ref="D71:D75" si="4">C71*B71</f>
        <v>144000</v>
      </c>
      <c r="E71" s="405"/>
    </row>
    <row r="72" spans="1:5" x14ac:dyDescent="0.3">
      <c r="A72" s="27" t="s">
        <v>402</v>
      </c>
      <c r="B72" s="169">
        <v>7500</v>
      </c>
      <c r="C72" s="169">
        <v>12</v>
      </c>
      <c r="D72" s="169">
        <f t="shared" si="4"/>
        <v>90000</v>
      </c>
      <c r="E72" s="405"/>
    </row>
    <row r="73" spans="1:5" x14ac:dyDescent="0.3">
      <c r="A73" s="27" t="s">
        <v>362</v>
      </c>
      <c r="B73" s="169">
        <v>11000</v>
      </c>
      <c r="C73" s="169">
        <v>12</v>
      </c>
      <c r="D73" s="169">
        <f t="shared" si="4"/>
        <v>132000</v>
      </c>
      <c r="E73" s="405"/>
    </row>
    <row r="74" spans="1:5" x14ac:dyDescent="0.3">
      <c r="A74" s="27" t="s">
        <v>429</v>
      </c>
      <c r="B74" s="169">
        <v>86000</v>
      </c>
      <c r="C74" s="169">
        <v>12</v>
      </c>
      <c r="D74" s="169">
        <v>1043000</v>
      </c>
      <c r="E74" s="405"/>
    </row>
    <row r="75" spans="1:5" x14ac:dyDescent="0.3">
      <c r="A75" s="27" t="s">
        <v>318</v>
      </c>
      <c r="B75" s="169">
        <v>400</v>
      </c>
      <c r="C75" s="169">
        <v>24</v>
      </c>
      <c r="D75" s="169">
        <f t="shared" si="4"/>
        <v>9600</v>
      </c>
      <c r="E75" s="405"/>
    </row>
    <row r="76" spans="1:5" x14ac:dyDescent="0.3">
      <c r="C76" s="49" t="s">
        <v>70</v>
      </c>
      <c r="D76" s="49">
        <f>SUM(D70:D75)</f>
        <v>1478600</v>
      </c>
    </row>
    <row r="78" spans="1:5" x14ac:dyDescent="0.3">
      <c r="C78" s="53" t="s">
        <v>250</v>
      </c>
      <c r="D78" s="170">
        <f>SUM(D70:D75,D41:D62,D66:D66,D6:D37)</f>
        <v>3738600</v>
      </c>
    </row>
  </sheetData>
  <mergeCells count="13">
    <mergeCell ref="A65:D65"/>
    <mergeCell ref="A69:D69"/>
    <mergeCell ref="E70:E75"/>
    <mergeCell ref="A1:D1"/>
    <mergeCell ref="A5:D5"/>
    <mergeCell ref="A40:D40"/>
    <mergeCell ref="E59:E62"/>
    <mergeCell ref="E43:E49"/>
    <mergeCell ref="E57:E58"/>
    <mergeCell ref="E6:E12"/>
    <mergeCell ref="E13:E21"/>
    <mergeCell ref="E22:E32"/>
    <mergeCell ref="E51:E54"/>
  </mergeCells>
  <pageMargins left="0.7" right="0.7" top="0.75" bottom="0.75" header="0.3" footer="0.3"/>
  <pageSetup paperSize="9" scale="57" fitToHeight="0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39"/>
  <sheetViews>
    <sheetView zoomScaleNormal="100" workbookViewId="0">
      <selection activeCell="A6" sqref="A6"/>
    </sheetView>
  </sheetViews>
  <sheetFormatPr defaultRowHeight="18.75" x14ac:dyDescent="0.3"/>
  <cols>
    <col min="1" max="1" width="60.42578125" style="48" bestFit="1" customWidth="1"/>
    <col min="2" max="2" width="10.28515625" style="49" bestFit="1" customWidth="1"/>
    <col min="3" max="3" width="17.28515625" style="49" bestFit="1" customWidth="1"/>
    <col min="4" max="4" width="19.42578125" style="49" customWidth="1"/>
    <col min="5" max="16384" width="9.140625" style="84"/>
  </cols>
  <sheetData>
    <row r="1" spans="1:4" x14ac:dyDescent="0.3">
      <c r="A1" s="395" t="s">
        <v>485</v>
      </c>
      <c r="B1" s="395"/>
      <c r="C1" s="395"/>
      <c r="D1" s="395"/>
    </row>
    <row r="3" spans="1:4" x14ac:dyDescent="0.3">
      <c r="A3" s="181" t="s">
        <v>114</v>
      </c>
      <c r="B3" s="179" t="s">
        <v>116</v>
      </c>
      <c r="C3" s="179" t="s">
        <v>4</v>
      </c>
      <c r="D3" s="179" t="s">
        <v>117</v>
      </c>
    </row>
    <row r="4" spans="1:4" x14ac:dyDescent="0.3">
      <c r="A4" s="85"/>
      <c r="D4" s="173"/>
    </row>
    <row r="5" spans="1:4" x14ac:dyDescent="0.3">
      <c r="A5" s="392" t="s">
        <v>235</v>
      </c>
      <c r="B5" s="393"/>
      <c r="C5" s="393"/>
      <c r="D5" s="393"/>
    </row>
    <row r="6" spans="1:4" ht="37.5" x14ac:dyDescent="0.3">
      <c r="A6" s="181" t="s">
        <v>331</v>
      </c>
      <c r="B6" s="179">
        <v>1750</v>
      </c>
      <c r="C6" s="179">
        <v>3</v>
      </c>
      <c r="D6" s="179">
        <f t="shared" ref="D6:D11" si="0">C6*B6</f>
        <v>5250</v>
      </c>
    </row>
    <row r="7" spans="1:4" x14ac:dyDescent="0.3">
      <c r="A7" s="181"/>
      <c r="B7" s="179"/>
      <c r="C7" s="179">
        <v>0</v>
      </c>
      <c r="D7" s="179">
        <f t="shared" si="0"/>
        <v>0</v>
      </c>
    </row>
    <row r="8" spans="1:4" x14ac:dyDescent="0.3">
      <c r="A8" s="181"/>
      <c r="B8" s="179"/>
      <c r="C8" s="179">
        <v>0</v>
      </c>
      <c r="D8" s="179">
        <f t="shared" si="0"/>
        <v>0</v>
      </c>
    </row>
    <row r="9" spans="1:4" x14ac:dyDescent="0.3">
      <c r="A9" s="181"/>
      <c r="B9" s="179"/>
      <c r="C9" s="179">
        <v>0</v>
      </c>
      <c r="D9" s="179">
        <f t="shared" si="0"/>
        <v>0</v>
      </c>
    </row>
    <row r="10" spans="1:4" x14ac:dyDescent="0.3">
      <c r="A10" s="181"/>
      <c r="B10" s="179"/>
      <c r="C10" s="179">
        <v>0</v>
      </c>
      <c r="D10" s="179">
        <f t="shared" si="0"/>
        <v>0</v>
      </c>
    </row>
    <row r="11" spans="1:4" x14ac:dyDescent="0.3">
      <c r="A11" s="181"/>
      <c r="B11" s="179"/>
      <c r="C11" s="179">
        <v>0</v>
      </c>
      <c r="D11" s="179">
        <f t="shared" si="0"/>
        <v>0</v>
      </c>
    </row>
    <row r="12" spans="1:4" x14ac:dyDescent="0.3">
      <c r="A12" s="85"/>
      <c r="C12" s="65" t="s">
        <v>70</v>
      </c>
      <c r="D12" s="173">
        <f>SUM(D6:D11)</f>
        <v>5250</v>
      </c>
    </row>
    <row r="13" spans="1:4" x14ac:dyDescent="0.3">
      <c r="A13" s="85"/>
      <c r="D13" s="173"/>
    </row>
    <row r="14" spans="1:4" x14ac:dyDescent="0.3">
      <c r="A14" s="404" t="s">
        <v>236</v>
      </c>
      <c r="B14" s="406"/>
      <c r="C14" s="406"/>
      <c r="D14" s="406"/>
    </row>
    <row r="15" spans="1:4" x14ac:dyDescent="0.3">
      <c r="A15" s="186"/>
      <c r="B15" s="185"/>
      <c r="C15" s="185"/>
      <c r="D15" s="185">
        <f t="shared" ref="D15:D23" si="1">C15*B15</f>
        <v>0</v>
      </c>
    </row>
    <row r="16" spans="1:4" x14ac:dyDescent="0.3">
      <c r="A16" s="186"/>
      <c r="B16" s="185"/>
      <c r="C16" s="185"/>
      <c r="D16" s="185">
        <f t="shared" si="1"/>
        <v>0</v>
      </c>
    </row>
    <row r="17" spans="1:4" x14ac:dyDescent="0.3">
      <c r="A17" s="186"/>
      <c r="B17" s="185"/>
      <c r="C17" s="185"/>
      <c r="D17" s="185">
        <f t="shared" si="1"/>
        <v>0</v>
      </c>
    </row>
    <row r="18" spans="1:4" x14ac:dyDescent="0.3">
      <c r="A18" s="187" t="s">
        <v>458</v>
      </c>
      <c r="B18" s="185">
        <v>1200</v>
      </c>
      <c r="C18" s="185">
        <v>5</v>
      </c>
      <c r="D18" s="185">
        <f t="shared" si="1"/>
        <v>6000</v>
      </c>
    </row>
    <row r="19" spans="1:4" x14ac:dyDescent="0.3">
      <c r="A19" s="182" t="s">
        <v>423</v>
      </c>
      <c r="B19" s="179">
        <v>1200</v>
      </c>
      <c r="C19" s="179">
        <v>5</v>
      </c>
      <c r="D19" s="179">
        <f t="shared" si="1"/>
        <v>6000</v>
      </c>
    </row>
    <row r="20" spans="1:4" x14ac:dyDescent="0.3">
      <c r="A20" s="182" t="s">
        <v>424</v>
      </c>
      <c r="B20" s="179">
        <v>1200</v>
      </c>
      <c r="C20" s="179">
        <v>5</v>
      </c>
      <c r="D20" s="179">
        <f t="shared" si="1"/>
        <v>6000</v>
      </c>
    </row>
    <row r="21" spans="1:4" x14ac:dyDescent="0.3">
      <c r="A21" s="182" t="s">
        <v>191</v>
      </c>
      <c r="B21" s="179">
        <v>2200</v>
      </c>
      <c r="C21" s="179">
        <v>5</v>
      </c>
      <c r="D21" s="179">
        <f t="shared" si="1"/>
        <v>11000</v>
      </c>
    </row>
    <row r="22" spans="1:4" x14ac:dyDescent="0.3">
      <c r="A22" s="187" t="s">
        <v>254</v>
      </c>
      <c r="B22" s="185">
        <v>5000</v>
      </c>
      <c r="C22" s="185">
        <v>5</v>
      </c>
      <c r="D22" s="185">
        <f t="shared" si="1"/>
        <v>25000</v>
      </c>
    </row>
    <row r="23" spans="1:4" ht="37.5" x14ac:dyDescent="0.3">
      <c r="A23" s="182" t="s">
        <v>484</v>
      </c>
      <c r="B23" s="124">
        <v>250</v>
      </c>
      <c r="C23" s="179">
        <v>10</v>
      </c>
      <c r="D23" s="179">
        <f t="shared" si="1"/>
        <v>2500</v>
      </c>
    </row>
    <row r="24" spans="1:4" x14ac:dyDescent="0.3">
      <c r="A24" s="81"/>
      <c r="C24" s="49" t="s">
        <v>70</v>
      </c>
      <c r="D24" s="173">
        <f>SUM(D18:D23)</f>
        <v>56500</v>
      </c>
    </row>
    <row r="25" spans="1:4" x14ac:dyDescent="0.3">
      <c r="A25" s="85"/>
      <c r="D25" s="173"/>
    </row>
    <row r="26" spans="1:4" x14ac:dyDescent="0.3">
      <c r="A26" s="396" t="s">
        <v>237</v>
      </c>
      <c r="B26" s="396"/>
      <c r="C26" s="396"/>
      <c r="D26" s="404"/>
    </row>
    <row r="27" spans="1:4" s="162" customFormat="1" x14ac:dyDescent="0.3">
      <c r="A27" s="177" t="s">
        <v>480</v>
      </c>
      <c r="B27" s="178"/>
      <c r="C27" s="178">
        <v>0</v>
      </c>
      <c r="D27" s="124">
        <f t="shared" ref="D27" si="2">C27*B27</f>
        <v>0</v>
      </c>
    </row>
    <row r="28" spans="1:4" x14ac:dyDescent="0.3">
      <c r="A28" s="85"/>
      <c r="C28" s="49" t="s">
        <v>70</v>
      </c>
      <c r="D28" s="173">
        <f>SUM(D27:D27)</f>
        <v>0</v>
      </c>
    </row>
    <row r="29" spans="1:4" x14ac:dyDescent="0.3">
      <c r="A29" s="85"/>
      <c r="D29" s="173"/>
    </row>
    <row r="30" spans="1:4" x14ac:dyDescent="0.3">
      <c r="A30" s="396" t="s">
        <v>238</v>
      </c>
      <c r="B30" s="396"/>
      <c r="C30" s="396"/>
      <c r="D30" s="404"/>
    </row>
    <row r="31" spans="1:4" x14ac:dyDescent="0.3">
      <c r="A31" s="181" t="s">
        <v>239</v>
      </c>
      <c r="B31" s="179">
        <v>5000</v>
      </c>
      <c r="C31" s="179">
        <v>1</v>
      </c>
      <c r="D31" s="179">
        <f>C31*B31</f>
        <v>5000</v>
      </c>
    </row>
    <row r="32" spans="1:4" x14ac:dyDescent="0.3">
      <c r="A32" s="181" t="s">
        <v>240</v>
      </c>
      <c r="B32" s="179">
        <v>12000</v>
      </c>
      <c r="C32" s="179">
        <v>1</v>
      </c>
      <c r="D32" s="179">
        <f t="shared" ref="D32:D36" si="3">C32*B32</f>
        <v>12000</v>
      </c>
    </row>
    <row r="33" spans="1:4" x14ac:dyDescent="0.3">
      <c r="A33" s="181" t="s">
        <v>402</v>
      </c>
      <c r="B33" s="179">
        <v>7500</v>
      </c>
      <c r="C33" s="179">
        <v>1</v>
      </c>
      <c r="D33" s="179">
        <f t="shared" si="3"/>
        <v>7500</v>
      </c>
    </row>
    <row r="34" spans="1:4" x14ac:dyDescent="0.3">
      <c r="A34" s="181" t="s">
        <v>362</v>
      </c>
      <c r="B34" s="179">
        <v>11000</v>
      </c>
      <c r="C34" s="179">
        <v>1</v>
      </c>
      <c r="D34" s="179">
        <f t="shared" si="3"/>
        <v>11000</v>
      </c>
    </row>
    <row r="35" spans="1:4" x14ac:dyDescent="0.3">
      <c r="A35" s="181" t="s">
        <v>429</v>
      </c>
      <c r="B35" s="179">
        <v>100000</v>
      </c>
      <c r="C35" s="179">
        <v>1</v>
      </c>
      <c r="D35" s="179">
        <f t="shared" si="3"/>
        <v>100000</v>
      </c>
    </row>
    <row r="36" spans="1:4" x14ac:dyDescent="0.3">
      <c r="A36" s="181" t="s">
        <v>318</v>
      </c>
      <c r="B36" s="179">
        <v>400</v>
      </c>
      <c r="C36" s="179">
        <v>2</v>
      </c>
      <c r="D36" s="179">
        <f t="shared" si="3"/>
        <v>800</v>
      </c>
    </row>
    <row r="37" spans="1:4" x14ac:dyDescent="0.3">
      <c r="C37" s="49" t="s">
        <v>70</v>
      </c>
      <c r="D37" s="49">
        <f>SUM(D31:D36)</f>
        <v>136300</v>
      </c>
    </row>
    <row r="39" spans="1:4" x14ac:dyDescent="0.3">
      <c r="C39" s="53" t="s">
        <v>250</v>
      </c>
      <c r="D39" s="180">
        <f>SUM(D31:D36,D18:D23,D27:D27,D6:D11)</f>
        <v>198050</v>
      </c>
    </row>
  </sheetData>
  <mergeCells count="5">
    <mergeCell ref="A26:D26"/>
    <mergeCell ref="A30:D30"/>
    <mergeCell ref="A1:D1"/>
    <mergeCell ref="A5:D5"/>
    <mergeCell ref="A14:D14"/>
  </mergeCells>
  <pageMargins left="0.7" right="0.7" top="0.75" bottom="0.75" header="0.3" footer="0.3"/>
  <pageSetup paperSize="9" scale="81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0"/>
  <sheetViews>
    <sheetView workbookViewId="0">
      <selection activeCell="D1" sqref="D1"/>
    </sheetView>
  </sheetViews>
  <sheetFormatPr defaultRowHeight="15.75" x14ac:dyDescent="0.25"/>
  <cols>
    <col min="1" max="1" width="20.7109375" style="19" customWidth="1"/>
    <col min="2" max="2" width="16.28515625" style="18" bestFit="1" customWidth="1"/>
    <col min="3" max="11" width="20.7109375" customWidth="1"/>
  </cols>
  <sheetData>
    <row r="1" spans="1:11" ht="187.5" x14ac:dyDescent="0.25">
      <c r="A1" s="25" t="s">
        <v>26</v>
      </c>
      <c r="B1" s="16"/>
      <c r="C1" s="26" t="s">
        <v>18</v>
      </c>
      <c r="D1" s="26" t="s">
        <v>42</v>
      </c>
      <c r="E1" s="26" t="s">
        <v>19</v>
      </c>
      <c r="F1" s="26" t="s">
        <v>20</v>
      </c>
      <c r="G1" s="26" t="s">
        <v>21</v>
      </c>
      <c r="H1" s="26" t="s">
        <v>22</v>
      </c>
      <c r="I1" s="26" t="s">
        <v>23</v>
      </c>
      <c r="J1" s="26" t="s">
        <v>24</v>
      </c>
      <c r="K1" s="26" t="s">
        <v>25</v>
      </c>
    </row>
    <row r="2" spans="1:11" ht="30" customHeight="1" x14ac:dyDescent="0.25">
      <c r="A2" s="27" t="s">
        <v>29</v>
      </c>
      <c r="B2" s="20" t="s">
        <v>30</v>
      </c>
      <c r="C2" s="26">
        <v>8560</v>
      </c>
      <c r="D2" s="25">
        <v>24593</v>
      </c>
      <c r="E2" s="25">
        <v>800</v>
      </c>
      <c r="F2" s="25">
        <v>4096</v>
      </c>
      <c r="G2" s="25">
        <v>12885</v>
      </c>
      <c r="H2" s="25">
        <v>19635</v>
      </c>
      <c r="I2" s="25">
        <v>4928</v>
      </c>
      <c r="J2" s="25">
        <v>2419</v>
      </c>
      <c r="K2" s="28">
        <v>2929</v>
      </c>
    </row>
    <row r="3" spans="1:11" ht="30" customHeight="1" x14ac:dyDescent="0.25">
      <c r="A3" s="27" t="s">
        <v>28</v>
      </c>
      <c r="B3" s="20" t="s">
        <v>27</v>
      </c>
      <c r="C3" s="26" t="s">
        <v>41</v>
      </c>
      <c r="D3" s="25">
        <v>19790</v>
      </c>
      <c r="E3" s="25">
        <v>665</v>
      </c>
      <c r="F3" s="25">
        <v>4700</v>
      </c>
      <c r="G3" s="25" t="s">
        <v>41</v>
      </c>
      <c r="H3" s="25" t="s">
        <v>41</v>
      </c>
      <c r="I3" s="25" t="s">
        <v>41</v>
      </c>
      <c r="J3" s="25" t="s">
        <v>41</v>
      </c>
      <c r="K3" s="28" t="s">
        <v>41</v>
      </c>
    </row>
    <row r="4" spans="1:11" ht="30" customHeight="1" x14ac:dyDescent="0.25">
      <c r="A4" s="27" t="s">
        <v>31</v>
      </c>
      <c r="B4" s="20" t="s">
        <v>32</v>
      </c>
      <c r="C4" s="26" t="s">
        <v>41</v>
      </c>
      <c r="D4" s="25">
        <v>19980</v>
      </c>
      <c r="E4" s="25">
        <v>745</v>
      </c>
      <c r="F4" s="25">
        <v>3660</v>
      </c>
      <c r="G4" s="25" t="s">
        <v>41</v>
      </c>
      <c r="H4" s="25">
        <v>18075</v>
      </c>
      <c r="I4" s="25">
        <v>4290</v>
      </c>
      <c r="J4" s="25">
        <v>2190</v>
      </c>
      <c r="K4" s="28" t="s">
        <v>41</v>
      </c>
    </row>
    <row r="5" spans="1:11" ht="30" customHeight="1" x14ac:dyDescent="0.25">
      <c r="A5" s="27" t="s">
        <v>33</v>
      </c>
      <c r="B5" s="20" t="s">
        <v>34</v>
      </c>
      <c r="C5" s="26">
        <v>9897</v>
      </c>
      <c r="D5" s="25" t="s">
        <v>41</v>
      </c>
      <c r="E5" s="25" t="s">
        <v>41</v>
      </c>
      <c r="F5" s="25">
        <v>4146</v>
      </c>
      <c r="G5" s="25">
        <v>12900</v>
      </c>
      <c r="H5" s="25">
        <v>21500</v>
      </c>
      <c r="I5" s="25">
        <v>4883</v>
      </c>
      <c r="J5" s="25">
        <v>2525</v>
      </c>
      <c r="K5" s="28">
        <v>3048</v>
      </c>
    </row>
    <row r="6" spans="1:11" ht="30" customHeight="1" x14ac:dyDescent="0.25">
      <c r="A6" s="27" t="s">
        <v>35</v>
      </c>
      <c r="B6" s="20" t="s">
        <v>36</v>
      </c>
      <c r="C6" s="26">
        <v>9990</v>
      </c>
      <c r="D6" s="25" t="s">
        <v>41</v>
      </c>
      <c r="E6" s="25" t="s">
        <v>41</v>
      </c>
      <c r="F6" s="25">
        <v>3999</v>
      </c>
      <c r="G6" s="25">
        <v>15299</v>
      </c>
      <c r="H6" s="25">
        <v>21999</v>
      </c>
      <c r="I6" s="25">
        <v>4899</v>
      </c>
      <c r="J6" s="25" t="s">
        <v>41</v>
      </c>
      <c r="K6" s="28">
        <v>3699</v>
      </c>
    </row>
    <row r="7" spans="1:11" ht="30" customHeight="1" x14ac:dyDescent="0.25">
      <c r="A7" s="27" t="s">
        <v>38</v>
      </c>
      <c r="B7" s="20" t="s">
        <v>37</v>
      </c>
      <c r="C7" s="26">
        <v>9630</v>
      </c>
      <c r="D7" s="25" t="s">
        <v>41</v>
      </c>
      <c r="E7" s="25" t="s">
        <v>41</v>
      </c>
      <c r="F7" s="25">
        <v>4700</v>
      </c>
      <c r="G7" s="25">
        <v>13500</v>
      </c>
      <c r="H7" s="25">
        <v>20180</v>
      </c>
      <c r="I7" s="25">
        <v>4680</v>
      </c>
      <c r="J7" s="25">
        <v>3110</v>
      </c>
      <c r="K7" s="28">
        <v>3430</v>
      </c>
    </row>
    <row r="8" spans="1:11" ht="30" customHeight="1" x14ac:dyDescent="0.25">
      <c r="A8" s="27" t="s">
        <v>39</v>
      </c>
      <c r="B8" s="17" t="s">
        <v>40</v>
      </c>
      <c r="C8" s="26" t="s">
        <v>41</v>
      </c>
      <c r="D8" s="25" t="s">
        <v>41</v>
      </c>
      <c r="E8" s="25" t="s">
        <v>41</v>
      </c>
      <c r="F8" s="25" t="s">
        <v>41</v>
      </c>
      <c r="G8" s="25" t="s">
        <v>41</v>
      </c>
      <c r="H8" s="25" t="s">
        <v>41</v>
      </c>
      <c r="I8" s="25">
        <v>4490</v>
      </c>
      <c r="J8" s="25" t="s">
        <v>41</v>
      </c>
      <c r="K8" s="28">
        <v>3390</v>
      </c>
    </row>
    <row r="9" spans="1:11" x14ac:dyDescent="0.25">
      <c r="A9" s="21"/>
      <c r="B9" s="22"/>
      <c r="C9" s="23"/>
      <c r="D9" s="24"/>
      <c r="E9" s="24"/>
      <c r="F9" s="24"/>
      <c r="G9" s="24"/>
      <c r="H9" s="24"/>
      <c r="I9" s="24"/>
      <c r="J9" s="24"/>
      <c r="K9" s="24"/>
    </row>
    <row r="10" spans="1:11" x14ac:dyDescent="0.25">
      <c r="A10" s="21"/>
      <c r="B10" s="22"/>
      <c r="C10" s="23"/>
      <c r="D10" s="24"/>
      <c r="E10" s="24"/>
      <c r="F10" s="24"/>
      <c r="G10" s="24"/>
      <c r="H10" s="24"/>
      <c r="I10" s="24"/>
      <c r="J10" s="24"/>
      <c r="K10" s="24"/>
    </row>
    <row r="11" spans="1:11" x14ac:dyDescent="0.25">
      <c r="A11" s="21"/>
      <c r="B11" s="22"/>
      <c r="C11" s="24"/>
      <c r="D11" s="24"/>
      <c r="E11" s="24"/>
      <c r="F11" s="24"/>
      <c r="G11" s="24"/>
      <c r="H11" s="24"/>
      <c r="I11" s="24"/>
      <c r="J11" s="24"/>
      <c r="K11" s="24"/>
    </row>
    <row r="12" spans="1:11" x14ac:dyDescent="0.25">
      <c r="A12" s="21"/>
      <c r="B12" s="22"/>
      <c r="C12" s="24"/>
      <c r="D12" s="24"/>
      <c r="E12" s="24"/>
      <c r="F12" s="24"/>
      <c r="G12" s="24"/>
      <c r="H12" s="24"/>
      <c r="I12" s="24"/>
      <c r="J12" s="24"/>
      <c r="K12" s="24"/>
    </row>
    <row r="13" spans="1:11" x14ac:dyDescent="0.25">
      <c r="A13" s="21"/>
      <c r="B13" s="22"/>
      <c r="C13" s="24"/>
      <c r="D13" s="24"/>
      <c r="E13" s="24"/>
      <c r="F13" s="24"/>
      <c r="G13" s="24"/>
      <c r="H13" s="24"/>
      <c r="I13" s="24"/>
      <c r="J13" s="24"/>
      <c r="K13" s="24"/>
    </row>
    <row r="14" spans="1:11" x14ac:dyDescent="0.25">
      <c r="A14" s="21"/>
      <c r="B14" s="22"/>
      <c r="C14" s="24"/>
      <c r="D14" s="24"/>
      <c r="E14" s="24"/>
      <c r="F14" s="24"/>
      <c r="G14" s="24"/>
      <c r="H14" s="24"/>
      <c r="I14" s="24"/>
      <c r="J14" s="24"/>
      <c r="K14" s="24"/>
    </row>
    <row r="15" spans="1:11" x14ac:dyDescent="0.25">
      <c r="A15" s="21"/>
      <c r="B15" s="22"/>
      <c r="C15" s="24"/>
      <c r="D15" s="24"/>
      <c r="E15" s="24"/>
      <c r="F15" s="24"/>
      <c r="G15" s="24"/>
      <c r="H15" s="24"/>
      <c r="I15" s="24"/>
      <c r="J15" s="24"/>
      <c r="K15" s="24"/>
    </row>
    <row r="16" spans="1:11" x14ac:dyDescent="0.25">
      <c r="A16" s="21"/>
      <c r="B16" s="22"/>
      <c r="C16" s="24"/>
      <c r="D16" s="24"/>
      <c r="E16" s="24"/>
      <c r="F16" s="24"/>
      <c r="G16" s="24"/>
      <c r="H16" s="24"/>
      <c r="I16" s="24"/>
      <c r="J16" s="24"/>
      <c r="K16" s="24"/>
    </row>
    <row r="17" spans="1:11" x14ac:dyDescent="0.25">
      <c r="A17" s="21"/>
      <c r="B17" s="22"/>
      <c r="C17" s="24"/>
      <c r="D17" s="24"/>
      <c r="E17" s="24"/>
      <c r="F17" s="24"/>
      <c r="G17" s="24"/>
      <c r="H17" s="24"/>
      <c r="I17" s="24"/>
      <c r="J17" s="24"/>
      <c r="K17" s="24"/>
    </row>
    <row r="18" spans="1:11" x14ac:dyDescent="0.25">
      <c r="A18" s="21"/>
      <c r="B18" s="22"/>
      <c r="C18" s="24"/>
      <c r="D18" s="24"/>
      <c r="E18" s="24"/>
      <c r="F18" s="24"/>
      <c r="G18" s="24"/>
      <c r="H18" s="24"/>
      <c r="I18" s="24"/>
      <c r="J18" s="24"/>
      <c r="K18" s="24"/>
    </row>
    <row r="19" spans="1:11" x14ac:dyDescent="0.25">
      <c r="A19" s="21"/>
      <c r="B19" s="22"/>
      <c r="C19" s="24"/>
      <c r="D19" s="24"/>
      <c r="E19" s="24"/>
      <c r="F19" s="24"/>
      <c r="G19" s="24"/>
      <c r="H19" s="24"/>
      <c r="I19" s="24"/>
      <c r="J19" s="24"/>
      <c r="K19" s="24"/>
    </row>
    <row r="20" spans="1:11" x14ac:dyDescent="0.25">
      <c r="A20" s="21"/>
      <c r="B20" s="22"/>
      <c r="C20" s="24"/>
      <c r="D20" s="24"/>
      <c r="E20" s="24"/>
      <c r="F20" s="24"/>
      <c r="G20" s="24"/>
      <c r="H20" s="24"/>
      <c r="I20" s="24"/>
      <c r="J20" s="24"/>
      <c r="K20" s="24"/>
    </row>
  </sheetData>
  <hyperlinks>
    <hyperlink ref="A3" display="Бестофис "/>
    <hyperlink ref="B2" display="http://kupinedorogo.ru"/>
    <hyperlink ref="B3" display="http://bestoffice.ru"/>
    <hyperlink ref="B4" display="http://www.evrostd.ru"/>
    <hyperlink ref="B5" display="http://chel.nix.ru"/>
    <hyperlink ref="B6" display="http://www.dns-shop.ru"/>
    <hyperlink ref="B7" display="https://www.citilink.ru"/>
    <hyperlink ref="B8" display="http://ogo1.ru"/>
  </hyperlinks>
  <pageMargins left="0.7" right="0.7" top="0.75" bottom="0.75" header="0.3" footer="0.3"/>
  <pageSetup paperSize="9" scale="58" orientation="landscape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32"/>
  <sheetViews>
    <sheetView zoomScaleNormal="100" workbookViewId="0">
      <selection activeCell="K15" sqref="K15"/>
    </sheetView>
  </sheetViews>
  <sheetFormatPr defaultRowHeight="18.75" x14ac:dyDescent="0.3"/>
  <cols>
    <col min="1" max="1" width="60.42578125" style="48" bestFit="1" customWidth="1"/>
    <col min="2" max="2" width="10.28515625" style="49" bestFit="1" customWidth="1"/>
    <col min="3" max="3" width="17.28515625" style="49" bestFit="1" customWidth="1"/>
    <col min="4" max="4" width="19.42578125" style="49" customWidth="1"/>
    <col min="5" max="16384" width="9.140625" style="84"/>
  </cols>
  <sheetData>
    <row r="1" spans="1:4" x14ac:dyDescent="0.3">
      <c r="A1" s="395" t="s">
        <v>487</v>
      </c>
      <c r="B1" s="395"/>
      <c r="C1" s="395"/>
      <c r="D1" s="395"/>
    </row>
    <row r="3" spans="1:4" x14ac:dyDescent="0.3">
      <c r="A3" s="190" t="s">
        <v>114</v>
      </c>
      <c r="B3" s="188" t="s">
        <v>116</v>
      </c>
      <c r="C3" s="188" t="s">
        <v>4</v>
      </c>
      <c r="D3" s="188" t="s">
        <v>117</v>
      </c>
    </row>
    <row r="4" spans="1:4" x14ac:dyDescent="0.3">
      <c r="A4" s="85"/>
      <c r="D4" s="82"/>
    </row>
    <row r="5" spans="1:4" x14ac:dyDescent="0.3">
      <c r="A5" s="392" t="s">
        <v>235</v>
      </c>
      <c r="B5" s="393"/>
      <c r="C5" s="393"/>
      <c r="D5" s="394"/>
    </row>
    <row r="6" spans="1:4" ht="37.5" x14ac:dyDescent="0.3">
      <c r="A6" s="190" t="s">
        <v>488</v>
      </c>
      <c r="B6" s="188">
        <v>16100</v>
      </c>
      <c r="C6" s="188">
        <v>2</v>
      </c>
      <c r="D6" s="188">
        <f t="shared" ref="D6:D10" si="0">C6*B6</f>
        <v>32200</v>
      </c>
    </row>
    <row r="7" spans="1:4" x14ac:dyDescent="0.3">
      <c r="A7" s="190" t="s">
        <v>490</v>
      </c>
      <c r="B7" s="188">
        <v>3500</v>
      </c>
      <c r="C7" s="188">
        <v>5</v>
      </c>
      <c r="D7" s="188">
        <f t="shared" si="0"/>
        <v>17500</v>
      </c>
    </row>
    <row r="8" spans="1:4" x14ac:dyDescent="0.3">
      <c r="A8" s="190"/>
      <c r="B8" s="188"/>
      <c r="C8" s="188"/>
      <c r="D8" s="188">
        <f t="shared" si="0"/>
        <v>0</v>
      </c>
    </row>
    <row r="9" spans="1:4" x14ac:dyDescent="0.3">
      <c r="A9" s="190"/>
      <c r="B9" s="188"/>
      <c r="C9" s="188"/>
      <c r="D9" s="188">
        <f t="shared" si="0"/>
        <v>0</v>
      </c>
    </row>
    <row r="10" spans="1:4" x14ac:dyDescent="0.3">
      <c r="A10" s="190"/>
      <c r="B10" s="188"/>
      <c r="C10" s="188"/>
      <c r="D10" s="188">
        <f t="shared" si="0"/>
        <v>0</v>
      </c>
    </row>
    <row r="11" spans="1:4" x14ac:dyDescent="0.3">
      <c r="A11" s="85"/>
      <c r="C11" s="65" t="s">
        <v>70</v>
      </c>
      <c r="D11" s="173">
        <f>SUM(D6:D10)</f>
        <v>49700</v>
      </c>
    </row>
    <row r="12" spans="1:4" x14ac:dyDescent="0.3">
      <c r="A12" s="85"/>
      <c r="D12" s="173"/>
    </row>
    <row r="13" spans="1:4" x14ac:dyDescent="0.3">
      <c r="A13" s="404" t="s">
        <v>236</v>
      </c>
      <c r="B13" s="406"/>
      <c r="C13" s="406"/>
      <c r="D13" s="406"/>
    </row>
    <row r="14" spans="1:4" ht="56.25" x14ac:dyDescent="0.3">
      <c r="A14" s="191" t="s">
        <v>486</v>
      </c>
      <c r="B14" s="188">
        <v>800</v>
      </c>
      <c r="C14" s="188">
        <v>2</v>
      </c>
      <c r="D14" s="188">
        <f>C14*B14</f>
        <v>1600</v>
      </c>
    </row>
    <row r="15" spans="1:4" s="162" customFormat="1" ht="56.25" x14ac:dyDescent="0.3">
      <c r="A15" s="191" t="s">
        <v>323</v>
      </c>
      <c r="B15" s="124">
        <v>1200</v>
      </c>
      <c r="C15" s="176">
        <v>2</v>
      </c>
      <c r="D15" s="124">
        <f t="shared" ref="D15" si="1">C15*B15</f>
        <v>2400</v>
      </c>
    </row>
    <row r="16" spans="1:4" x14ac:dyDescent="0.3">
      <c r="A16" s="81"/>
      <c r="C16" s="49" t="s">
        <v>70</v>
      </c>
      <c r="D16" s="173">
        <f>SUM(D14:D15)</f>
        <v>4000</v>
      </c>
    </row>
    <row r="17" spans="1:4" x14ac:dyDescent="0.3">
      <c r="A17" s="85"/>
      <c r="D17" s="173"/>
    </row>
    <row r="18" spans="1:4" x14ac:dyDescent="0.3">
      <c r="A18" s="396" t="s">
        <v>237</v>
      </c>
      <c r="B18" s="396"/>
      <c r="C18" s="396"/>
      <c r="D18" s="404"/>
    </row>
    <row r="19" spans="1:4" s="162" customFormat="1" x14ac:dyDescent="0.3">
      <c r="A19" s="177"/>
      <c r="B19" s="178"/>
      <c r="C19" s="178"/>
      <c r="D19" s="124">
        <f t="shared" ref="D19" si="2">C19*B19</f>
        <v>0</v>
      </c>
    </row>
    <row r="20" spans="1:4" x14ac:dyDescent="0.3">
      <c r="A20" s="85"/>
      <c r="C20" s="49" t="s">
        <v>70</v>
      </c>
      <c r="D20" s="173">
        <f>SUM(D19:D19)</f>
        <v>0</v>
      </c>
    </row>
    <row r="21" spans="1:4" x14ac:dyDescent="0.3">
      <c r="A21" s="85"/>
      <c r="D21" s="173"/>
    </row>
    <row r="22" spans="1:4" x14ac:dyDescent="0.3">
      <c r="A22" s="396" t="s">
        <v>238</v>
      </c>
      <c r="B22" s="396"/>
      <c r="C22" s="396"/>
      <c r="D22" s="404"/>
    </row>
    <row r="23" spans="1:4" x14ac:dyDescent="0.3">
      <c r="A23" s="190" t="s">
        <v>239</v>
      </c>
      <c r="B23" s="188">
        <v>5000</v>
      </c>
      <c r="C23" s="188">
        <v>1</v>
      </c>
      <c r="D23" s="188">
        <f>C23*B23</f>
        <v>5000</v>
      </c>
    </row>
    <row r="24" spans="1:4" x14ac:dyDescent="0.3">
      <c r="A24" s="190" t="s">
        <v>240</v>
      </c>
      <c r="B24" s="188">
        <v>12000</v>
      </c>
      <c r="C24" s="188">
        <v>1</v>
      </c>
      <c r="D24" s="188">
        <f t="shared" ref="D24:D29" si="3">C24*B24</f>
        <v>12000</v>
      </c>
    </row>
    <row r="25" spans="1:4" x14ac:dyDescent="0.3">
      <c r="A25" s="190" t="s">
        <v>402</v>
      </c>
      <c r="B25" s="188">
        <v>7500</v>
      </c>
      <c r="C25" s="188">
        <v>1</v>
      </c>
      <c r="D25" s="188">
        <f t="shared" si="3"/>
        <v>7500</v>
      </c>
    </row>
    <row r="26" spans="1:4" x14ac:dyDescent="0.3">
      <c r="A26" s="190" t="s">
        <v>362</v>
      </c>
      <c r="B26" s="188">
        <v>11000</v>
      </c>
      <c r="C26" s="188">
        <v>1</v>
      </c>
      <c r="D26" s="188">
        <f t="shared" si="3"/>
        <v>11000</v>
      </c>
    </row>
    <row r="27" spans="1:4" x14ac:dyDescent="0.3">
      <c r="A27" s="190" t="s">
        <v>429</v>
      </c>
      <c r="B27" s="188">
        <v>85000</v>
      </c>
      <c r="C27" s="188">
        <v>1</v>
      </c>
      <c r="D27" s="188">
        <f t="shared" si="3"/>
        <v>85000</v>
      </c>
    </row>
    <row r="28" spans="1:4" x14ac:dyDescent="0.3">
      <c r="A28" s="193" t="s">
        <v>489</v>
      </c>
      <c r="B28" s="192">
        <v>2500</v>
      </c>
      <c r="C28" s="192">
        <v>1</v>
      </c>
      <c r="D28" s="192">
        <f t="shared" si="3"/>
        <v>2500</v>
      </c>
    </row>
    <row r="29" spans="1:4" x14ac:dyDescent="0.3">
      <c r="A29" s="190" t="s">
        <v>318</v>
      </c>
      <c r="B29" s="188">
        <v>400</v>
      </c>
      <c r="C29" s="188">
        <v>2</v>
      </c>
      <c r="D29" s="188">
        <f t="shared" si="3"/>
        <v>800</v>
      </c>
    </row>
    <row r="30" spans="1:4" x14ac:dyDescent="0.3">
      <c r="C30" s="49" t="s">
        <v>70</v>
      </c>
      <c r="D30" s="49">
        <f>SUM(D23:D29)</f>
        <v>123800</v>
      </c>
    </row>
    <row r="32" spans="1:4" x14ac:dyDescent="0.3">
      <c r="C32" s="53" t="s">
        <v>250</v>
      </c>
      <c r="D32" s="189">
        <f>SUM(D23:D29,D14:D15,D19:D19,D6:D10)</f>
        <v>177500</v>
      </c>
    </row>
  </sheetData>
  <mergeCells count="5">
    <mergeCell ref="A18:D18"/>
    <mergeCell ref="A22:D22"/>
    <mergeCell ref="A1:D1"/>
    <mergeCell ref="A5:D5"/>
    <mergeCell ref="A13:D13"/>
  </mergeCells>
  <pageMargins left="0.7" right="0.7" top="0.75" bottom="0.75" header="0.3" footer="0.3"/>
  <pageSetup paperSize="9" scale="81" fitToHeight="0"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32"/>
  <sheetViews>
    <sheetView zoomScaleNormal="100" workbookViewId="0">
      <selection activeCell="A7" sqref="A7:B7"/>
    </sheetView>
  </sheetViews>
  <sheetFormatPr defaultRowHeight="18.75" x14ac:dyDescent="0.3"/>
  <cols>
    <col min="1" max="1" width="60.42578125" style="48" bestFit="1" customWidth="1"/>
    <col min="2" max="2" width="10.28515625" style="49" bestFit="1" customWidth="1"/>
    <col min="3" max="3" width="17.28515625" style="49" bestFit="1" customWidth="1"/>
    <col min="4" max="4" width="19.42578125" style="49" customWidth="1"/>
    <col min="5" max="16384" width="9.140625" style="84"/>
  </cols>
  <sheetData>
    <row r="1" spans="1:4" x14ac:dyDescent="0.3">
      <c r="A1" s="395" t="s">
        <v>487</v>
      </c>
      <c r="B1" s="395"/>
      <c r="C1" s="395"/>
      <c r="D1" s="395"/>
    </row>
    <row r="3" spans="1:4" x14ac:dyDescent="0.3">
      <c r="A3" s="196" t="s">
        <v>114</v>
      </c>
      <c r="B3" s="194" t="s">
        <v>116</v>
      </c>
      <c r="C3" s="194" t="s">
        <v>4</v>
      </c>
      <c r="D3" s="194" t="s">
        <v>117</v>
      </c>
    </row>
    <row r="4" spans="1:4" x14ac:dyDescent="0.3">
      <c r="A4" s="85"/>
      <c r="D4" s="82"/>
    </row>
    <row r="5" spans="1:4" x14ac:dyDescent="0.3">
      <c r="A5" s="392" t="s">
        <v>235</v>
      </c>
      <c r="B5" s="393"/>
      <c r="C5" s="393"/>
      <c r="D5" s="394"/>
    </row>
    <row r="6" spans="1:4" ht="37.5" x14ac:dyDescent="0.3">
      <c r="A6" s="196" t="s">
        <v>488</v>
      </c>
      <c r="B6" s="194">
        <v>16100</v>
      </c>
      <c r="C6" s="194">
        <v>2</v>
      </c>
      <c r="D6" s="194">
        <f t="shared" ref="D6:D10" si="0">C6*B6</f>
        <v>32200</v>
      </c>
    </row>
    <row r="7" spans="1:4" x14ac:dyDescent="0.3">
      <c r="A7" s="196" t="s">
        <v>490</v>
      </c>
      <c r="B7" s="194">
        <v>3500</v>
      </c>
      <c r="C7" s="194">
        <v>5</v>
      </c>
      <c r="D7" s="194">
        <f t="shared" si="0"/>
        <v>17500</v>
      </c>
    </row>
    <row r="8" spans="1:4" x14ac:dyDescent="0.3">
      <c r="A8" s="196"/>
      <c r="B8" s="194"/>
      <c r="C8" s="194"/>
      <c r="D8" s="194">
        <f t="shared" si="0"/>
        <v>0</v>
      </c>
    </row>
    <row r="9" spans="1:4" x14ac:dyDescent="0.3">
      <c r="A9" s="196"/>
      <c r="B9" s="194"/>
      <c r="C9" s="194"/>
      <c r="D9" s="194">
        <f t="shared" si="0"/>
        <v>0</v>
      </c>
    </row>
    <row r="10" spans="1:4" x14ac:dyDescent="0.3">
      <c r="A10" s="196"/>
      <c r="B10" s="194"/>
      <c r="C10" s="194"/>
      <c r="D10" s="194">
        <f t="shared" si="0"/>
        <v>0</v>
      </c>
    </row>
    <row r="11" spans="1:4" x14ac:dyDescent="0.3">
      <c r="A11" s="85"/>
      <c r="C11" s="65" t="s">
        <v>70</v>
      </c>
      <c r="D11" s="173">
        <f>SUM(D6:D10)</f>
        <v>49700</v>
      </c>
    </row>
    <row r="12" spans="1:4" x14ac:dyDescent="0.3">
      <c r="A12" s="85"/>
      <c r="D12" s="173"/>
    </row>
    <row r="13" spans="1:4" x14ac:dyDescent="0.3">
      <c r="A13" s="404" t="s">
        <v>236</v>
      </c>
      <c r="B13" s="406"/>
      <c r="C13" s="406"/>
      <c r="D13" s="406"/>
    </row>
    <row r="14" spans="1:4" ht="56.25" x14ac:dyDescent="0.3">
      <c r="A14" s="197" t="s">
        <v>486</v>
      </c>
      <c r="B14" s="194">
        <v>800</v>
      </c>
      <c r="C14" s="194">
        <v>2</v>
      </c>
      <c r="D14" s="194">
        <f>C14*B14</f>
        <v>1600</v>
      </c>
    </row>
    <row r="15" spans="1:4" s="162" customFormat="1" ht="56.25" x14ac:dyDescent="0.3">
      <c r="A15" s="197" t="s">
        <v>323</v>
      </c>
      <c r="B15" s="124">
        <v>1200</v>
      </c>
      <c r="C15" s="176">
        <v>2</v>
      </c>
      <c r="D15" s="124">
        <f t="shared" ref="D15" si="1">C15*B15</f>
        <v>2400</v>
      </c>
    </row>
    <row r="16" spans="1:4" x14ac:dyDescent="0.3">
      <c r="A16" s="81"/>
      <c r="C16" s="49" t="s">
        <v>70</v>
      </c>
      <c r="D16" s="173">
        <f>SUM(D14:D15)</f>
        <v>4000</v>
      </c>
    </row>
    <row r="17" spans="1:4" x14ac:dyDescent="0.3">
      <c r="A17" s="85"/>
      <c r="D17" s="173"/>
    </row>
    <row r="18" spans="1:4" x14ac:dyDescent="0.3">
      <c r="A18" s="396" t="s">
        <v>237</v>
      </c>
      <c r="B18" s="396"/>
      <c r="C18" s="396"/>
      <c r="D18" s="404"/>
    </row>
    <row r="19" spans="1:4" s="162" customFormat="1" x14ac:dyDescent="0.3">
      <c r="A19" s="177"/>
      <c r="B19" s="178"/>
      <c r="C19" s="178"/>
      <c r="D19" s="124">
        <f t="shared" ref="D19" si="2">C19*B19</f>
        <v>0</v>
      </c>
    </row>
    <row r="20" spans="1:4" x14ac:dyDescent="0.3">
      <c r="A20" s="85"/>
      <c r="C20" s="49" t="s">
        <v>70</v>
      </c>
      <c r="D20" s="173">
        <f>SUM(D19:D19)</f>
        <v>0</v>
      </c>
    </row>
    <row r="21" spans="1:4" x14ac:dyDescent="0.3">
      <c r="A21" s="85"/>
      <c r="D21" s="173"/>
    </row>
    <row r="22" spans="1:4" x14ac:dyDescent="0.3">
      <c r="A22" s="396" t="s">
        <v>238</v>
      </c>
      <c r="B22" s="396"/>
      <c r="C22" s="396"/>
      <c r="D22" s="404"/>
    </row>
    <row r="23" spans="1:4" x14ac:dyDescent="0.3">
      <c r="A23" s="196" t="s">
        <v>239</v>
      </c>
      <c r="B23" s="194">
        <v>5000</v>
      </c>
      <c r="C23" s="194">
        <v>1</v>
      </c>
      <c r="D23" s="194">
        <f>C23*B23</f>
        <v>5000</v>
      </c>
    </row>
    <row r="24" spans="1:4" x14ac:dyDescent="0.3">
      <c r="A24" s="196" t="s">
        <v>240</v>
      </c>
      <c r="B24" s="194">
        <v>12000</v>
      </c>
      <c r="C24" s="194">
        <v>1</v>
      </c>
      <c r="D24" s="194">
        <f t="shared" ref="D24:D29" si="3">C24*B24</f>
        <v>12000</v>
      </c>
    </row>
    <row r="25" spans="1:4" x14ac:dyDescent="0.3">
      <c r="A25" s="196" t="s">
        <v>402</v>
      </c>
      <c r="B25" s="194">
        <v>7500</v>
      </c>
      <c r="C25" s="194">
        <v>1</v>
      </c>
      <c r="D25" s="194">
        <f t="shared" si="3"/>
        <v>7500</v>
      </c>
    </row>
    <row r="26" spans="1:4" x14ac:dyDescent="0.3">
      <c r="A26" s="196" t="s">
        <v>362</v>
      </c>
      <c r="B26" s="194">
        <v>11000</v>
      </c>
      <c r="C26" s="194">
        <v>1</v>
      </c>
      <c r="D26" s="194">
        <f t="shared" si="3"/>
        <v>11000</v>
      </c>
    </row>
    <row r="27" spans="1:4" x14ac:dyDescent="0.3">
      <c r="A27" s="196" t="s">
        <v>429</v>
      </c>
      <c r="B27" s="194">
        <v>85000</v>
      </c>
      <c r="C27" s="194">
        <v>1</v>
      </c>
      <c r="D27" s="194">
        <f t="shared" si="3"/>
        <v>85000</v>
      </c>
    </row>
    <row r="28" spans="1:4" x14ac:dyDescent="0.3">
      <c r="A28" s="196" t="s">
        <v>489</v>
      </c>
      <c r="B28" s="194">
        <v>2500</v>
      </c>
      <c r="C28" s="194">
        <v>1</v>
      </c>
      <c r="D28" s="194">
        <f t="shared" si="3"/>
        <v>2500</v>
      </c>
    </row>
    <row r="29" spans="1:4" x14ac:dyDescent="0.3">
      <c r="A29" s="196" t="s">
        <v>318</v>
      </c>
      <c r="B29" s="194">
        <v>400</v>
      </c>
      <c r="C29" s="194">
        <v>2</v>
      </c>
      <c r="D29" s="194">
        <f t="shared" si="3"/>
        <v>800</v>
      </c>
    </row>
    <row r="30" spans="1:4" x14ac:dyDescent="0.3">
      <c r="C30" s="49" t="s">
        <v>70</v>
      </c>
      <c r="D30" s="49">
        <f>SUM(D23:D29)</f>
        <v>123800</v>
      </c>
    </row>
    <row r="32" spans="1:4" x14ac:dyDescent="0.3">
      <c r="C32" s="53" t="s">
        <v>250</v>
      </c>
      <c r="D32" s="195">
        <f>SUM(D23:D29,D14:D15,D19:D19,D6:D10)</f>
        <v>177500</v>
      </c>
    </row>
  </sheetData>
  <mergeCells count="5">
    <mergeCell ref="A1:D1"/>
    <mergeCell ref="A5:D5"/>
    <mergeCell ref="A13:D13"/>
    <mergeCell ref="A18:D18"/>
    <mergeCell ref="A22:D22"/>
  </mergeCells>
  <pageMargins left="0.7" right="0.7" top="0.75" bottom="0.75" header="0.3" footer="0.3"/>
  <pageSetup paperSize="9" scale="81" fitToHeight="0"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34"/>
  <sheetViews>
    <sheetView zoomScaleNormal="100" workbookViewId="0">
      <selection activeCell="A14" sqref="A14"/>
    </sheetView>
  </sheetViews>
  <sheetFormatPr defaultRowHeight="18.75" x14ac:dyDescent="0.3"/>
  <cols>
    <col min="1" max="1" width="60.42578125" style="48" bestFit="1" customWidth="1"/>
    <col min="2" max="2" width="10.28515625" style="49" bestFit="1" customWidth="1"/>
    <col min="3" max="3" width="17.28515625" style="49" bestFit="1" customWidth="1"/>
    <col min="4" max="4" width="19.42578125" style="49" customWidth="1"/>
    <col min="5" max="16384" width="9.140625" style="84"/>
  </cols>
  <sheetData>
    <row r="1" spans="1:4" x14ac:dyDescent="0.3">
      <c r="A1" s="395" t="s">
        <v>492</v>
      </c>
      <c r="B1" s="395"/>
      <c r="C1" s="395"/>
      <c r="D1" s="395"/>
    </row>
    <row r="3" spans="1:4" x14ac:dyDescent="0.3">
      <c r="A3" s="196" t="s">
        <v>114</v>
      </c>
      <c r="B3" s="194" t="s">
        <v>116</v>
      </c>
      <c r="C3" s="194" t="s">
        <v>4</v>
      </c>
      <c r="D3" s="194" t="s">
        <v>117</v>
      </c>
    </row>
    <row r="4" spans="1:4" x14ac:dyDescent="0.3">
      <c r="A4" s="85"/>
      <c r="D4" s="82"/>
    </row>
    <row r="5" spans="1:4" x14ac:dyDescent="0.3">
      <c r="A5" s="392" t="s">
        <v>235</v>
      </c>
      <c r="B5" s="393"/>
      <c r="C5" s="393"/>
      <c r="D5" s="394"/>
    </row>
    <row r="6" spans="1:4" x14ac:dyDescent="0.3">
      <c r="A6" s="196" t="s">
        <v>491</v>
      </c>
      <c r="B6" s="194">
        <v>3500</v>
      </c>
      <c r="C6" s="194">
        <v>1</v>
      </c>
      <c r="D6" s="194">
        <f t="shared" ref="D6:D9" si="0">C6*B6</f>
        <v>3500</v>
      </c>
    </row>
    <row r="7" spans="1:4" x14ac:dyDescent="0.3">
      <c r="A7" s="196" t="s">
        <v>493</v>
      </c>
      <c r="B7" s="194">
        <v>1300</v>
      </c>
      <c r="C7" s="194">
        <v>5</v>
      </c>
      <c r="D7" s="194">
        <f t="shared" si="0"/>
        <v>6500</v>
      </c>
    </row>
    <row r="8" spans="1:4" x14ac:dyDescent="0.3">
      <c r="A8" s="199" t="s">
        <v>293</v>
      </c>
      <c r="B8" s="198">
        <v>400</v>
      </c>
      <c r="C8" s="198">
        <v>10</v>
      </c>
      <c r="D8" s="198">
        <f t="shared" si="0"/>
        <v>4000</v>
      </c>
    </row>
    <row r="9" spans="1:4" x14ac:dyDescent="0.3">
      <c r="A9" s="196"/>
      <c r="B9" s="194"/>
      <c r="C9" s="194"/>
      <c r="D9" s="194">
        <f t="shared" si="0"/>
        <v>0</v>
      </c>
    </row>
    <row r="10" spans="1:4" x14ac:dyDescent="0.3">
      <c r="A10" s="85"/>
      <c r="C10" s="65" t="s">
        <v>70</v>
      </c>
      <c r="D10" s="173">
        <f>SUM(D6:D9)</f>
        <v>14000</v>
      </c>
    </row>
    <row r="11" spans="1:4" x14ac:dyDescent="0.3">
      <c r="A11" s="85"/>
      <c r="D11" s="173"/>
    </row>
    <row r="12" spans="1:4" x14ac:dyDescent="0.3">
      <c r="A12" s="404" t="s">
        <v>236</v>
      </c>
      <c r="B12" s="406"/>
      <c r="C12" s="406"/>
      <c r="D12" s="406"/>
    </row>
    <row r="13" spans="1:4" x14ac:dyDescent="0.3">
      <c r="A13" s="199" t="s">
        <v>361</v>
      </c>
      <c r="B13" s="194">
        <v>50</v>
      </c>
      <c r="C13" s="194">
        <v>50</v>
      </c>
      <c r="D13" s="194">
        <f>C13*B13</f>
        <v>2500</v>
      </c>
    </row>
    <row r="14" spans="1:4" x14ac:dyDescent="0.3">
      <c r="A14" s="62" t="s">
        <v>254</v>
      </c>
      <c r="B14" s="198">
        <v>6000</v>
      </c>
      <c r="C14" s="198">
        <v>5</v>
      </c>
      <c r="D14" s="198">
        <f>C14*B14</f>
        <v>30000</v>
      </c>
    </row>
    <row r="15" spans="1:4" x14ac:dyDescent="0.3">
      <c r="A15" s="200" t="s">
        <v>446</v>
      </c>
      <c r="B15" s="198">
        <v>500</v>
      </c>
      <c r="C15" s="198">
        <v>10</v>
      </c>
      <c r="D15" s="198">
        <f>C15*B15</f>
        <v>5000</v>
      </c>
    </row>
    <row r="16" spans="1:4" x14ac:dyDescent="0.3">
      <c r="A16" s="211" t="s">
        <v>263</v>
      </c>
      <c r="B16" s="208">
        <v>5500</v>
      </c>
      <c r="C16" s="210">
        <v>5</v>
      </c>
      <c r="D16" s="205">
        <f>C16*B16</f>
        <v>27500</v>
      </c>
    </row>
    <row r="17" spans="1:4" s="162" customFormat="1" x14ac:dyDescent="0.3">
      <c r="A17" s="197"/>
      <c r="B17" s="124"/>
      <c r="C17" s="176"/>
      <c r="D17" s="124">
        <f t="shared" ref="D17" si="1">C17*B17</f>
        <v>0</v>
      </c>
    </row>
    <row r="18" spans="1:4" x14ac:dyDescent="0.3">
      <c r="A18" s="81"/>
      <c r="C18" s="49" t="s">
        <v>70</v>
      </c>
      <c r="D18" s="173">
        <f>SUM(D13:D17)</f>
        <v>65000</v>
      </c>
    </row>
    <row r="19" spans="1:4" x14ac:dyDescent="0.3">
      <c r="A19" s="85"/>
      <c r="D19" s="173"/>
    </row>
    <row r="20" spans="1:4" x14ac:dyDescent="0.3">
      <c r="A20" s="396" t="s">
        <v>237</v>
      </c>
      <c r="B20" s="396"/>
      <c r="C20" s="396"/>
      <c r="D20" s="404"/>
    </row>
    <row r="21" spans="1:4" s="162" customFormat="1" x14ac:dyDescent="0.3">
      <c r="A21" s="177"/>
      <c r="B21" s="178"/>
      <c r="C21" s="178"/>
      <c r="D21" s="124">
        <f t="shared" ref="D21" si="2">C21*B21</f>
        <v>0</v>
      </c>
    </row>
    <row r="22" spans="1:4" x14ac:dyDescent="0.3">
      <c r="A22" s="85"/>
      <c r="C22" s="49" t="s">
        <v>70</v>
      </c>
      <c r="D22" s="173">
        <f>SUM(D21:D21)</f>
        <v>0</v>
      </c>
    </row>
    <row r="23" spans="1:4" x14ac:dyDescent="0.3">
      <c r="A23" s="85"/>
      <c r="D23" s="173"/>
    </row>
    <row r="24" spans="1:4" x14ac:dyDescent="0.3">
      <c r="A24" s="396" t="s">
        <v>238</v>
      </c>
      <c r="B24" s="396"/>
      <c r="C24" s="396"/>
      <c r="D24" s="404"/>
    </row>
    <row r="25" spans="1:4" x14ac:dyDescent="0.3">
      <c r="A25" s="196" t="s">
        <v>239</v>
      </c>
      <c r="B25" s="194">
        <v>5000</v>
      </c>
      <c r="C25" s="194">
        <v>1</v>
      </c>
      <c r="D25" s="194">
        <f>C25*B25</f>
        <v>5000</v>
      </c>
    </row>
    <row r="26" spans="1:4" x14ac:dyDescent="0.3">
      <c r="A26" s="196" t="s">
        <v>240</v>
      </c>
      <c r="B26" s="194">
        <v>12000</v>
      </c>
      <c r="C26" s="194">
        <v>1</v>
      </c>
      <c r="D26" s="194">
        <f t="shared" ref="D26:D31" si="3">C26*B26</f>
        <v>12000</v>
      </c>
    </row>
    <row r="27" spans="1:4" x14ac:dyDescent="0.3">
      <c r="A27" s="196" t="s">
        <v>402</v>
      </c>
      <c r="B27" s="194">
        <v>7500</v>
      </c>
      <c r="C27" s="194">
        <v>1</v>
      </c>
      <c r="D27" s="194">
        <f t="shared" si="3"/>
        <v>7500</v>
      </c>
    </row>
    <row r="28" spans="1:4" x14ac:dyDescent="0.3">
      <c r="A28" s="196" t="s">
        <v>362</v>
      </c>
      <c r="B28" s="194">
        <v>11000</v>
      </c>
      <c r="C28" s="194">
        <v>1</v>
      </c>
      <c r="D28" s="194">
        <f t="shared" si="3"/>
        <v>11000</v>
      </c>
    </row>
    <row r="29" spans="1:4" x14ac:dyDescent="0.3">
      <c r="A29" s="196" t="s">
        <v>429</v>
      </c>
      <c r="B29" s="194">
        <v>85000</v>
      </c>
      <c r="C29" s="194">
        <v>1</v>
      </c>
      <c r="D29" s="194">
        <f t="shared" si="3"/>
        <v>85000</v>
      </c>
    </row>
    <row r="30" spans="1:4" x14ac:dyDescent="0.3">
      <c r="A30" s="196" t="s">
        <v>489</v>
      </c>
      <c r="B30" s="194">
        <v>2500</v>
      </c>
      <c r="C30" s="194">
        <v>1</v>
      </c>
      <c r="D30" s="194">
        <f t="shared" si="3"/>
        <v>2500</v>
      </c>
    </row>
    <row r="31" spans="1:4" x14ac:dyDescent="0.3">
      <c r="A31" s="196" t="s">
        <v>318</v>
      </c>
      <c r="B31" s="194">
        <v>400</v>
      </c>
      <c r="C31" s="194">
        <v>2</v>
      </c>
      <c r="D31" s="194">
        <f t="shared" si="3"/>
        <v>800</v>
      </c>
    </row>
    <row r="32" spans="1:4" x14ac:dyDescent="0.3">
      <c r="C32" s="49" t="s">
        <v>70</v>
      </c>
      <c r="D32" s="49">
        <f>SUM(D25:D31)</f>
        <v>123800</v>
      </c>
    </row>
    <row r="34" spans="3:4" x14ac:dyDescent="0.3">
      <c r="C34" s="53" t="s">
        <v>250</v>
      </c>
      <c r="D34" s="195">
        <f>SUM(D25:D31,D13:D17,D21:D21,D6:D9)</f>
        <v>202800</v>
      </c>
    </row>
  </sheetData>
  <mergeCells count="5">
    <mergeCell ref="A1:D1"/>
    <mergeCell ref="A5:D5"/>
    <mergeCell ref="A12:D12"/>
    <mergeCell ref="A20:D20"/>
    <mergeCell ref="A24:D24"/>
  </mergeCells>
  <pageMargins left="0.7" right="0.7" top="0.75" bottom="0.75" header="0.3" footer="0.3"/>
  <pageSetup paperSize="9" scale="81" fitToHeight="0"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36"/>
  <sheetViews>
    <sheetView zoomScaleNormal="100" workbookViewId="0">
      <selection activeCell="D29" sqref="D29"/>
    </sheetView>
  </sheetViews>
  <sheetFormatPr defaultRowHeight="18.75" x14ac:dyDescent="0.3"/>
  <cols>
    <col min="1" max="1" width="60.42578125" style="48" bestFit="1" customWidth="1"/>
    <col min="2" max="2" width="10.28515625" style="49" bestFit="1" customWidth="1"/>
    <col min="3" max="3" width="17.28515625" style="49" bestFit="1" customWidth="1"/>
    <col min="4" max="4" width="19.42578125" style="49" customWidth="1"/>
    <col min="5" max="16384" width="9.140625" style="84"/>
  </cols>
  <sheetData>
    <row r="1" spans="1:4" x14ac:dyDescent="0.3">
      <c r="A1" s="395" t="s">
        <v>498</v>
      </c>
      <c r="B1" s="395"/>
      <c r="C1" s="395"/>
      <c r="D1" s="395"/>
    </row>
    <row r="3" spans="1:4" x14ac:dyDescent="0.3">
      <c r="A3" s="203" t="s">
        <v>114</v>
      </c>
      <c r="B3" s="201" t="s">
        <v>116</v>
      </c>
      <c r="C3" s="201" t="s">
        <v>4</v>
      </c>
      <c r="D3" s="201" t="s">
        <v>117</v>
      </c>
    </row>
    <row r="4" spans="1:4" x14ac:dyDescent="0.3">
      <c r="A4" s="85"/>
      <c r="D4" s="82"/>
    </row>
    <row r="5" spans="1:4" x14ac:dyDescent="0.3">
      <c r="A5" s="392" t="s">
        <v>235</v>
      </c>
      <c r="B5" s="393"/>
      <c r="C5" s="393"/>
      <c r="D5" s="394"/>
    </row>
    <row r="6" spans="1:4" x14ac:dyDescent="0.3">
      <c r="A6" s="203" t="s">
        <v>495</v>
      </c>
      <c r="B6" s="201">
        <v>100000</v>
      </c>
      <c r="C6" s="201">
        <v>1</v>
      </c>
      <c r="D6" s="201">
        <f t="shared" ref="D6:D11" si="0">C6*B6</f>
        <v>100000</v>
      </c>
    </row>
    <row r="7" spans="1:4" x14ac:dyDescent="0.3">
      <c r="A7" s="203" t="s">
        <v>494</v>
      </c>
      <c r="B7" s="201">
        <v>50000</v>
      </c>
      <c r="C7" s="201">
        <v>1</v>
      </c>
      <c r="D7" s="201">
        <f t="shared" si="0"/>
        <v>50000</v>
      </c>
    </row>
    <row r="8" spans="1:4" x14ac:dyDescent="0.3">
      <c r="A8" s="203" t="s">
        <v>496</v>
      </c>
      <c r="B8" s="201">
        <v>2000</v>
      </c>
      <c r="C8" s="201">
        <v>1</v>
      </c>
      <c r="D8" s="201">
        <f t="shared" si="0"/>
        <v>2000</v>
      </c>
    </row>
    <row r="9" spans="1:4" x14ac:dyDescent="0.3">
      <c r="A9" s="203" t="s">
        <v>497</v>
      </c>
      <c r="B9" s="201">
        <v>25000</v>
      </c>
      <c r="C9" s="201">
        <v>1</v>
      </c>
      <c r="D9" s="201">
        <f t="shared" si="0"/>
        <v>25000</v>
      </c>
    </row>
    <row r="10" spans="1:4" s="207" customFormat="1" ht="37.5" x14ac:dyDescent="0.3">
      <c r="A10" s="213" t="s">
        <v>499</v>
      </c>
      <c r="B10" s="212">
        <v>2700</v>
      </c>
      <c r="C10" s="212">
        <v>10</v>
      </c>
      <c r="D10" s="212">
        <f t="shared" si="0"/>
        <v>27000</v>
      </c>
    </row>
    <row r="11" spans="1:4" x14ac:dyDescent="0.3">
      <c r="A11" s="203"/>
      <c r="B11" s="201"/>
      <c r="C11" s="201"/>
      <c r="D11" s="201">
        <f t="shared" si="0"/>
        <v>0</v>
      </c>
    </row>
    <row r="12" spans="1:4" x14ac:dyDescent="0.3">
      <c r="A12" s="85"/>
      <c r="C12" s="65" t="s">
        <v>70</v>
      </c>
      <c r="D12" s="173">
        <f>SUM(D6:D11)</f>
        <v>204000</v>
      </c>
    </row>
    <row r="13" spans="1:4" x14ac:dyDescent="0.3">
      <c r="A13" s="85"/>
      <c r="D13" s="173"/>
    </row>
    <row r="14" spans="1:4" x14ac:dyDescent="0.3">
      <c r="A14" s="404" t="s">
        <v>236</v>
      </c>
      <c r="B14" s="406"/>
      <c r="C14" s="406"/>
      <c r="D14" s="406"/>
    </row>
    <row r="15" spans="1:4" x14ac:dyDescent="0.3">
      <c r="A15" s="203" t="s">
        <v>454</v>
      </c>
      <c r="B15" s="201">
        <v>100</v>
      </c>
      <c r="C15" s="201">
        <v>10</v>
      </c>
      <c r="D15" s="124">
        <f t="shared" ref="D15:D18" si="1">C15*B15</f>
        <v>1000</v>
      </c>
    </row>
    <row r="16" spans="1:4" x14ac:dyDescent="0.3">
      <c r="A16" s="206" t="s">
        <v>464</v>
      </c>
      <c r="B16" s="205">
        <v>500</v>
      </c>
      <c r="C16" s="201">
        <v>2</v>
      </c>
      <c r="D16" s="124">
        <f t="shared" si="1"/>
        <v>1000</v>
      </c>
    </row>
    <row r="17" spans="1:4" x14ac:dyDescent="0.3">
      <c r="A17" s="211" t="s">
        <v>263</v>
      </c>
      <c r="B17" s="208">
        <v>5500</v>
      </c>
      <c r="C17" s="210">
        <v>5</v>
      </c>
      <c r="D17" s="124">
        <f t="shared" si="1"/>
        <v>27500</v>
      </c>
    </row>
    <row r="18" spans="1:4" s="207" customFormat="1" ht="37.5" x14ac:dyDescent="0.3">
      <c r="A18" s="211" t="s">
        <v>372</v>
      </c>
      <c r="B18" s="208">
        <v>8500</v>
      </c>
      <c r="C18" s="210">
        <v>2</v>
      </c>
      <c r="D18" s="209">
        <f t="shared" si="1"/>
        <v>17000</v>
      </c>
    </row>
    <row r="19" spans="1:4" s="162" customFormat="1" x14ac:dyDescent="0.3">
      <c r="A19" s="204"/>
      <c r="B19" s="124"/>
      <c r="C19" s="176"/>
      <c r="D19" s="124">
        <f t="shared" ref="D19" si="2">C19*B19</f>
        <v>0</v>
      </c>
    </row>
    <row r="20" spans="1:4" x14ac:dyDescent="0.3">
      <c r="A20" s="81"/>
      <c r="C20" s="49" t="s">
        <v>70</v>
      </c>
      <c r="D20" s="173">
        <f>SUM(D15:D19)</f>
        <v>46500</v>
      </c>
    </row>
    <row r="21" spans="1:4" x14ac:dyDescent="0.3">
      <c r="A21" s="85"/>
      <c r="D21" s="173"/>
    </row>
    <row r="22" spans="1:4" x14ac:dyDescent="0.3">
      <c r="A22" s="396" t="s">
        <v>237</v>
      </c>
      <c r="B22" s="396"/>
      <c r="C22" s="396"/>
      <c r="D22" s="404"/>
    </row>
    <row r="23" spans="1:4" s="162" customFormat="1" x14ac:dyDescent="0.3">
      <c r="A23" s="177"/>
      <c r="B23" s="178"/>
      <c r="C23" s="178"/>
      <c r="D23" s="124">
        <f t="shared" ref="D23" si="3">C23*B23</f>
        <v>0</v>
      </c>
    </row>
    <row r="24" spans="1:4" x14ac:dyDescent="0.3">
      <c r="A24" s="85"/>
      <c r="C24" s="49" t="s">
        <v>70</v>
      </c>
      <c r="D24" s="173">
        <f>SUM(D23:D23)</f>
        <v>0</v>
      </c>
    </row>
    <row r="25" spans="1:4" x14ac:dyDescent="0.3">
      <c r="A25" s="85"/>
      <c r="D25" s="173"/>
    </row>
    <row r="26" spans="1:4" x14ac:dyDescent="0.3">
      <c r="A26" s="396" t="s">
        <v>238</v>
      </c>
      <c r="B26" s="396"/>
      <c r="C26" s="396"/>
      <c r="D26" s="404"/>
    </row>
    <row r="27" spans="1:4" x14ac:dyDescent="0.3">
      <c r="A27" s="203" t="s">
        <v>239</v>
      </c>
      <c r="B27" s="201">
        <v>5000</v>
      </c>
      <c r="C27" s="201">
        <v>1</v>
      </c>
      <c r="D27" s="201">
        <f>C27*B27</f>
        <v>5000</v>
      </c>
    </row>
    <row r="28" spans="1:4" x14ac:dyDescent="0.3">
      <c r="A28" s="203" t="s">
        <v>240</v>
      </c>
      <c r="B28" s="201">
        <v>12000</v>
      </c>
      <c r="C28" s="201">
        <v>1</v>
      </c>
      <c r="D28" s="201">
        <f t="shared" ref="D28:D33" si="4">C28*B28</f>
        <v>12000</v>
      </c>
    </row>
    <row r="29" spans="1:4" x14ac:dyDescent="0.3">
      <c r="A29" s="203" t="s">
        <v>402</v>
      </c>
      <c r="B29" s="201">
        <v>7500</v>
      </c>
      <c r="C29" s="201">
        <v>1</v>
      </c>
      <c r="D29" s="201">
        <f t="shared" si="4"/>
        <v>7500</v>
      </c>
    </row>
    <row r="30" spans="1:4" x14ac:dyDescent="0.3">
      <c r="A30" s="203" t="s">
        <v>362</v>
      </c>
      <c r="B30" s="201">
        <v>11000</v>
      </c>
      <c r="C30" s="201">
        <v>1</v>
      </c>
      <c r="D30" s="201">
        <f t="shared" si="4"/>
        <v>11000</v>
      </c>
    </row>
    <row r="31" spans="1:4" x14ac:dyDescent="0.3">
      <c r="A31" s="203" t="s">
        <v>429</v>
      </c>
      <c r="B31" s="201">
        <v>85000</v>
      </c>
      <c r="C31" s="201">
        <v>1</v>
      </c>
      <c r="D31" s="201">
        <f t="shared" si="4"/>
        <v>85000</v>
      </c>
    </row>
    <row r="32" spans="1:4" x14ac:dyDescent="0.3">
      <c r="A32" s="203" t="s">
        <v>489</v>
      </c>
      <c r="B32" s="201">
        <v>2500</v>
      </c>
      <c r="C32" s="201">
        <v>1</v>
      </c>
      <c r="D32" s="201">
        <f t="shared" si="4"/>
        <v>2500</v>
      </c>
    </row>
    <row r="33" spans="1:4" x14ac:dyDescent="0.3">
      <c r="A33" s="203" t="s">
        <v>318</v>
      </c>
      <c r="B33" s="201">
        <v>400</v>
      </c>
      <c r="C33" s="201">
        <v>2</v>
      </c>
      <c r="D33" s="201">
        <f t="shared" si="4"/>
        <v>800</v>
      </c>
    </row>
    <row r="34" spans="1:4" x14ac:dyDescent="0.3">
      <c r="C34" s="49" t="s">
        <v>70</v>
      </c>
      <c r="D34" s="49">
        <f>SUM(D27:D33)</f>
        <v>123800</v>
      </c>
    </row>
    <row r="36" spans="1:4" x14ac:dyDescent="0.3">
      <c r="C36" s="53" t="s">
        <v>250</v>
      </c>
      <c r="D36" s="202">
        <f>SUM(D27:D33,D15:D19,D23:D23,D6:D11)</f>
        <v>374300</v>
      </c>
    </row>
  </sheetData>
  <mergeCells count="5">
    <mergeCell ref="A1:D1"/>
    <mergeCell ref="A5:D5"/>
    <mergeCell ref="A14:D14"/>
    <mergeCell ref="A22:D22"/>
    <mergeCell ref="A26:D26"/>
  </mergeCells>
  <pageMargins left="0.7" right="0.7" top="0.75" bottom="0.75" header="0.3" footer="0.3"/>
  <pageSetup paperSize="9" scale="81" fitToHeight="0"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41"/>
  <sheetViews>
    <sheetView zoomScaleNormal="100" workbookViewId="0">
      <selection activeCell="A24" sqref="A24:C24"/>
    </sheetView>
  </sheetViews>
  <sheetFormatPr defaultRowHeight="18.75" x14ac:dyDescent="0.3"/>
  <cols>
    <col min="1" max="1" width="60.42578125" style="48" bestFit="1" customWidth="1"/>
    <col min="2" max="2" width="10.28515625" style="49" bestFit="1" customWidth="1"/>
    <col min="3" max="3" width="17.28515625" style="49" bestFit="1" customWidth="1"/>
    <col min="4" max="4" width="19.42578125" style="49" customWidth="1"/>
    <col min="5" max="16384" width="9.140625" style="207"/>
  </cols>
  <sheetData>
    <row r="1" spans="1:4" x14ac:dyDescent="0.3">
      <c r="A1" s="395" t="s">
        <v>502</v>
      </c>
      <c r="B1" s="395"/>
      <c r="C1" s="395"/>
      <c r="D1" s="395"/>
    </row>
    <row r="3" spans="1:4" x14ac:dyDescent="0.3">
      <c r="A3" s="216" t="s">
        <v>114</v>
      </c>
      <c r="B3" s="214" t="s">
        <v>116</v>
      </c>
      <c r="C3" s="214" t="s">
        <v>4</v>
      </c>
      <c r="D3" s="214" t="s">
        <v>117</v>
      </c>
    </row>
    <row r="4" spans="1:4" x14ac:dyDescent="0.3">
      <c r="A4" s="85"/>
      <c r="D4" s="82"/>
    </row>
    <row r="5" spans="1:4" x14ac:dyDescent="0.3">
      <c r="A5" s="392" t="s">
        <v>235</v>
      </c>
      <c r="B5" s="393"/>
      <c r="C5" s="393"/>
      <c r="D5" s="394"/>
    </row>
    <row r="6" spans="1:4" x14ac:dyDescent="0.3">
      <c r="A6" s="223" t="s">
        <v>496</v>
      </c>
      <c r="B6" s="222">
        <v>2000</v>
      </c>
      <c r="C6" s="222">
        <v>1</v>
      </c>
      <c r="D6" s="214">
        <f>C6*B6</f>
        <v>2000</v>
      </c>
    </row>
    <row r="7" spans="1:4" x14ac:dyDescent="0.3">
      <c r="A7" s="223" t="s">
        <v>497</v>
      </c>
      <c r="B7" s="222">
        <v>25000</v>
      </c>
      <c r="C7" s="222">
        <v>1</v>
      </c>
      <c r="D7" s="218">
        <f t="shared" ref="D7:D14" si="0">C7*B7</f>
        <v>25000</v>
      </c>
    </row>
    <row r="8" spans="1:4" x14ac:dyDescent="0.3">
      <c r="A8" s="225" t="s">
        <v>506</v>
      </c>
      <c r="B8" s="224">
        <v>10000</v>
      </c>
      <c r="C8" s="224">
        <v>3</v>
      </c>
      <c r="D8" s="224">
        <f t="shared" si="0"/>
        <v>30000</v>
      </c>
    </row>
    <row r="9" spans="1:4" x14ac:dyDescent="0.3">
      <c r="A9" s="225" t="s">
        <v>507</v>
      </c>
      <c r="B9" s="224">
        <v>13000</v>
      </c>
      <c r="C9" s="224">
        <v>3</v>
      </c>
      <c r="D9" s="224">
        <f t="shared" si="0"/>
        <v>39000</v>
      </c>
    </row>
    <row r="10" spans="1:4" ht="37.5" x14ac:dyDescent="0.3">
      <c r="A10" s="227" t="s">
        <v>456</v>
      </c>
      <c r="B10" s="226">
        <v>28000</v>
      </c>
      <c r="C10" s="226">
        <v>1</v>
      </c>
      <c r="D10" s="226">
        <f t="shared" si="0"/>
        <v>28000</v>
      </c>
    </row>
    <row r="11" spans="1:4" x14ac:dyDescent="0.3">
      <c r="A11" s="227" t="s">
        <v>508</v>
      </c>
      <c r="B11" s="226">
        <v>300000</v>
      </c>
      <c r="C11" s="226">
        <v>1</v>
      </c>
      <c r="D11" s="226">
        <f t="shared" si="0"/>
        <v>300000</v>
      </c>
    </row>
    <row r="12" spans="1:4" x14ac:dyDescent="0.3">
      <c r="A12" s="223" t="s">
        <v>503</v>
      </c>
      <c r="B12" s="222">
        <v>17000</v>
      </c>
      <c r="C12" s="222">
        <v>1</v>
      </c>
      <c r="D12" s="222">
        <f t="shared" si="0"/>
        <v>17000</v>
      </c>
    </row>
    <row r="13" spans="1:4" x14ac:dyDescent="0.3">
      <c r="A13" s="223" t="s">
        <v>504</v>
      </c>
      <c r="B13" s="222">
        <v>10000</v>
      </c>
      <c r="C13" s="222">
        <v>1</v>
      </c>
      <c r="D13" s="222">
        <f t="shared" si="0"/>
        <v>10000</v>
      </c>
    </row>
    <row r="14" spans="1:4" x14ac:dyDescent="0.3">
      <c r="A14" s="223" t="s">
        <v>505</v>
      </c>
      <c r="B14" s="222">
        <v>3000</v>
      </c>
      <c r="C14" s="222">
        <v>2</v>
      </c>
      <c r="D14" s="222">
        <f t="shared" si="0"/>
        <v>6000</v>
      </c>
    </row>
    <row r="15" spans="1:4" x14ac:dyDescent="0.3">
      <c r="A15" s="85"/>
      <c r="C15" s="65" t="s">
        <v>70</v>
      </c>
      <c r="D15" s="173">
        <f>SUM(D6:D14)</f>
        <v>457000</v>
      </c>
    </row>
    <row r="16" spans="1:4" x14ac:dyDescent="0.3">
      <c r="A16" s="85"/>
      <c r="D16" s="173"/>
    </row>
    <row r="17" spans="1:4" x14ac:dyDescent="0.3">
      <c r="A17" s="404" t="s">
        <v>236</v>
      </c>
      <c r="B17" s="406"/>
      <c r="C17" s="406"/>
      <c r="D17" s="406"/>
    </row>
    <row r="18" spans="1:4" x14ac:dyDescent="0.3">
      <c r="A18" s="217" t="s">
        <v>464</v>
      </c>
      <c r="B18" s="214">
        <v>500</v>
      </c>
      <c r="C18" s="214">
        <v>2</v>
      </c>
      <c r="D18" s="209">
        <f>C18*B18</f>
        <v>1000</v>
      </c>
    </row>
    <row r="19" spans="1:4" x14ac:dyDescent="0.3">
      <c r="A19" s="217" t="s">
        <v>454</v>
      </c>
      <c r="B19" s="214">
        <v>100</v>
      </c>
      <c r="C19" s="214">
        <v>10</v>
      </c>
      <c r="D19" s="209">
        <f t="shared" ref="D19:D24" si="1">C19*B19</f>
        <v>1000</v>
      </c>
    </row>
    <row r="20" spans="1:4" x14ac:dyDescent="0.3">
      <c r="A20" s="221" t="s">
        <v>455</v>
      </c>
      <c r="B20" s="218">
        <v>150</v>
      </c>
      <c r="C20" s="210">
        <v>10</v>
      </c>
      <c r="D20" s="209">
        <f t="shared" si="1"/>
        <v>1500</v>
      </c>
    </row>
    <row r="21" spans="1:4" x14ac:dyDescent="0.3">
      <c r="A21" s="217" t="s">
        <v>263</v>
      </c>
      <c r="B21" s="214">
        <v>5500</v>
      </c>
      <c r="C21" s="210">
        <v>4</v>
      </c>
      <c r="D21" s="209">
        <f t="shared" si="1"/>
        <v>22000</v>
      </c>
    </row>
    <row r="22" spans="1:4" x14ac:dyDescent="0.3">
      <c r="A22" s="221" t="s">
        <v>500</v>
      </c>
      <c r="B22" s="218">
        <v>260</v>
      </c>
      <c r="C22" s="210">
        <v>5</v>
      </c>
      <c r="D22" s="209">
        <f t="shared" si="1"/>
        <v>1300</v>
      </c>
    </row>
    <row r="23" spans="1:4" x14ac:dyDescent="0.3">
      <c r="A23" s="228" t="s">
        <v>457</v>
      </c>
      <c r="B23" s="226">
        <v>16000</v>
      </c>
      <c r="C23" s="210">
        <v>2</v>
      </c>
      <c r="D23" s="209">
        <f t="shared" si="1"/>
        <v>32000</v>
      </c>
    </row>
    <row r="24" spans="1:4" x14ac:dyDescent="0.3">
      <c r="A24" s="221" t="s">
        <v>501</v>
      </c>
      <c r="B24" s="218">
        <v>550</v>
      </c>
      <c r="C24" s="210">
        <v>10</v>
      </c>
      <c r="D24" s="209">
        <f t="shared" si="1"/>
        <v>5500</v>
      </c>
    </row>
    <row r="25" spans="1:4" x14ac:dyDescent="0.3">
      <c r="A25" s="81"/>
      <c r="C25" s="49" t="s">
        <v>70</v>
      </c>
      <c r="D25" s="173">
        <f>SUM(D18:D24)</f>
        <v>64300</v>
      </c>
    </row>
    <row r="26" spans="1:4" x14ac:dyDescent="0.3">
      <c r="A26" s="85"/>
      <c r="D26" s="173"/>
    </row>
    <row r="27" spans="1:4" x14ac:dyDescent="0.3">
      <c r="A27" s="396" t="s">
        <v>237</v>
      </c>
      <c r="B27" s="396"/>
      <c r="C27" s="396"/>
      <c r="D27" s="404"/>
    </row>
    <row r="28" spans="1:4" s="162" customFormat="1" x14ac:dyDescent="0.3">
      <c r="A28" s="177"/>
      <c r="B28" s="178"/>
      <c r="C28" s="178"/>
      <c r="D28" s="209">
        <f t="shared" ref="D28" si="2">C28*B28</f>
        <v>0</v>
      </c>
    </row>
    <row r="29" spans="1:4" x14ac:dyDescent="0.3">
      <c r="A29" s="85"/>
      <c r="C29" s="49" t="s">
        <v>70</v>
      </c>
      <c r="D29" s="173">
        <f>SUM(D28:D28)</f>
        <v>0</v>
      </c>
    </row>
    <row r="30" spans="1:4" x14ac:dyDescent="0.3">
      <c r="A30" s="85"/>
      <c r="D30" s="173"/>
    </row>
    <row r="31" spans="1:4" x14ac:dyDescent="0.3">
      <c r="A31" s="396" t="s">
        <v>238</v>
      </c>
      <c r="B31" s="396"/>
      <c r="C31" s="396"/>
      <c r="D31" s="404"/>
    </row>
    <row r="32" spans="1:4" x14ac:dyDescent="0.3">
      <c r="A32" s="216" t="s">
        <v>239</v>
      </c>
      <c r="B32" s="214">
        <v>5000</v>
      </c>
      <c r="C32" s="214">
        <v>1</v>
      </c>
      <c r="D32" s="214">
        <f>C32*B32</f>
        <v>5000</v>
      </c>
    </row>
    <row r="33" spans="1:4" x14ac:dyDescent="0.3">
      <c r="A33" s="216" t="s">
        <v>240</v>
      </c>
      <c r="B33" s="214">
        <v>12000</v>
      </c>
      <c r="C33" s="214">
        <v>1</v>
      </c>
      <c r="D33" s="214">
        <f t="shared" ref="D33:D38" si="3">C33*B33</f>
        <v>12000</v>
      </c>
    </row>
    <row r="34" spans="1:4" x14ac:dyDescent="0.3">
      <c r="A34" s="216" t="s">
        <v>402</v>
      </c>
      <c r="B34" s="214">
        <v>7500</v>
      </c>
      <c r="C34" s="214">
        <v>1</v>
      </c>
      <c r="D34" s="214">
        <f t="shared" si="3"/>
        <v>7500</v>
      </c>
    </row>
    <row r="35" spans="1:4" x14ac:dyDescent="0.3">
      <c r="A35" s="216" t="s">
        <v>362</v>
      </c>
      <c r="B35" s="214">
        <v>11000</v>
      </c>
      <c r="C35" s="214">
        <v>1</v>
      </c>
      <c r="D35" s="214">
        <f t="shared" si="3"/>
        <v>11000</v>
      </c>
    </row>
    <row r="36" spans="1:4" x14ac:dyDescent="0.3">
      <c r="A36" s="216" t="s">
        <v>429</v>
      </c>
      <c r="B36" s="214">
        <v>85000</v>
      </c>
      <c r="C36" s="214">
        <v>1</v>
      </c>
      <c r="D36" s="214">
        <f t="shared" si="3"/>
        <v>85000</v>
      </c>
    </row>
    <row r="37" spans="1:4" x14ac:dyDescent="0.3">
      <c r="A37" s="216" t="s">
        <v>489</v>
      </c>
      <c r="B37" s="214">
        <v>2500</v>
      </c>
      <c r="C37" s="214">
        <v>1</v>
      </c>
      <c r="D37" s="214">
        <f t="shared" si="3"/>
        <v>2500</v>
      </c>
    </row>
    <row r="38" spans="1:4" x14ac:dyDescent="0.3">
      <c r="A38" s="216" t="s">
        <v>318</v>
      </c>
      <c r="B38" s="214">
        <v>400</v>
      </c>
      <c r="C38" s="214">
        <v>2</v>
      </c>
      <c r="D38" s="214">
        <f t="shared" si="3"/>
        <v>800</v>
      </c>
    </row>
    <row r="39" spans="1:4" x14ac:dyDescent="0.3">
      <c r="C39" s="49" t="s">
        <v>70</v>
      </c>
      <c r="D39" s="49">
        <f>SUM(D32:D38)</f>
        <v>123800</v>
      </c>
    </row>
    <row r="41" spans="1:4" x14ac:dyDescent="0.3">
      <c r="C41" s="53" t="s">
        <v>250</v>
      </c>
      <c r="D41" s="215">
        <f>SUM(D32:D38,D18:D24,D28:D28,D6:D14)</f>
        <v>645100</v>
      </c>
    </row>
  </sheetData>
  <mergeCells count="5">
    <mergeCell ref="A1:D1"/>
    <mergeCell ref="A5:D5"/>
    <mergeCell ref="A17:D17"/>
    <mergeCell ref="A27:D27"/>
    <mergeCell ref="A31:D31"/>
  </mergeCells>
  <pageMargins left="0.7" right="0.7" top="0.75" bottom="0.75" header="0.3" footer="0.3"/>
  <pageSetup paperSize="9" scale="81" fitToHeight="0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44"/>
  <sheetViews>
    <sheetView zoomScale="85" zoomScaleNormal="85" workbookViewId="0">
      <selection activeCell="F18" sqref="F18"/>
    </sheetView>
  </sheetViews>
  <sheetFormatPr defaultRowHeight="18.75" x14ac:dyDescent="0.3"/>
  <cols>
    <col min="1" max="1" width="60.42578125" style="48" bestFit="1" customWidth="1"/>
    <col min="2" max="2" width="10.28515625" style="49" bestFit="1" customWidth="1"/>
    <col min="3" max="3" width="17.28515625" style="49" bestFit="1" customWidth="1"/>
    <col min="4" max="4" width="19.42578125" style="49" customWidth="1"/>
    <col min="5" max="5" width="9.140625" style="207"/>
    <col min="6" max="6" width="128" style="207" customWidth="1"/>
    <col min="7" max="16384" width="9.140625" style="207"/>
  </cols>
  <sheetData>
    <row r="1" spans="1:6" x14ac:dyDescent="0.3">
      <c r="A1" s="395" t="s">
        <v>516</v>
      </c>
      <c r="B1" s="395"/>
      <c r="C1" s="395"/>
      <c r="D1" s="395"/>
    </row>
    <row r="3" spans="1:6" x14ac:dyDescent="0.3">
      <c r="A3" s="220" t="s">
        <v>114</v>
      </c>
      <c r="B3" s="218" t="s">
        <v>116</v>
      </c>
      <c r="C3" s="218" t="s">
        <v>4</v>
      </c>
      <c r="D3" s="218" t="s">
        <v>117</v>
      </c>
    </row>
    <row r="4" spans="1:6" x14ac:dyDescent="0.3">
      <c r="A4" s="85"/>
      <c r="D4" s="82"/>
    </row>
    <row r="5" spans="1:6" x14ac:dyDescent="0.3">
      <c r="A5" s="392" t="s">
        <v>235</v>
      </c>
      <c r="B5" s="393"/>
      <c r="C5" s="393"/>
      <c r="D5" s="394"/>
    </row>
    <row r="6" spans="1:6" ht="37.5" x14ac:dyDescent="0.3">
      <c r="A6" s="233" t="s">
        <v>171</v>
      </c>
      <c r="B6" s="231">
        <v>2000</v>
      </c>
      <c r="C6" s="231">
        <v>2</v>
      </c>
      <c r="D6" s="218">
        <f>C6*B6</f>
        <v>4000</v>
      </c>
      <c r="F6" s="207" t="s">
        <v>510</v>
      </c>
    </row>
    <row r="7" spans="1:6" x14ac:dyDescent="0.3">
      <c r="A7" s="233" t="s">
        <v>343</v>
      </c>
      <c r="B7" s="231">
        <v>3500</v>
      </c>
      <c r="C7" s="235">
        <v>2</v>
      </c>
      <c r="D7" s="231">
        <f t="shared" ref="D7:D13" si="0">C7*B7</f>
        <v>7000</v>
      </c>
      <c r="F7" s="207" t="s">
        <v>511</v>
      </c>
    </row>
    <row r="8" spans="1:6" ht="75" x14ac:dyDescent="0.3">
      <c r="A8" s="233" t="s">
        <v>408</v>
      </c>
      <c r="B8" s="231">
        <v>4000</v>
      </c>
      <c r="C8" s="235">
        <v>2</v>
      </c>
      <c r="D8" s="231">
        <f t="shared" si="0"/>
        <v>8000</v>
      </c>
    </row>
    <row r="9" spans="1:6" ht="37.5" x14ac:dyDescent="0.3">
      <c r="A9" s="233" t="s">
        <v>409</v>
      </c>
      <c r="B9" s="231">
        <v>4500</v>
      </c>
      <c r="C9" s="235">
        <v>2</v>
      </c>
      <c r="D9" s="231">
        <f t="shared" si="0"/>
        <v>9000</v>
      </c>
    </row>
    <row r="10" spans="1:6" ht="56.25" x14ac:dyDescent="0.3">
      <c r="A10" s="233" t="s">
        <v>266</v>
      </c>
      <c r="B10" s="231">
        <v>2500</v>
      </c>
      <c r="C10" s="235">
        <v>2</v>
      </c>
      <c r="D10" s="231">
        <f t="shared" si="0"/>
        <v>5000</v>
      </c>
    </row>
    <row r="11" spans="1:6" ht="37.5" x14ac:dyDescent="0.3">
      <c r="A11" s="233" t="s">
        <v>499</v>
      </c>
      <c r="B11" s="231">
        <v>2700</v>
      </c>
      <c r="C11" s="235">
        <v>1</v>
      </c>
      <c r="D11" s="231">
        <f t="shared" si="0"/>
        <v>2700</v>
      </c>
    </row>
    <row r="12" spans="1:6" ht="37.5" x14ac:dyDescent="0.3">
      <c r="A12" s="233" t="s">
        <v>284</v>
      </c>
      <c r="B12" s="231">
        <v>6700</v>
      </c>
      <c r="C12" s="235">
        <v>2</v>
      </c>
      <c r="D12" s="231">
        <f t="shared" si="0"/>
        <v>13400</v>
      </c>
    </row>
    <row r="13" spans="1:6" x14ac:dyDescent="0.3">
      <c r="A13" s="233" t="s">
        <v>293</v>
      </c>
      <c r="B13" s="231">
        <v>350</v>
      </c>
      <c r="C13" s="235">
        <v>2</v>
      </c>
      <c r="D13" s="231">
        <f t="shared" si="0"/>
        <v>700</v>
      </c>
    </row>
    <row r="14" spans="1:6" x14ac:dyDescent="0.3">
      <c r="A14" s="233" t="s">
        <v>366</v>
      </c>
      <c r="B14" s="231">
        <v>550</v>
      </c>
      <c r="C14" s="235">
        <v>2</v>
      </c>
      <c r="D14" s="229">
        <f t="shared" ref="D14:D17" si="1">C14*B14</f>
        <v>1100</v>
      </c>
    </row>
    <row r="15" spans="1:6" x14ac:dyDescent="0.3">
      <c r="A15" s="236" t="s">
        <v>490</v>
      </c>
      <c r="B15" s="235">
        <v>3500</v>
      </c>
      <c r="C15" s="235">
        <v>2</v>
      </c>
      <c r="D15" s="235">
        <f t="shared" si="1"/>
        <v>7000</v>
      </c>
    </row>
    <row r="16" spans="1:6" x14ac:dyDescent="0.3">
      <c r="A16" s="236" t="s">
        <v>514</v>
      </c>
      <c r="B16" s="235">
        <v>16000</v>
      </c>
      <c r="C16" s="235">
        <v>1</v>
      </c>
      <c r="D16" s="235">
        <f t="shared" si="1"/>
        <v>16000</v>
      </c>
    </row>
    <row r="17" spans="1:4" x14ac:dyDescent="0.3">
      <c r="A17" s="220"/>
      <c r="B17" s="218"/>
      <c r="C17" s="218"/>
      <c r="D17" s="229">
        <f t="shared" si="1"/>
        <v>0</v>
      </c>
    </row>
    <row r="18" spans="1:4" x14ac:dyDescent="0.3">
      <c r="A18" s="85"/>
      <c r="C18" s="65" t="s">
        <v>70</v>
      </c>
      <c r="D18" s="173">
        <f>SUM(D6:D17)</f>
        <v>73900</v>
      </c>
    </row>
    <row r="19" spans="1:4" x14ac:dyDescent="0.3">
      <c r="A19" s="85"/>
      <c r="D19" s="173"/>
    </row>
    <row r="20" spans="1:4" x14ac:dyDescent="0.3">
      <c r="A20" s="404" t="s">
        <v>236</v>
      </c>
      <c r="B20" s="406"/>
      <c r="C20" s="406"/>
      <c r="D20" s="406"/>
    </row>
    <row r="21" spans="1:4" x14ac:dyDescent="0.3">
      <c r="A21" s="230" t="s">
        <v>263</v>
      </c>
      <c r="B21" s="229">
        <v>5500</v>
      </c>
      <c r="C21" s="210">
        <v>5</v>
      </c>
      <c r="D21" s="209">
        <f>C21*B21</f>
        <v>27500</v>
      </c>
    </row>
    <row r="22" spans="1:4" x14ac:dyDescent="0.3">
      <c r="A22" s="221" t="s">
        <v>509</v>
      </c>
      <c r="B22" s="218">
        <v>16500</v>
      </c>
      <c r="C22" s="218">
        <v>2</v>
      </c>
      <c r="D22" s="209">
        <f t="shared" ref="D22:D26" si="2">C22*B22</f>
        <v>33000</v>
      </c>
    </row>
    <row r="23" spans="1:4" x14ac:dyDescent="0.3">
      <c r="A23" s="238" t="s">
        <v>512</v>
      </c>
      <c r="B23" s="237">
        <v>7000</v>
      </c>
      <c r="C23" s="210">
        <v>5</v>
      </c>
      <c r="D23" s="209">
        <f t="shared" si="2"/>
        <v>35000</v>
      </c>
    </row>
    <row r="24" spans="1:4" x14ac:dyDescent="0.3">
      <c r="A24" s="221" t="s">
        <v>513</v>
      </c>
      <c r="B24" s="218">
        <v>680</v>
      </c>
      <c r="C24" s="210">
        <v>10</v>
      </c>
      <c r="D24" s="209">
        <f t="shared" si="2"/>
        <v>6800</v>
      </c>
    </row>
    <row r="25" spans="1:4" x14ac:dyDescent="0.3">
      <c r="A25" s="238" t="s">
        <v>515</v>
      </c>
      <c r="B25" s="237">
        <v>7000</v>
      </c>
      <c r="C25" s="210">
        <v>1</v>
      </c>
      <c r="D25" s="209">
        <f t="shared" si="2"/>
        <v>7000</v>
      </c>
    </row>
    <row r="26" spans="1:4" x14ac:dyDescent="0.3">
      <c r="A26" s="221"/>
      <c r="B26" s="218"/>
      <c r="C26" s="210"/>
      <c r="D26" s="209">
        <f t="shared" si="2"/>
        <v>0</v>
      </c>
    </row>
    <row r="27" spans="1:4" x14ac:dyDescent="0.3">
      <c r="A27" s="81"/>
      <c r="C27" s="49" t="s">
        <v>70</v>
      </c>
      <c r="D27" s="173">
        <f>SUM(D21:D26)</f>
        <v>109300</v>
      </c>
    </row>
    <row r="28" spans="1:4" x14ac:dyDescent="0.3">
      <c r="A28" s="85"/>
      <c r="D28" s="173"/>
    </row>
    <row r="29" spans="1:4" x14ac:dyDescent="0.3">
      <c r="A29" s="396" t="s">
        <v>237</v>
      </c>
      <c r="B29" s="396"/>
      <c r="C29" s="396"/>
      <c r="D29" s="404"/>
    </row>
    <row r="30" spans="1:4" s="162" customFormat="1" x14ac:dyDescent="0.3">
      <c r="A30" s="177"/>
      <c r="B30" s="178"/>
      <c r="C30" s="178"/>
      <c r="D30" s="209">
        <f t="shared" ref="D30" si="3">C30*B30</f>
        <v>0</v>
      </c>
    </row>
    <row r="31" spans="1:4" x14ac:dyDescent="0.3">
      <c r="A31" s="85"/>
      <c r="C31" s="49" t="s">
        <v>70</v>
      </c>
      <c r="D31" s="173">
        <f>SUM(D30:D30)</f>
        <v>0</v>
      </c>
    </row>
    <row r="32" spans="1:4" x14ac:dyDescent="0.3">
      <c r="A32" s="85"/>
      <c r="D32" s="173"/>
    </row>
    <row r="33" spans="1:4" x14ac:dyDescent="0.3">
      <c r="A33" s="396" t="s">
        <v>238</v>
      </c>
      <c r="B33" s="396"/>
      <c r="C33" s="396"/>
      <c r="D33" s="404"/>
    </row>
    <row r="34" spans="1:4" x14ac:dyDescent="0.3">
      <c r="A34" s="220" t="s">
        <v>239</v>
      </c>
      <c r="B34" s="218">
        <v>5000</v>
      </c>
      <c r="C34" s="218">
        <v>1</v>
      </c>
      <c r="D34" s="218">
        <f>C34*B34</f>
        <v>5000</v>
      </c>
    </row>
    <row r="35" spans="1:4" x14ac:dyDescent="0.3">
      <c r="A35" s="220" t="s">
        <v>240</v>
      </c>
      <c r="B35" s="218">
        <v>12000</v>
      </c>
      <c r="C35" s="218">
        <v>1</v>
      </c>
      <c r="D35" s="218">
        <f t="shared" ref="D35:D41" si="4">C35*B35</f>
        <v>12000</v>
      </c>
    </row>
    <row r="36" spans="1:4" x14ac:dyDescent="0.3">
      <c r="A36" s="220" t="s">
        <v>402</v>
      </c>
      <c r="B36" s="218">
        <v>7500</v>
      </c>
      <c r="C36" s="218">
        <v>1</v>
      </c>
      <c r="D36" s="218">
        <f t="shared" si="4"/>
        <v>7500</v>
      </c>
    </row>
    <row r="37" spans="1:4" x14ac:dyDescent="0.3">
      <c r="A37" s="220" t="s">
        <v>362</v>
      </c>
      <c r="B37" s="218">
        <v>11000</v>
      </c>
      <c r="C37" s="218">
        <v>1</v>
      </c>
      <c r="D37" s="218">
        <f t="shared" si="4"/>
        <v>11000</v>
      </c>
    </row>
    <row r="38" spans="1:4" x14ac:dyDescent="0.3">
      <c r="A38" s="240" t="s">
        <v>517</v>
      </c>
      <c r="B38" s="239">
        <v>6000</v>
      </c>
      <c r="C38" s="239">
        <v>1</v>
      </c>
      <c r="D38" s="239">
        <f t="shared" si="4"/>
        <v>6000</v>
      </c>
    </row>
    <row r="39" spans="1:4" x14ac:dyDescent="0.3">
      <c r="A39" s="220" t="s">
        <v>429</v>
      </c>
      <c r="B39" s="218">
        <v>105000</v>
      </c>
      <c r="C39" s="218">
        <v>1</v>
      </c>
      <c r="D39" s="218">
        <f t="shared" si="4"/>
        <v>105000</v>
      </c>
    </row>
    <row r="40" spans="1:4" x14ac:dyDescent="0.3">
      <c r="A40" s="220" t="s">
        <v>489</v>
      </c>
      <c r="B40" s="218">
        <v>2500</v>
      </c>
      <c r="C40" s="218">
        <v>1</v>
      </c>
      <c r="D40" s="218">
        <f t="shared" si="4"/>
        <v>2500</v>
      </c>
    </row>
    <row r="41" spans="1:4" x14ac:dyDescent="0.3">
      <c r="A41" s="220" t="s">
        <v>318</v>
      </c>
      <c r="B41" s="218">
        <v>400</v>
      </c>
      <c r="C41" s="218">
        <v>2</v>
      </c>
      <c r="D41" s="218">
        <f t="shared" si="4"/>
        <v>800</v>
      </c>
    </row>
    <row r="42" spans="1:4" x14ac:dyDescent="0.3">
      <c r="C42" s="49" t="s">
        <v>70</v>
      </c>
      <c r="D42" s="49">
        <f>SUM(D34:D41)</f>
        <v>149800</v>
      </c>
    </row>
    <row r="44" spans="1:4" x14ac:dyDescent="0.3">
      <c r="C44" s="53" t="s">
        <v>250</v>
      </c>
      <c r="D44" s="219">
        <f>SUM(D34:D41,D21:D26,D30:D30,D6:D17)</f>
        <v>333000</v>
      </c>
    </row>
  </sheetData>
  <mergeCells count="5">
    <mergeCell ref="A1:D1"/>
    <mergeCell ref="A5:D5"/>
    <mergeCell ref="A20:D20"/>
    <mergeCell ref="A29:D29"/>
    <mergeCell ref="A33:D33"/>
  </mergeCells>
  <pageMargins left="0.7" right="0.7" top="0.75" bottom="0.75" header="0.3" footer="0.3"/>
  <pageSetup paperSize="9" scale="35"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0"/>
  <sheetViews>
    <sheetView topLeftCell="A4" zoomScale="70" zoomScaleNormal="70" workbookViewId="0">
      <selection activeCell="F25" sqref="F25"/>
    </sheetView>
  </sheetViews>
  <sheetFormatPr defaultRowHeight="18.75" x14ac:dyDescent="0.3"/>
  <cols>
    <col min="1" max="1" width="60.42578125" style="48" bestFit="1" customWidth="1"/>
    <col min="2" max="2" width="10.28515625" style="49" bestFit="1" customWidth="1"/>
    <col min="3" max="3" width="17.28515625" style="49" bestFit="1" customWidth="1"/>
    <col min="4" max="4" width="19.42578125" style="49" customWidth="1"/>
    <col min="5" max="5" width="9.140625" style="207"/>
    <col min="6" max="6" width="136" style="207" customWidth="1"/>
    <col min="7" max="16384" width="9.140625" style="207"/>
  </cols>
  <sheetData>
    <row r="1" spans="1:6" x14ac:dyDescent="0.3">
      <c r="A1" s="395" t="s">
        <v>527</v>
      </c>
      <c r="B1" s="395"/>
      <c r="C1" s="395"/>
      <c r="D1" s="395"/>
    </row>
    <row r="3" spans="1:6" x14ac:dyDescent="0.3">
      <c r="A3" s="233" t="s">
        <v>114</v>
      </c>
      <c r="B3" s="231" t="s">
        <v>116</v>
      </c>
      <c r="C3" s="231" t="s">
        <v>4</v>
      </c>
      <c r="D3" s="231" t="s">
        <v>117</v>
      </c>
    </row>
    <row r="4" spans="1:6" x14ac:dyDescent="0.3">
      <c r="A4" s="85"/>
      <c r="D4" s="82"/>
    </row>
    <row r="5" spans="1:6" x14ac:dyDescent="0.3">
      <c r="A5" s="392" t="s">
        <v>235</v>
      </c>
      <c r="B5" s="393"/>
      <c r="C5" s="393"/>
      <c r="D5" s="394"/>
    </row>
    <row r="6" spans="1:6" ht="37.5" x14ac:dyDescent="0.3">
      <c r="A6" s="242" t="s">
        <v>171</v>
      </c>
      <c r="B6" s="241">
        <v>2000</v>
      </c>
      <c r="C6" s="241">
        <v>2</v>
      </c>
      <c r="D6" s="231">
        <f>C6*B6</f>
        <v>4000</v>
      </c>
      <c r="F6" s="207" t="s">
        <v>519</v>
      </c>
    </row>
    <row r="7" spans="1:6" x14ac:dyDescent="0.3">
      <c r="A7" s="242" t="s">
        <v>343</v>
      </c>
      <c r="B7" s="241">
        <v>3500</v>
      </c>
      <c r="C7" s="241">
        <v>2</v>
      </c>
      <c r="D7" s="241">
        <f t="shared" ref="D7:D23" si="0">C7*B7</f>
        <v>7000</v>
      </c>
      <c r="F7" s="207" t="s">
        <v>520</v>
      </c>
    </row>
    <row r="8" spans="1:6" ht="75" x14ac:dyDescent="0.3">
      <c r="A8" s="242" t="s">
        <v>408</v>
      </c>
      <c r="B8" s="241">
        <v>4000</v>
      </c>
      <c r="C8" s="243">
        <v>2</v>
      </c>
      <c r="D8" s="241">
        <f t="shared" si="0"/>
        <v>8000</v>
      </c>
    </row>
    <row r="9" spans="1:6" ht="37.5" x14ac:dyDescent="0.3">
      <c r="A9" s="242" t="s">
        <v>409</v>
      </c>
      <c r="B9" s="241">
        <v>4500</v>
      </c>
      <c r="C9" s="243">
        <v>2</v>
      </c>
      <c r="D9" s="241">
        <f t="shared" si="0"/>
        <v>9000</v>
      </c>
    </row>
    <row r="10" spans="1:6" ht="56.25" x14ac:dyDescent="0.3">
      <c r="A10" s="242" t="s">
        <v>266</v>
      </c>
      <c r="B10" s="241">
        <v>2500</v>
      </c>
      <c r="C10" s="243">
        <v>2</v>
      </c>
      <c r="D10" s="241">
        <f t="shared" si="0"/>
        <v>5000</v>
      </c>
    </row>
    <row r="11" spans="1:6" ht="37.5" x14ac:dyDescent="0.3">
      <c r="A11" s="242" t="s">
        <v>284</v>
      </c>
      <c r="B11" s="241">
        <v>6700</v>
      </c>
      <c r="C11" s="243">
        <v>2</v>
      </c>
      <c r="D11" s="241">
        <f t="shared" si="0"/>
        <v>13400</v>
      </c>
    </row>
    <row r="12" spans="1:6" x14ac:dyDescent="0.3">
      <c r="A12" s="242" t="s">
        <v>293</v>
      </c>
      <c r="B12" s="241">
        <v>350</v>
      </c>
      <c r="C12" s="243">
        <v>2</v>
      </c>
      <c r="D12" s="241">
        <f t="shared" si="0"/>
        <v>700</v>
      </c>
    </row>
    <row r="13" spans="1:6" x14ac:dyDescent="0.3">
      <c r="A13" s="242" t="s">
        <v>366</v>
      </c>
      <c r="B13" s="241">
        <v>550</v>
      </c>
      <c r="C13" s="243">
        <v>2</v>
      </c>
      <c r="D13" s="241">
        <f t="shared" si="0"/>
        <v>1100</v>
      </c>
    </row>
    <row r="14" spans="1:6" x14ac:dyDescent="0.3">
      <c r="A14" s="242" t="s">
        <v>490</v>
      </c>
      <c r="B14" s="241">
        <v>3500</v>
      </c>
      <c r="C14" s="241">
        <v>5</v>
      </c>
      <c r="D14" s="241">
        <f t="shared" si="0"/>
        <v>17500</v>
      </c>
    </row>
    <row r="15" spans="1:6" ht="37.5" x14ac:dyDescent="0.3">
      <c r="A15" s="244" t="s">
        <v>499</v>
      </c>
      <c r="B15" s="243">
        <v>2700</v>
      </c>
      <c r="C15" s="241">
        <v>2</v>
      </c>
      <c r="D15" s="241">
        <f t="shared" si="0"/>
        <v>5400</v>
      </c>
    </row>
    <row r="16" spans="1:6" ht="37.5" x14ac:dyDescent="0.3">
      <c r="A16" s="246" t="s">
        <v>456</v>
      </c>
      <c r="B16" s="245">
        <v>27000</v>
      </c>
      <c r="C16" s="245">
        <v>1</v>
      </c>
      <c r="D16" s="245">
        <f t="shared" si="0"/>
        <v>27000</v>
      </c>
    </row>
    <row r="17" spans="1:4" x14ac:dyDescent="0.3">
      <c r="A17" s="246" t="s">
        <v>521</v>
      </c>
      <c r="B17" s="245">
        <v>12000</v>
      </c>
      <c r="C17" s="245">
        <v>1</v>
      </c>
      <c r="D17" s="245">
        <f t="shared" si="0"/>
        <v>12000</v>
      </c>
    </row>
    <row r="18" spans="1:4" x14ac:dyDescent="0.3">
      <c r="A18" s="246" t="s">
        <v>522</v>
      </c>
      <c r="B18" s="245">
        <v>25000</v>
      </c>
      <c r="C18" s="245">
        <v>2</v>
      </c>
      <c r="D18" s="245">
        <f t="shared" si="0"/>
        <v>50000</v>
      </c>
    </row>
    <row r="19" spans="1:4" x14ac:dyDescent="0.3">
      <c r="A19" s="246" t="s">
        <v>293</v>
      </c>
      <c r="B19" s="245">
        <v>500</v>
      </c>
      <c r="C19" s="245">
        <v>10</v>
      </c>
      <c r="D19" s="245">
        <f t="shared" si="0"/>
        <v>5000</v>
      </c>
    </row>
    <row r="20" spans="1:4" x14ac:dyDescent="0.3">
      <c r="A20" s="246" t="s">
        <v>366</v>
      </c>
      <c r="B20" s="245">
        <v>600</v>
      </c>
      <c r="C20" s="245">
        <v>10</v>
      </c>
      <c r="D20" s="245">
        <f t="shared" si="0"/>
        <v>6000</v>
      </c>
    </row>
    <row r="21" spans="1:4" x14ac:dyDescent="0.3">
      <c r="A21" s="246" t="s">
        <v>523</v>
      </c>
      <c r="B21" s="245">
        <v>6000</v>
      </c>
      <c r="C21" s="245">
        <v>1</v>
      </c>
      <c r="D21" s="245">
        <f t="shared" si="0"/>
        <v>6000</v>
      </c>
    </row>
    <row r="22" spans="1:4" x14ac:dyDescent="0.3">
      <c r="A22" s="246" t="s">
        <v>450</v>
      </c>
      <c r="B22" s="245">
        <v>600</v>
      </c>
      <c r="C22" s="245">
        <v>10</v>
      </c>
      <c r="D22" s="245">
        <f t="shared" si="0"/>
        <v>6000</v>
      </c>
    </row>
    <row r="23" spans="1:4" x14ac:dyDescent="0.3">
      <c r="A23" s="242"/>
      <c r="B23" s="241"/>
      <c r="C23" s="241"/>
      <c r="D23" s="241">
        <f t="shared" si="0"/>
        <v>0</v>
      </c>
    </row>
    <row r="24" spans="1:4" x14ac:dyDescent="0.3">
      <c r="A24" s="85"/>
      <c r="C24" s="65" t="s">
        <v>70</v>
      </c>
      <c r="D24" s="173">
        <f>SUM(D6:D23)</f>
        <v>183100</v>
      </c>
    </row>
    <row r="25" spans="1:4" x14ac:dyDescent="0.3">
      <c r="A25" s="85"/>
      <c r="D25" s="173"/>
    </row>
    <row r="26" spans="1:4" x14ac:dyDescent="0.3">
      <c r="A26" s="404" t="s">
        <v>236</v>
      </c>
      <c r="B26" s="406"/>
      <c r="C26" s="406"/>
      <c r="D26" s="406"/>
    </row>
    <row r="27" spans="1:4" x14ac:dyDescent="0.3">
      <c r="A27" s="234" t="s">
        <v>263</v>
      </c>
      <c r="B27" s="231">
        <v>5500</v>
      </c>
      <c r="C27" s="210">
        <v>5</v>
      </c>
      <c r="D27" s="209">
        <f>C27*B27</f>
        <v>27500</v>
      </c>
    </row>
    <row r="28" spans="1:4" x14ac:dyDescent="0.3">
      <c r="A28" s="234" t="s">
        <v>509</v>
      </c>
      <c r="B28" s="231">
        <v>16500</v>
      </c>
      <c r="C28" s="231">
        <v>2</v>
      </c>
      <c r="D28" s="209">
        <f t="shared" ref="D28:D32" si="1">C28*B28</f>
        <v>33000</v>
      </c>
    </row>
    <row r="29" spans="1:4" x14ac:dyDescent="0.3">
      <c r="A29" s="234" t="s">
        <v>518</v>
      </c>
      <c r="B29" s="231">
        <v>500</v>
      </c>
      <c r="C29" s="210">
        <v>3</v>
      </c>
      <c r="D29" s="209">
        <f t="shared" si="1"/>
        <v>1500</v>
      </c>
    </row>
    <row r="30" spans="1:4" x14ac:dyDescent="0.3">
      <c r="A30" s="247" t="s">
        <v>525</v>
      </c>
      <c r="B30" s="245">
        <v>1000</v>
      </c>
      <c r="C30" s="210">
        <v>2</v>
      </c>
      <c r="D30" s="209">
        <f t="shared" si="1"/>
        <v>2000</v>
      </c>
    </row>
    <row r="31" spans="1:4" x14ac:dyDescent="0.3">
      <c r="A31" s="247" t="s">
        <v>526</v>
      </c>
      <c r="B31" s="245">
        <v>20000</v>
      </c>
      <c r="C31" s="210">
        <v>2</v>
      </c>
      <c r="D31" s="209">
        <f t="shared" si="1"/>
        <v>40000</v>
      </c>
    </row>
    <row r="32" spans="1:4" x14ac:dyDescent="0.3">
      <c r="A32" s="234"/>
      <c r="B32" s="231"/>
      <c r="C32" s="210"/>
      <c r="D32" s="209">
        <f t="shared" si="1"/>
        <v>0</v>
      </c>
    </row>
    <row r="33" spans="1:4" x14ac:dyDescent="0.3">
      <c r="A33" s="81"/>
      <c r="C33" s="49" t="s">
        <v>70</v>
      </c>
      <c r="D33" s="173">
        <f>SUM(D27:D32)</f>
        <v>104000</v>
      </c>
    </row>
    <row r="34" spans="1:4" x14ac:dyDescent="0.3">
      <c r="A34" s="85"/>
      <c r="D34" s="173"/>
    </row>
    <row r="35" spans="1:4" x14ac:dyDescent="0.3">
      <c r="A35" s="396" t="s">
        <v>237</v>
      </c>
      <c r="B35" s="396"/>
      <c r="C35" s="396"/>
      <c r="D35" s="404"/>
    </row>
    <row r="36" spans="1:4" x14ac:dyDescent="0.3">
      <c r="A36" s="90" t="s">
        <v>524</v>
      </c>
      <c r="B36" s="87">
        <v>16000</v>
      </c>
      <c r="C36" s="87">
        <v>2</v>
      </c>
      <c r="D36" s="209">
        <f t="shared" ref="D36:D37" si="2">C36*B36</f>
        <v>32000</v>
      </c>
    </row>
    <row r="37" spans="1:4" s="162" customFormat="1" x14ac:dyDescent="0.3">
      <c r="A37" s="177"/>
      <c r="B37" s="178"/>
      <c r="C37" s="178"/>
      <c r="D37" s="209">
        <f t="shared" si="2"/>
        <v>0</v>
      </c>
    </row>
    <row r="38" spans="1:4" x14ac:dyDescent="0.3">
      <c r="A38" s="85"/>
      <c r="C38" s="49" t="s">
        <v>70</v>
      </c>
      <c r="D38" s="173">
        <f>SUM(D37:D37)</f>
        <v>0</v>
      </c>
    </row>
    <row r="39" spans="1:4" x14ac:dyDescent="0.3">
      <c r="A39" s="85"/>
      <c r="D39" s="173"/>
    </row>
    <row r="40" spans="1:4" x14ac:dyDescent="0.3">
      <c r="A40" s="396" t="s">
        <v>238</v>
      </c>
      <c r="B40" s="396"/>
      <c r="C40" s="396"/>
      <c r="D40" s="404"/>
    </row>
    <row r="41" spans="1:4" x14ac:dyDescent="0.3">
      <c r="A41" s="233" t="s">
        <v>239</v>
      </c>
      <c r="B41" s="231">
        <v>5000</v>
      </c>
      <c r="C41" s="231">
        <v>1</v>
      </c>
      <c r="D41" s="231">
        <f>C41*B41</f>
        <v>5000</v>
      </c>
    </row>
    <row r="42" spans="1:4" x14ac:dyDescent="0.3">
      <c r="A42" s="233" t="s">
        <v>240</v>
      </c>
      <c r="B42" s="231">
        <v>12000</v>
      </c>
      <c r="C42" s="231">
        <v>1</v>
      </c>
      <c r="D42" s="231">
        <f t="shared" ref="D42:D47" si="3">C42*B42</f>
        <v>12000</v>
      </c>
    </row>
    <row r="43" spans="1:4" x14ac:dyDescent="0.3">
      <c r="A43" s="233" t="s">
        <v>402</v>
      </c>
      <c r="B43" s="231">
        <v>7500</v>
      </c>
      <c r="C43" s="231">
        <v>1</v>
      </c>
      <c r="D43" s="231">
        <f t="shared" si="3"/>
        <v>7500</v>
      </c>
    </row>
    <row r="44" spans="1:4" x14ac:dyDescent="0.3">
      <c r="A44" s="233" t="s">
        <v>362</v>
      </c>
      <c r="B44" s="231">
        <v>11000</v>
      </c>
      <c r="C44" s="231">
        <v>1</v>
      </c>
      <c r="D44" s="231">
        <f t="shared" si="3"/>
        <v>11000</v>
      </c>
    </row>
    <row r="45" spans="1:4" x14ac:dyDescent="0.3">
      <c r="A45" s="233" t="s">
        <v>429</v>
      </c>
      <c r="B45" s="231">
        <v>85000</v>
      </c>
      <c r="C45" s="231">
        <v>1</v>
      </c>
      <c r="D45" s="231">
        <f t="shared" si="3"/>
        <v>85000</v>
      </c>
    </row>
    <row r="46" spans="1:4" x14ac:dyDescent="0.3">
      <c r="A46" s="233" t="s">
        <v>489</v>
      </c>
      <c r="B46" s="231">
        <v>2500</v>
      </c>
      <c r="C46" s="231">
        <v>1</v>
      </c>
      <c r="D46" s="231">
        <f t="shared" si="3"/>
        <v>2500</v>
      </c>
    </row>
    <row r="47" spans="1:4" x14ac:dyDescent="0.3">
      <c r="A47" s="233" t="s">
        <v>318</v>
      </c>
      <c r="B47" s="231">
        <v>400</v>
      </c>
      <c r="C47" s="231">
        <v>2</v>
      </c>
      <c r="D47" s="231">
        <f t="shared" si="3"/>
        <v>800</v>
      </c>
    </row>
    <row r="48" spans="1:4" x14ac:dyDescent="0.3">
      <c r="C48" s="49" t="s">
        <v>70</v>
      </c>
      <c r="D48" s="49">
        <f>SUM(D41:D47)</f>
        <v>123800</v>
      </c>
    </row>
    <row r="50" spans="3:4" x14ac:dyDescent="0.3">
      <c r="C50" s="53" t="s">
        <v>250</v>
      </c>
      <c r="D50" s="232">
        <f>SUM(D41:D47,D27:D32,D37:D37,D6:D23)</f>
        <v>410900</v>
      </c>
    </row>
  </sheetData>
  <mergeCells count="5">
    <mergeCell ref="A1:D1"/>
    <mergeCell ref="A5:D5"/>
    <mergeCell ref="A26:D26"/>
    <mergeCell ref="A35:D35"/>
    <mergeCell ref="A40:D40"/>
  </mergeCells>
  <pageMargins left="0.7" right="0.7" top="0.75" bottom="0.75" header="0.3" footer="0.3"/>
  <pageSetup paperSize="9" scale="34" fitToHeight="0"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32"/>
  <sheetViews>
    <sheetView zoomScale="70" zoomScaleNormal="70" workbookViewId="0">
      <selection activeCell="A24" sqref="A24"/>
    </sheetView>
  </sheetViews>
  <sheetFormatPr defaultRowHeight="18.75" x14ac:dyDescent="0.3"/>
  <cols>
    <col min="1" max="1" width="60.42578125" style="48" bestFit="1" customWidth="1"/>
    <col min="2" max="2" width="10.28515625" style="49" bestFit="1" customWidth="1"/>
    <col min="3" max="3" width="17.28515625" style="49" bestFit="1" customWidth="1"/>
    <col min="4" max="4" width="19.42578125" style="49" customWidth="1"/>
    <col min="5" max="5" width="9.140625" style="207"/>
    <col min="6" max="6" width="136" style="207" customWidth="1"/>
    <col min="7" max="16384" width="9.140625" style="207"/>
  </cols>
  <sheetData>
    <row r="1" spans="1:4" x14ac:dyDescent="0.3">
      <c r="A1" s="395" t="s">
        <v>528</v>
      </c>
      <c r="B1" s="395"/>
      <c r="C1" s="395"/>
      <c r="D1" s="395"/>
    </row>
    <row r="3" spans="1:4" x14ac:dyDescent="0.3">
      <c r="A3" s="250" t="s">
        <v>114</v>
      </c>
      <c r="B3" s="248" t="s">
        <v>116</v>
      </c>
      <c r="C3" s="248" t="s">
        <v>4</v>
      </c>
      <c r="D3" s="248" t="s">
        <v>117</v>
      </c>
    </row>
    <row r="4" spans="1:4" x14ac:dyDescent="0.3">
      <c r="A4" s="85"/>
      <c r="D4" s="82"/>
    </row>
    <row r="5" spans="1:4" x14ac:dyDescent="0.3">
      <c r="A5" s="392" t="s">
        <v>235</v>
      </c>
      <c r="B5" s="393"/>
      <c r="C5" s="393"/>
      <c r="D5" s="394"/>
    </row>
    <row r="6" spans="1:4" x14ac:dyDescent="0.3">
      <c r="A6" s="250" t="s">
        <v>490</v>
      </c>
      <c r="B6" s="248">
        <v>4000</v>
      </c>
      <c r="C6" s="248">
        <v>10</v>
      </c>
      <c r="D6" s="248">
        <f t="shared" ref="D6:D8" si="0">C6*B6</f>
        <v>40000</v>
      </c>
    </row>
    <row r="7" spans="1:4" x14ac:dyDescent="0.3">
      <c r="A7" s="250"/>
      <c r="B7" s="248"/>
      <c r="C7" s="248"/>
      <c r="D7" s="248">
        <f t="shared" si="0"/>
        <v>0</v>
      </c>
    </row>
    <row r="8" spans="1:4" x14ac:dyDescent="0.3">
      <c r="A8" s="250"/>
      <c r="B8" s="248"/>
      <c r="C8" s="248"/>
      <c r="D8" s="248">
        <f t="shared" si="0"/>
        <v>0</v>
      </c>
    </row>
    <row r="9" spans="1:4" x14ac:dyDescent="0.3">
      <c r="A9" s="85"/>
      <c r="C9" s="65" t="s">
        <v>70</v>
      </c>
      <c r="D9" s="173">
        <f>SUM(D6:D8)</f>
        <v>40000</v>
      </c>
    </row>
    <row r="10" spans="1:4" x14ac:dyDescent="0.3">
      <c r="A10" s="85"/>
      <c r="D10" s="173"/>
    </row>
    <row r="11" spans="1:4" x14ac:dyDescent="0.3">
      <c r="A11" s="404" t="s">
        <v>236</v>
      </c>
      <c r="B11" s="406"/>
      <c r="C11" s="406"/>
      <c r="D11" s="406"/>
    </row>
    <row r="12" spans="1:4" x14ac:dyDescent="0.3">
      <c r="A12" s="270"/>
      <c r="B12" s="269"/>
      <c r="C12" s="210"/>
      <c r="D12" s="209">
        <f>'Март 21'!C16*'Март 21'!B16</f>
        <v>50000</v>
      </c>
    </row>
    <row r="13" spans="1:4" x14ac:dyDescent="0.3">
      <c r="A13" s="270"/>
      <c r="B13" s="269"/>
      <c r="C13" s="210"/>
      <c r="D13" s="209">
        <f>'Март 21'!C17*'Март 21'!B17</f>
        <v>1800</v>
      </c>
    </row>
    <row r="14" spans="1:4" x14ac:dyDescent="0.3">
      <c r="A14" s="251"/>
      <c r="B14" s="248"/>
      <c r="C14" s="210"/>
      <c r="D14" s="209">
        <f>C14*B14</f>
        <v>0</v>
      </c>
    </row>
    <row r="15" spans="1:4" x14ac:dyDescent="0.3">
      <c r="A15" s="81"/>
      <c r="C15" s="49" t="s">
        <v>70</v>
      </c>
      <c r="D15" s="173">
        <f>SUM(D12:D14)</f>
        <v>51800</v>
      </c>
    </row>
    <row r="16" spans="1:4" x14ac:dyDescent="0.3">
      <c r="A16" s="85"/>
      <c r="D16" s="173"/>
    </row>
    <row r="17" spans="1:4" x14ac:dyDescent="0.3">
      <c r="A17" s="396" t="s">
        <v>237</v>
      </c>
      <c r="B17" s="396"/>
      <c r="C17" s="396"/>
      <c r="D17" s="404"/>
    </row>
    <row r="18" spans="1:4" x14ac:dyDescent="0.3">
      <c r="A18" s="90"/>
      <c r="B18" s="87"/>
      <c r="C18" s="87"/>
      <c r="D18" s="209">
        <f t="shared" ref="D18:D19" si="1">C18*B18</f>
        <v>0</v>
      </c>
    </row>
    <row r="19" spans="1:4" s="162" customFormat="1" x14ac:dyDescent="0.3">
      <c r="A19" s="177"/>
      <c r="B19" s="178"/>
      <c r="C19" s="178"/>
      <c r="D19" s="209">
        <f t="shared" si="1"/>
        <v>0</v>
      </c>
    </row>
    <row r="20" spans="1:4" x14ac:dyDescent="0.3">
      <c r="A20" s="85"/>
      <c r="C20" s="49" t="s">
        <v>70</v>
      </c>
      <c r="D20" s="173">
        <f>SUM(D19:D19)</f>
        <v>0</v>
      </c>
    </row>
    <row r="21" spans="1:4" x14ac:dyDescent="0.3">
      <c r="A21" s="85"/>
      <c r="D21" s="173"/>
    </row>
    <row r="22" spans="1:4" x14ac:dyDescent="0.3">
      <c r="A22" s="396" t="s">
        <v>238</v>
      </c>
      <c r="B22" s="396"/>
      <c r="C22" s="396"/>
      <c r="D22" s="404"/>
    </row>
    <row r="23" spans="1:4" x14ac:dyDescent="0.3">
      <c r="A23" s="250" t="s">
        <v>239</v>
      </c>
      <c r="B23" s="248">
        <v>5000</v>
      </c>
      <c r="C23" s="248">
        <v>1</v>
      </c>
      <c r="D23" s="248">
        <f>C23*B23</f>
        <v>5000</v>
      </c>
    </row>
    <row r="24" spans="1:4" x14ac:dyDescent="0.3">
      <c r="A24" s="250" t="s">
        <v>240</v>
      </c>
      <c r="B24" s="248">
        <v>120000</v>
      </c>
      <c r="C24" s="248">
        <v>1</v>
      </c>
      <c r="D24" s="248">
        <f t="shared" ref="D24:D29" si="2">C24*B24</f>
        <v>120000</v>
      </c>
    </row>
    <row r="25" spans="1:4" x14ac:dyDescent="0.3">
      <c r="A25" s="250" t="s">
        <v>402</v>
      </c>
      <c r="B25" s="248">
        <v>7500</v>
      </c>
      <c r="C25" s="248">
        <v>1</v>
      </c>
      <c r="D25" s="248">
        <f t="shared" si="2"/>
        <v>7500</v>
      </c>
    </row>
    <row r="26" spans="1:4" x14ac:dyDescent="0.3">
      <c r="A26" s="250" t="s">
        <v>362</v>
      </c>
      <c r="B26" s="248">
        <v>11000</v>
      </c>
      <c r="C26" s="248">
        <v>1</v>
      </c>
      <c r="D26" s="248">
        <f t="shared" si="2"/>
        <v>11000</v>
      </c>
    </row>
    <row r="27" spans="1:4" x14ac:dyDescent="0.3">
      <c r="A27" s="250" t="s">
        <v>429</v>
      </c>
      <c r="B27" s="248">
        <v>85000</v>
      </c>
      <c r="C27" s="248">
        <v>1</v>
      </c>
      <c r="D27" s="248">
        <f t="shared" si="2"/>
        <v>85000</v>
      </c>
    </row>
    <row r="28" spans="1:4" x14ac:dyDescent="0.3">
      <c r="A28" s="250" t="s">
        <v>489</v>
      </c>
      <c r="B28" s="248">
        <v>2500</v>
      </c>
      <c r="C28" s="248">
        <v>1</v>
      </c>
      <c r="D28" s="248">
        <f t="shared" si="2"/>
        <v>2500</v>
      </c>
    </row>
    <row r="29" spans="1:4" x14ac:dyDescent="0.3">
      <c r="A29" s="250" t="s">
        <v>318</v>
      </c>
      <c r="B29" s="248">
        <v>500</v>
      </c>
      <c r="C29" s="248">
        <v>2</v>
      </c>
      <c r="D29" s="248">
        <f t="shared" si="2"/>
        <v>1000</v>
      </c>
    </row>
    <row r="30" spans="1:4" x14ac:dyDescent="0.3">
      <c r="C30" s="49" t="s">
        <v>70</v>
      </c>
      <c r="D30" s="49">
        <f>SUM(D23:D29)</f>
        <v>232000</v>
      </c>
    </row>
    <row r="32" spans="1:4" ht="37.5" x14ac:dyDescent="0.3">
      <c r="C32" s="53" t="s">
        <v>250</v>
      </c>
      <c r="D32" s="249">
        <f>SUM(D23:D29,D12:D14,D19:D19,D6:D8)</f>
        <v>323800</v>
      </c>
    </row>
  </sheetData>
  <mergeCells count="5">
    <mergeCell ref="A1:D1"/>
    <mergeCell ref="A5:D5"/>
    <mergeCell ref="A11:D11"/>
    <mergeCell ref="A17:D17"/>
    <mergeCell ref="A22:D22"/>
  </mergeCells>
  <pageMargins left="0.7" right="0.7" top="0.75" bottom="0.75" header="0.3" footer="0.3"/>
  <pageSetup paperSize="9" scale="81" fitToHeight="0"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37"/>
  <sheetViews>
    <sheetView zoomScale="80" zoomScaleNormal="80" workbookViewId="0">
      <selection activeCell="A16" sqref="A16:C16"/>
    </sheetView>
  </sheetViews>
  <sheetFormatPr defaultRowHeight="18.75" x14ac:dyDescent="0.3"/>
  <cols>
    <col min="1" max="1" width="60.42578125" style="48" bestFit="1" customWidth="1"/>
    <col min="2" max="2" width="10.28515625" style="49" bestFit="1" customWidth="1"/>
    <col min="3" max="3" width="17.28515625" style="49" bestFit="1" customWidth="1"/>
    <col min="4" max="4" width="19.42578125" style="49" customWidth="1"/>
    <col min="5" max="5" width="9.140625" style="207"/>
    <col min="6" max="6" width="147.85546875" style="207" customWidth="1"/>
    <col min="7" max="7" width="6.42578125" style="207" customWidth="1"/>
    <col min="8" max="16384" width="9.140625" style="207"/>
  </cols>
  <sheetData>
    <row r="1" spans="1:7" x14ac:dyDescent="0.3">
      <c r="A1" s="395" t="s">
        <v>529</v>
      </c>
      <c r="B1" s="395"/>
      <c r="C1" s="395"/>
      <c r="D1" s="395"/>
    </row>
    <row r="3" spans="1:7" x14ac:dyDescent="0.3">
      <c r="A3" s="256" t="s">
        <v>114</v>
      </c>
      <c r="B3" s="254" t="s">
        <v>116</v>
      </c>
      <c r="C3" s="254" t="s">
        <v>4</v>
      </c>
      <c r="D3" s="254" t="s">
        <v>117</v>
      </c>
      <c r="F3" s="302"/>
    </row>
    <row r="4" spans="1:7" ht="20.100000000000001" customHeight="1" x14ac:dyDescent="0.3">
      <c r="A4" s="85"/>
      <c r="D4" s="82"/>
      <c r="F4" s="207" t="s">
        <v>595</v>
      </c>
      <c r="G4" s="207">
        <v>1</v>
      </c>
    </row>
    <row r="5" spans="1:7" ht="20.100000000000001" customHeight="1" x14ac:dyDescent="0.3">
      <c r="A5" s="392" t="s">
        <v>235</v>
      </c>
      <c r="B5" s="393"/>
      <c r="C5" s="393"/>
      <c r="D5" s="394"/>
      <c r="F5" s="207" t="s">
        <v>596</v>
      </c>
      <c r="G5" s="207">
        <v>2</v>
      </c>
    </row>
    <row r="6" spans="1:7" ht="20.100000000000001" customHeight="1" x14ac:dyDescent="0.3">
      <c r="A6" s="256" t="s">
        <v>530</v>
      </c>
      <c r="B6" s="254">
        <v>50000</v>
      </c>
      <c r="C6" s="254">
        <v>2</v>
      </c>
      <c r="D6" s="254">
        <f>C6*B6</f>
        <v>100000</v>
      </c>
      <c r="F6" s="207" t="s">
        <v>597</v>
      </c>
      <c r="G6" s="207">
        <v>3</v>
      </c>
    </row>
    <row r="7" spans="1:7" ht="20.100000000000001" customHeight="1" x14ac:dyDescent="0.3">
      <c r="A7" s="256" t="s">
        <v>531</v>
      </c>
      <c r="B7" s="254">
        <v>100000</v>
      </c>
      <c r="C7" s="254">
        <v>1</v>
      </c>
      <c r="D7" s="254">
        <f t="shared" ref="D7:D11" si="0">C7*B7</f>
        <v>100000</v>
      </c>
    </row>
    <row r="8" spans="1:7" x14ac:dyDescent="0.3">
      <c r="A8" s="259" t="s">
        <v>533</v>
      </c>
      <c r="B8" s="258">
        <v>3000</v>
      </c>
      <c r="C8" s="258">
        <v>2</v>
      </c>
      <c r="D8" s="258">
        <f t="shared" si="0"/>
        <v>6000</v>
      </c>
    </row>
    <row r="9" spans="1:7" x14ac:dyDescent="0.3">
      <c r="A9" s="259" t="s">
        <v>521</v>
      </c>
      <c r="B9" s="258">
        <v>1500</v>
      </c>
      <c r="C9" s="258">
        <v>2</v>
      </c>
      <c r="D9" s="258">
        <f t="shared" si="0"/>
        <v>3000</v>
      </c>
    </row>
    <row r="10" spans="1:7" ht="37.5" x14ac:dyDescent="0.3">
      <c r="A10" s="261" t="s">
        <v>535</v>
      </c>
      <c r="B10" s="260">
        <v>8000</v>
      </c>
      <c r="C10" s="260">
        <v>3</v>
      </c>
      <c r="D10" s="260">
        <f t="shared" si="0"/>
        <v>24000</v>
      </c>
    </row>
    <row r="11" spans="1:7" x14ac:dyDescent="0.3">
      <c r="A11" s="256"/>
      <c r="B11" s="254"/>
      <c r="C11" s="254"/>
      <c r="D11" s="254">
        <f t="shared" si="0"/>
        <v>0</v>
      </c>
    </row>
    <row r="12" spans="1:7" x14ac:dyDescent="0.3">
      <c r="A12" s="85"/>
      <c r="C12" s="65" t="s">
        <v>70</v>
      </c>
      <c r="D12" s="173">
        <f>SUM(D6:D11)</f>
        <v>233000</v>
      </c>
    </row>
    <row r="13" spans="1:7" x14ac:dyDescent="0.3">
      <c r="A13" s="85"/>
      <c r="D13" s="173"/>
    </row>
    <row r="14" spans="1:7" x14ac:dyDescent="0.3">
      <c r="A14" s="404" t="s">
        <v>236</v>
      </c>
      <c r="B14" s="406"/>
      <c r="C14" s="406"/>
      <c r="D14" s="406"/>
    </row>
    <row r="15" spans="1:7" x14ac:dyDescent="0.3">
      <c r="A15" s="257" t="s">
        <v>532</v>
      </c>
      <c r="B15" s="254">
        <v>1500</v>
      </c>
      <c r="C15" s="210">
        <v>5</v>
      </c>
      <c r="D15" s="209">
        <f t="shared" ref="D15:D19" si="1">C15*B15</f>
        <v>7500</v>
      </c>
    </row>
    <row r="16" spans="1:7" x14ac:dyDescent="0.3">
      <c r="A16" s="62" t="s">
        <v>254</v>
      </c>
      <c r="B16" s="260">
        <v>6300</v>
      </c>
      <c r="C16" s="210">
        <v>2</v>
      </c>
      <c r="D16" s="209">
        <f t="shared" si="1"/>
        <v>12600</v>
      </c>
    </row>
    <row r="17" spans="1:4" x14ac:dyDescent="0.3">
      <c r="A17" s="257" t="s">
        <v>534</v>
      </c>
      <c r="B17" s="254">
        <v>100</v>
      </c>
      <c r="C17" s="210">
        <v>32</v>
      </c>
      <c r="D17" s="209">
        <f t="shared" si="1"/>
        <v>3200</v>
      </c>
    </row>
    <row r="18" spans="1:4" ht="37.5" x14ac:dyDescent="0.3">
      <c r="A18" s="262" t="s">
        <v>536</v>
      </c>
      <c r="B18" s="260">
        <v>60</v>
      </c>
      <c r="C18" s="210">
        <v>2</v>
      </c>
      <c r="D18" s="209">
        <f t="shared" si="1"/>
        <v>120</v>
      </c>
    </row>
    <row r="19" spans="1:4" x14ac:dyDescent="0.3">
      <c r="A19" s="257"/>
      <c r="B19" s="254"/>
      <c r="C19" s="210"/>
      <c r="D19" s="209">
        <f t="shared" si="1"/>
        <v>0</v>
      </c>
    </row>
    <row r="20" spans="1:4" x14ac:dyDescent="0.3">
      <c r="A20" s="81"/>
      <c r="C20" s="49" t="s">
        <v>70</v>
      </c>
      <c r="D20" s="173">
        <f>SUM(D15:D19)</f>
        <v>23420</v>
      </c>
    </row>
    <row r="21" spans="1:4" x14ac:dyDescent="0.3">
      <c r="A21" s="85"/>
      <c r="D21" s="173"/>
    </row>
    <row r="22" spans="1:4" x14ac:dyDescent="0.3">
      <c r="A22" s="396" t="s">
        <v>237</v>
      </c>
      <c r="B22" s="396"/>
      <c r="C22" s="396"/>
      <c r="D22" s="404"/>
    </row>
    <row r="23" spans="1:4" x14ac:dyDescent="0.3">
      <c r="A23" s="90"/>
      <c r="B23" s="87"/>
      <c r="C23" s="87"/>
      <c r="D23" s="209">
        <f t="shared" ref="D23:D25" si="2">C23*B23</f>
        <v>0</v>
      </c>
    </row>
    <row r="24" spans="1:4" x14ac:dyDescent="0.3">
      <c r="A24" s="90"/>
      <c r="B24" s="87"/>
      <c r="C24" s="87"/>
      <c r="D24" s="209">
        <f t="shared" si="2"/>
        <v>0</v>
      </c>
    </row>
    <row r="25" spans="1:4" s="162" customFormat="1" x14ac:dyDescent="0.3">
      <c r="A25" s="177"/>
      <c r="B25" s="178"/>
      <c r="C25" s="178"/>
      <c r="D25" s="209">
        <f t="shared" si="2"/>
        <v>0</v>
      </c>
    </row>
    <row r="26" spans="1:4" x14ac:dyDescent="0.3">
      <c r="A26" s="85"/>
      <c r="C26" s="49" t="s">
        <v>70</v>
      </c>
      <c r="D26" s="173">
        <f>SUM(D23:D25)</f>
        <v>0</v>
      </c>
    </row>
    <row r="27" spans="1:4" x14ac:dyDescent="0.3">
      <c r="A27" s="85"/>
      <c r="D27" s="173"/>
    </row>
    <row r="28" spans="1:4" x14ac:dyDescent="0.3">
      <c r="A28" s="396" t="s">
        <v>238</v>
      </c>
      <c r="B28" s="396"/>
      <c r="C28" s="396"/>
      <c r="D28" s="404"/>
    </row>
    <row r="29" spans="1:4" x14ac:dyDescent="0.3">
      <c r="A29" s="256" t="s">
        <v>239</v>
      </c>
      <c r="B29" s="254">
        <v>5000</v>
      </c>
      <c r="C29" s="254">
        <v>1</v>
      </c>
      <c r="D29" s="254">
        <f>C29*B29</f>
        <v>5000</v>
      </c>
    </row>
    <row r="30" spans="1:4" x14ac:dyDescent="0.3">
      <c r="A30" s="256" t="s">
        <v>402</v>
      </c>
      <c r="B30" s="254">
        <v>7500</v>
      </c>
      <c r="C30" s="254">
        <v>1</v>
      </c>
      <c r="D30" s="254">
        <f t="shared" ref="D30:D34" si="3">C30*B30</f>
        <v>7500</v>
      </c>
    </row>
    <row r="31" spans="1:4" x14ac:dyDescent="0.3">
      <c r="A31" s="256" t="s">
        <v>362</v>
      </c>
      <c r="B31" s="254">
        <v>11000</v>
      </c>
      <c r="C31" s="254">
        <v>1</v>
      </c>
      <c r="D31" s="254">
        <f t="shared" si="3"/>
        <v>11000</v>
      </c>
    </row>
    <row r="32" spans="1:4" x14ac:dyDescent="0.3">
      <c r="A32" s="256" t="s">
        <v>429</v>
      </c>
      <c r="B32" s="254">
        <v>85000</v>
      </c>
      <c r="C32" s="254">
        <v>1</v>
      </c>
      <c r="D32" s="254">
        <f t="shared" si="3"/>
        <v>85000</v>
      </c>
    </row>
    <row r="33" spans="1:4" x14ac:dyDescent="0.3">
      <c r="A33" s="256" t="s">
        <v>489</v>
      </c>
      <c r="B33" s="254">
        <v>2500</v>
      </c>
      <c r="C33" s="254">
        <v>1</v>
      </c>
      <c r="D33" s="254">
        <f t="shared" si="3"/>
        <v>2500</v>
      </c>
    </row>
    <row r="34" spans="1:4" x14ac:dyDescent="0.3">
      <c r="A34" s="256" t="s">
        <v>318</v>
      </c>
      <c r="B34" s="254">
        <v>500</v>
      </c>
      <c r="C34" s="254">
        <v>2</v>
      </c>
      <c r="D34" s="254">
        <f t="shared" si="3"/>
        <v>1000</v>
      </c>
    </row>
    <row r="35" spans="1:4" x14ac:dyDescent="0.3">
      <c r="C35" s="49" t="s">
        <v>70</v>
      </c>
      <c r="D35" s="49">
        <f>SUM(D29:D34)</f>
        <v>112000</v>
      </c>
    </row>
    <row r="37" spans="1:4" ht="37.5" x14ac:dyDescent="0.3">
      <c r="C37" s="53" t="s">
        <v>250</v>
      </c>
      <c r="D37" s="255">
        <f>SUM(D29:D34,D15:D19,D25:D25,D6:D11)</f>
        <v>368420</v>
      </c>
    </row>
  </sheetData>
  <mergeCells count="5">
    <mergeCell ref="A1:D1"/>
    <mergeCell ref="A5:D5"/>
    <mergeCell ref="A14:D14"/>
    <mergeCell ref="A22:D22"/>
    <mergeCell ref="A28:D28"/>
  </mergeCells>
  <pageMargins left="0.7" right="0.7" top="0.75" bottom="0.75" header="0.3" footer="0.3"/>
  <pageSetup paperSize="9" scale="32" fitToHeight="0"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37"/>
  <sheetViews>
    <sheetView zoomScale="80" zoomScaleNormal="80" workbookViewId="0">
      <selection activeCell="A9" sqref="A9:C9"/>
    </sheetView>
  </sheetViews>
  <sheetFormatPr defaultRowHeight="18.75" x14ac:dyDescent="0.3"/>
  <cols>
    <col min="1" max="1" width="81.42578125" style="48" customWidth="1"/>
    <col min="2" max="2" width="10.28515625" style="49" bestFit="1" customWidth="1"/>
    <col min="3" max="3" width="17.28515625" style="49" bestFit="1" customWidth="1"/>
    <col min="4" max="4" width="19.42578125" style="49" customWidth="1"/>
    <col min="5" max="5" width="9.140625" style="207"/>
    <col min="6" max="6" width="156.42578125" style="207" customWidth="1"/>
    <col min="7" max="7" width="5.85546875" style="207" customWidth="1"/>
    <col min="8" max="16384" width="9.140625" style="207"/>
  </cols>
  <sheetData>
    <row r="1" spans="1:7" x14ac:dyDescent="0.3">
      <c r="A1" s="395" t="s">
        <v>537</v>
      </c>
      <c r="B1" s="395"/>
      <c r="C1" s="395"/>
      <c r="D1" s="395"/>
    </row>
    <row r="3" spans="1:7" x14ac:dyDescent="0.3">
      <c r="A3" s="265" t="s">
        <v>114</v>
      </c>
      <c r="B3" s="263" t="s">
        <v>116</v>
      </c>
      <c r="C3" s="263" t="s">
        <v>4</v>
      </c>
      <c r="D3" s="263" t="s">
        <v>117</v>
      </c>
    </row>
    <row r="4" spans="1:7" x14ac:dyDescent="0.3">
      <c r="A4" s="85"/>
      <c r="D4" s="82"/>
      <c r="F4" s="207" t="s">
        <v>572</v>
      </c>
      <c r="G4" s="207">
        <v>1</v>
      </c>
    </row>
    <row r="5" spans="1:7" x14ac:dyDescent="0.3">
      <c r="A5" s="392" t="s">
        <v>235</v>
      </c>
      <c r="B5" s="393"/>
      <c r="C5" s="393"/>
      <c r="D5" s="394"/>
      <c r="F5" s="207" t="s">
        <v>573</v>
      </c>
      <c r="G5" s="207">
        <v>2</v>
      </c>
    </row>
    <row r="6" spans="1:7" x14ac:dyDescent="0.3">
      <c r="A6" s="272" t="s">
        <v>540</v>
      </c>
      <c r="B6" s="271">
        <v>8500</v>
      </c>
      <c r="C6" s="271">
        <v>5</v>
      </c>
      <c r="D6" s="263">
        <f>C6*B6</f>
        <v>42500</v>
      </c>
      <c r="F6" s="207" t="s">
        <v>574</v>
      </c>
      <c r="G6" s="207">
        <v>3</v>
      </c>
    </row>
    <row r="7" spans="1:7" x14ac:dyDescent="0.3">
      <c r="A7" s="272" t="s">
        <v>293</v>
      </c>
      <c r="B7" s="271">
        <v>400</v>
      </c>
      <c r="C7" s="271">
        <v>10</v>
      </c>
      <c r="D7" s="263">
        <f t="shared" ref="D7:D11" si="0">C7*B7</f>
        <v>4000</v>
      </c>
      <c r="F7" s="207" t="s">
        <v>575</v>
      </c>
      <c r="G7" s="207">
        <v>4</v>
      </c>
    </row>
    <row r="8" spans="1:7" x14ac:dyDescent="0.3">
      <c r="A8" s="272" t="s">
        <v>366</v>
      </c>
      <c r="B8" s="271">
        <v>600</v>
      </c>
      <c r="C8" s="271">
        <v>10</v>
      </c>
      <c r="D8" s="263">
        <f t="shared" si="0"/>
        <v>6000</v>
      </c>
      <c r="F8" s="207" t="s">
        <v>576</v>
      </c>
      <c r="G8" s="207">
        <v>5</v>
      </c>
    </row>
    <row r="9" spans="1:7" ht="37.5" x14ac:dyDescent="0.3">
      <c r="A9" s="274" t="s">
        <v>456</v>
      </c>
      <c r="B9" s="273">
        <v>29000</v>
      </c>
      <c r="C9" s="273">
        <v>1</v>
      </c>
      <c r="D9" s="263">
        <f t="shared" si="0"/>
        <v>29000</v>
      </c>
      <c r="F9" s="207" t="s">
        <v>577</v>
      </c>
      <c r="G9" s="207">
        <v>6</v>
      </c>
    </row>
    <row r="10" spans="1:7" x14ac:dyDescent="0.3">
      <c r="A10" s="265"/>
      <c r="B10" s="263"/>
      <c r="C10" s="263"/>
      <c r="D10" s="263">
        <f t="shared" si="0"/>
        <v>0</v>
      </c>
      <c r="F10" s="207" t="s">
        <v>578</v>
      </c>
      <c r="G10" s="207">
        <v>7</v>
      </c>
    </row>
    <row r="11" spans="1:7" x14ac:dyDescent="0.3">
      <c r="A11" s="265"/>
      <c r="B11" s="263"/>
      <c r="C11" s="263"/>
      <c r="D11" s="263">
        <f t="shared" si="0"/>
        <v>0</v>
      </c>
      <c r="F11" s="207" t="s">
        <v>579</v>
      </c>
      <c r="G11" s="207">
        <v>8</v>
      </c>
    </row>
    <row r="12" spans="1:7" x14ac:dyDescent="0.3">
      <c r="A12" s="85"/>
      <c r="C12" s="65" t="s">
        <v>70</v>
      </c>
      <c r="D12" s="173">
        <f>SUM(D6:D11)</f>
        <v>81500</v>
      </c>
    </row>
    <row r="13" spans="1:7" x14ac:dyDescent="0.3">
      <c r="A13" s="85"/>
      <c r="D13" s="173"/>
    </row>
    <row r="14" spans="1:7" x14ac:dyDescent="0.3">
      <c r="A14" s="404" t="s">
        <v>236</v>
      </c>
      <c r="B14" s="406"/>
      <c r="C14" s="406"/>
      <c r="D14" s="406"/>
    </row>
    <row r="15" spans="1:7" x14ac:dyDescent="0.3">
      <c r="A15" s="266" t="s">
        <v>538</v>
      </c>
      <c r="B15" s="263">
        <v>1800</v>
      </c>
      <c r="C15" s="210">
        <v>5</v>
      </c>
      <c r="D15" s="209">
        <f t="shared" ref="D15:D19" si="1">C15*B15</f>
        <v>9000</v>
      </c>
    </row>
    <row r="16" spans="1:7" x14ac:dyDescent="0.3">
      <c r="A16" s="253" t="s">
        <v>539</v>
      </c>
      <c r="B16" s="252">
        <v>10000</v>
      </c>
      <c r="C16" s="210">
        <v>5</v>
      </c>
      <c r="D16" s="209">
        <f t="shared" si="1"/>
        <v>50000</v>
      </c>
    </row>
    <row r="17" spans="1:4" x14ac:dyDescent="0.3">
      <c r="A17" s="268" t="s">
        <v>541</v>
      </c>
      <c r="B17" s="267">
        <v>1800</v>
      </c>
      <c r="C17" s="210">
        <v>1</v>
      </c>
      <c r="D17" s="209">
        <f t="shared" si="1"/>
        <v>1800</v>
      </c>
    </row>
    <row r="18" spans="1:4" x14ac:dyDescent="0.3">
      <c r="A18" s="266" t="s">
        <v>542</v>
      </c>
      <c r="B18" s="263">
        <v>1100</v>
      </c>
      <c r="C18" s="210">
        <v>10</v>
      </c>
      <c r="D18" s="209">
        <f t="shared" si="1"/>
        <v>11000</v>
      </c>
    </row>
    <row r="19" spans="1:4" x14ac:dyDescent="0.3">
      <c r="A19" s="266" t="s">
        <v>543</v>
      </c>
      <c r="B19" s="263">
        <v>3000</v>
      </c>
      <c r="C19" s="210">
        <v>2</v>
      </c>
      <c r="D19" s="209">
        <f t="shared" si="1"/>
        <v>6000</v>
      </c>
    </row>
    <row r="20" spans="1:4" x14ac:dyDescent="0.3">
      <c r="A20" s="81"/>
      <c r="C20" s="49" t="s">
        <v>70</v>
      </c>
      <c r="D20" s="173">
        <f>SUM(D15:D19)</f>
        <v>77800</v>
      </c>
    </row>
    <row r="21" spans="1:4" x14ac:dyDescent="0.3">
      <c r="A21" s="85"/>
      <c r="D21" s="173"/>
    </row>
    <row r="22" spans="1:4" x14ac:dyDescent="0.3">
      <c r="A22" s="396" t="s">
        <v>237</v>
      </c>
      <c r="B22" s="396"/>
      <c r="C22" s="396"/>
      <c r="D22" s="404"/>
    </row>
    <row r="23" spans="1:4" x14ac:dyDescent="0.3">
      <c r="A23" s="90"/>
      <c r="B23" s="87"/>
      <c r="C23" s="87"/>
      <c r="D23" s="209">
        <f t="shared" ref="D23:D25" si="2">C23*B23</f>
        <v>0</v>
      </c>
    </row>
    <row r="24" spans="1:4" x14ac:dyDescent="0.3">
      <c r="A24" s="90"/>
      <c r="B24" s="87"/>
      <c r="C24" s="87"/>
      <c r="D24" s="209">
        <f t="shared" si="2"/>
        <v>0</v>
      </c>
    </row>
    <row r="25" spans="1:4" s="162" customFormat="1" x14ac:dyDescent="0.3">
      <c r="A25" s="177"/>
      <c r="B25" s="178"/>
      <c r="C25" s="178"/>
      <c r="D25" s="209">
        <f t="shared" si="2"/>
        <v>0</v>
      </c>
    </row>
    <row r="26" spans="1:4" x14ac:dyDescent="0.3">
      <c r="A26" s="85"/>
      <c r="C26" s="49" t="s">
        <v>70</v>
      </c>
      <c r="D26" s="173">
        <f>SUM(D23:D25)</f>
        <v>0</v>
      </c>
    </row>
    <row r="27" spans="1:4" x14ac:dyDescent="0.3">
      <c r="A27" s="85"/>
      <c r="D27" s="173"/>
    </row>
    <row r="28" spans="1:4" x14ac:dyDescent="0.3">
      <c r="A28" s="396" t="s">
        <v>238</v>
      </c>
      <c r="B28" s="396"/>
      <c r="C28" s="396"/>
      <c r="D28" s="404"/>
    </row>
    <row r="29" spans="1:4" x14ac:dyDescent="0.3">
      <c r="A29" s="265" t="s">
        <v>239</v>
      </c>
      <c r="B29" s="263">
        <v>5000</v>
      </c>
      <c r="C29" s="263">
        <v>1</v>
      </c>
      <c r="D29" s="263">
        <f>C29*B29</f>
        <v>5000</v>
      </c>
    </row>
    <row r="30" spans="1:4" x14ac:dyDescent="0.3">
      <c r="A30" s="265" t="s">
        <v>402</v>
      </c>
      <c r="B30" s="263">
        <v>7500</v>
      </c>
      <c r="C30" s="263">
        <v>1</v>
      </c>
      <c r="D30" s="263">
        <f t="shared" ref="D30:D34" si="3">C30*B30</f>
        <v>7500</v>
      </c>
    </row>
    <row r="31" spans="1:4" x14ac:dyDescent="0.3">
      <c r="A31" s="265" t="s">
        <v>362</v>
      </c>
      <c r="B31" s="263">
        <v>11000</v>
      </c>
      <c r="C31" s="263">
        <v>1</v>
      </c>
      <c r="D31" s="263">
        <f t="shared" si="3"/>
        <v>11000</v>
      </c>
    </row>
    <row r="32" spans="1:4" x14ac:dyDescent="0.3">
      <c r="A32" s="265" t="s">
        <v>429</v>
      </c>
      <c r="B32" s="263">
        <v>85000</v>
      </c>
      <c r="C32" s="263">
        <v>1</v>
      </c>
      <c r="D32" s="263">
        <f t="shared" si="3"/>
        <v>85000</v>
      </c>
    </row>
    <row r="33" spans="1:4" x14ac:dyDescent="0.3">
      <c r="A33" s="265" t="s">
        <v>489</v>
      </c>
      <c r="B33" s="263">
        <v>2500</v>
      </c>
      <c r="C33" s="263">
        <v>1</v>
      </c>
      <c r="D33" s="263">
        <f t="shared" si="3"/>
        <v>2500</v>
      </c>
    </row>
    <row r="34" spans="1:4" x14ac:dyDescent="0.3">
      <c r="A34" s="265" t="s">
        <v>318</v>
      </c>
      <c r="B34" s="263">
        <v>500</v>
      </c>
      <c r="C34" s="263">
        <v>2</v>
      </c>
      <c r="D34" s="263">
        <f t="shared" si="3"/>
        <v>1000</v>
      </c>
    </row>
    <row r="35" spans="1:4" x14ac:dyDescent="0.3">
      <c r="C35" s="49" t="s">
        <v>70</v>
      </c>
      <c r="D35" s="49">
        <f>SUM(D29:D34)</f>
        <v>112000</v>
      </c>
    </row>
    <row r="37" spans="1:4" ht="37.5" x14ac:dyDescent="0.3">
      <c r="C37" s="53" t="s">
        <v>250</v>
      </c>
      <c r="D37" s="264">
        <f>SUM(D29:D34,D15:D19,D23:D25,D6:D11)</f>
        <v>271300</v>
      </c>
    </row>
  </sheetData>
  <mergeCells count="5">
    <mergeCell ref="A1:D1"/>
    <mergeCell ref="A5:D5"/>
    <mergeCell ref="A14:D14"/>
    <mergeCell ref="A22:D22"/>
    <mergeCell ref="A28:D28"/>
  </mergeCells>
  <pageMargins left="0.7" right="0.7" top="0.75" bottom="0.75" header="0.3" footer="0.3"/>
  <pageSetup paperSize="9" scale="29" fitToHeight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11"/>
  <sheetViews>
    <sheetView workbookViewId="0">
      <selection activeCell="E1" sqref="E1"/>
    </sheetView>
  </sheetViews>
  <sheetFormatPr defaultRowHeight="18.75" x14ac:dyDescent="0.3"/>
  <cols>
    <col min="1" max="1" width="35.7109375" style="39" customWidth="1"/>
    <col min="2" max="5" width="35.7109375" style="43" customWidth="1"/>
    <col min="6" max="16384" width="9.140625" style="39"/>
  </cols>
  <sheetData>
    <row r="1" spans="1:5" x14ac:dyDescent="0.3">
      <c r="A1" s="40"/>
      <c r="B1" s="37" t="s">
        <v>108</v>
      </c>
      <c r="C1" s="37" t="s">
        <v>110</v>
      </c>
      <c r="D1" s="37" t="s">
        <v>102</v>
      </c>
      <c r="E1" s="37" t="s">
        <v>109</v>
      </c>
    </row>
    <row r="2" spans="1:5" x14ac:dyDescent="0.3">
      <c r="A2" s="40" t="s">
        <v>92</v>
      </c>
      <c r="B2" s="25" t="s">
        <v>94</v>
      </c>
      <c r="C2" s="25" t="s">
        <v>94</v>
      </c>
      <c r="D2" s="25" t="s">
        <v>104</v>
      </c>
      <c r="E2" s="25" t="s">
        <v>104</v>
      </c>
    </row>
    <row r="3" spans="1:5" x14ac:dyDescent="0.3">
      <c r="A3" s="40" t="s">
        <v>93</v>
      </c>
      <c r="B3" s="25" t="s">
        <v>95</v>
      </c>
      <c r="C3" s="37" t="s">
        <v>98</v>
      </c>
      <c r="D3" s="37" t="s">
        <v>106</v>
      </c>
      <c r="E3" s="37" t="s">
        <v>103</v>
      </c>
    </row>
    <row r="4" spans="1:5" x14ac:dyDescent="0.3">
      <c r="A4" s="40" t="s">
        <v>96</v>
      </c>
      <c r="B4" s="25" t="s">
        <v>97</v>
      </c>
      <c r="C4" s="25" t="s">
        <v>97</v>
      </c>
      <c r="D4" s="37" t="s">
        <v>105</v>
      </c>
      <c r="E4" s="37" t="s">
        <v>105</v>
      </c>
    </row>
    <row r="5" spans="1:5" x14ac:dyDescent="0.3">
      <c r="A5" s="40"/>
      <c r="B5" s="25"/>
      <c r="C5" s="37"/>
      <c r="D5" s="37"/>
      <c r="E5" s="37"/>
    </row>
    <row r="6" spans="1:5" x14ac:dyDescent="0.3">
      <c r="A6" s="44" t="s">
        <v>91</v>
      </c>
      <c r="B6" s="37">
        <v>10990</v>
      </c>
      <c r="C6" s="37">
        <v>10990</v>
      </c>
      <c r="D6" s="37">
        <v>12490</v>
      </c>
      <c r="E6" s="37">
        <v>12490</v>
      </c>
    </row>
    <row r="7" spans="1:5" x14ac:dyDescent="0.3">
      <c r="A7" s="40" t="s">
        <v>101</v>
      </c>
      <c r="B7" s="46">
        <v>9690</v>
      </c>
      <c r="C7" s="46" t="s">
        <v>99</v>
      </c>
      <c r="D7" s="37">
        <v>11320</v>
      </c>
      <c r="E7" s="37">
        <v>11320</v>
      </c>
    </row>
    <row r="8" spans="1:5" x14ac:dyDescent="0.3">
      <c r="A8" s="40" t="s">
        <v>76</v>
      </c>
      <c r="B8" s="37">
        <v>9848</v>
      </c>
      <c r="C8" s="37">
        <v>9848</v>
      </c>
      <c r="D8" s="46">
        <v>10193</v>
      </c>
      <c r="E8" s="46">
        <v>11201</v>
      </c>
    </row>
    <row r="9" spans="1:5" x14ac:dyDescent="0.3">
      <c r="A9" s="40" t="s">
        <v>107</v>
      </c>
      <c r="B9" s="37">
        <v>10990</v>
      </c>
      <c r="C9" s="37">
        <v>10990</v>
      </c>
      <c r="D9" s="37">
        <v>12490</v>
      </c>
      <c r="E9" s="37">
        <v>12490</v>
      </c>
    </row>
    <row r="10" spans="1:5" x14ac:dyDescent="0.3">
      <c r="A10" s="40" t="s">
        <v>79</v>
      </c>
      <c r="B10" s="37">
        <v>10790</v>
      </c>
      <c r="C10" s="37" t="s">
        <v>100</v>
      </c>
      <c r="D10" s="37">
        <v>12290</v>
      </c>
      <c r="E10" s="37">
        <v>12290</v>
      </c>
    </row>
    <row r="11" spans="1:5" x14ac:dyDescent="0.3">
      <c r="A11" s="45" t="s">
        <v>111</v>
      </c>
      <c r="B11" s="46">
        <v>4686</v>
      </c>
      <c r="C11" s="46">
        <v>4675</v>
      </c>
      <c r="D11" s="46">
        <v>5287</v>
      </c>
      <c r="E11" s="46">
        <v>6246</v>
      </c>
    </row>
  </sheetData>
  <hyperlinks>
    <hyperlink ref="A6" display="Официалный сайт hikvision.ru"/>
  </hyperlinks>
  <pageMargins left="0.7" right="0.7" top="0.75" bottom="0.75" header="0.3" footer="0.3"/>
  <pageSetup paperSize="9" scale="73" orientation="landscape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53"/>
  <sheetViews>
    <sheetView topLeftCell="A16" zoomScale="80" zoomScaleNormal="80" workbookViewId="0">
      <selection activeCell="A6" sqref="A6:B16"/>
    </sheetView>
  </sheetViews>
  <sheetFormatPr defaultRowHeight="18.75" x14ac:dyDescent="0.3"/>
  <cols>
    <col min="1" max="1" width="81.42578125" style="48" customWidth="1"/>
    <col min="2" max="2" width="10.28515625" style="49" bestFit="1" customWidth="1"/>
    <col min="3" max="3" width="17.28515625" style="49" bestFit="1" customWidth="1"/>
    <col min="4" max="4" width="19.42578125" style="49" customWidth="1"/>
    <col min="5" max="5" width="9.140625" style="207"/>
    <col min="6" max="6" width="157.85546875" style="207" customWidth="1"/>
    <col min="7" max="7" width="5.140625" style="207" customWidth="1"/>
    <col min="8" max="16384" width="9.140625" style="207"/>
  </cols>
  <sheetData>
    <row r="1" spans="1:7" x14ac:dyDescent="0.3">
      <c r="A1" s="395" t="s">
        <v>544</v>
      </c>
      <c r="B1" s="395"/>
      <c r="C1" s="395"/>
      <c r="D1" s="395"/>
    </row>
    <row r="3" spans="1:7" x14ac:dyDescent="0.3">
      <c r="A3" s="277" t="s">
        <v>114</v>
      </c>
      <c r="B3" s="275" t="s">
        <v>116</v>
      </c>
      <c r="C3" s="275" t="s">
        <v>4</v>
      </c>
      <c r="D3" s="275" t="s">
        <v>117</v>
      </c>
    </row>
    <row r="4" spans="1:7" x14ac:dyDescent="0.3">
      <c r="A4" s="85"/>
      <c r="D4" s="82"/>
    </row>
    <row r="5" spans="1:7" x14ac:dyDescent="0.3">
      <c r="A5" s="392" t="s">
        <v>235</v>
      </c>
      <c r="B5" s="393"/>
      <c r="C5" s="393"/>
      <c r="D5" s="394"/>
    </row>
    <row r="6" spans="1:7" x14ac:dyDescent="0.3">
      <c r="A6" s="277" t="s">
        <v>545</v>
      </c>
      <c r="B6" s="275">
        <v>2500</v>
      </c>
      <c r="C6" s="275">
        <v>2</v>
      </c>
      <c r="D6" s="275">
        <f>C6*B6</f>
        <v>5000</v>
      </c>
      <c r="F6" s="207" t="s">
        <v>550</v>
      </c>
    </row>
    <row r="7" spans="1:7" x14ac:dyDescent="0.3">
      <c r="A7" s="277" t="s">
        <v>343</v>
      </c>
      <c r="B7" s="275">
        <v>4200</v>
      </c>
      <c r="C7" s="275">
        <v>2</v>
      </c>
      <c r="D7" s="275">
        <f t="shared" ref="D7:D27" si="0">C7*B7</f>
        <v>8400</v>
      </c>
      <c r="F7" s="207" t="s">
        <v>553</v>
      </c>
    </row>
    <row r="8" spans="1:7" ht="56.25" x14ac:dyDescent="0.3">
      <c r="A8" s="277" t="s">
        <v>546</v>
      </c>
      <c r="B8" s="275">
        <v>6000</v>
      </c>
      <c r="C8" s="275">
        <v>2</v>
      </c>
      <c r="D8" s="275">
        <f t="shared" si="0"/>
        <v>12000</v>
      </c>
      <c r="F8" s="207" t="s">
        <v>554</v>
      </c>
    </row>
    <row r="9" spans="1:7" ht="37.5" x14ac:dyDescent="0.3">
      <c r="A9" s="277" t="s">
        <v>548</v>
      </c>
      <c r="B9" s="275">
        <v>14000</v>
      </c>
      <c r="C9" s="275">
        <v>2</v>
      </c>
      <c r="D9" s="275">
        <f t="shared" si="0"/>
        <v>28000</v>
      </c>
      <c r="F9" s="207" t="s">
        <v>555</v>
      </c>
    </row>
    <row r="10" spans="1:7" ht="37.5" x14ac:dyDescent="0.3">
      <c r="A10" s="277" t="s">
        <v>166</v>
      </c>
      <c r="B10" s="275">
        <v>600</v>
      </c>
      <c r="C10" s="209">
        <v>2</v>
      </c>
      <c r="D10" s="275">
        <f t="shared" si="0"/>
        <v>1200</v>
      </c>
      <c r="F10" s="302"/>
    </row>
    <row r="11" spans="1:7" ht="56.25" x14ac:dyDescent="0.3">
      <c r="A11" s="277" t="s">
        <v>549</v>
      </c>
      <c r="B11" s="275">
        <v>8200</v>
      </c>
      <c r="C11" s="275">
        <v>2</v>
      </c>
      <c r="D11" s="275">
        <f t="shared" si="0"/>
        <v>16400</v>
      </c>
      <c r="F11" s="207" t="s">
        <v>580</v>
      </c>
      <c r="G11" s="207">
        <v>1</v>
      </c>
    </row>
    <row r="12" spans="1:7" ht="37.5" x14ac:dyDescent="0.3">
      <c r="A12" s="277" t="s">
        <v>499</v>
      </c>
      <c r="B12" s="275">
        <v>3000</v>
      </c>
      <c r="C12" s="275">
        <v>2</v>
      </c>
      <c r="D12" s="275">
        <f t="shared" si="0"/>
        <v>6000</v>
      </c>
      <c r="F12" s="207" t="s">
        <v>581</v>
      </c>
      <c r="G12" s="207">
        <v>2</v>
      </c>
    </row>
    <row r="13" spans="1:7" x14ac:dyDescent="0.3">
      <c r="A13" s="277" t="s">
        <v>547</v>
      </c>
      <c r="B13" s="275">
        <v>41000</v>
      </c>
      <c r="C13" s="275">
        <v>2</v>
      </c>
      <c r="D13" s="275">
        <f t="shared" si="0"/>
        <v>82000</v>
      </c>
      <c r="F13" s="207" t="s">
        <v>582</v>
      </c>
      <c r="G13" s="207">
        <v>3</v>
      </c>
    </row>
    <row r="14" spans="1:7" x14ac:dyDescent="0.3">
      <c r="A14" s="277" t="s">
        <v>552</v>
      </c>
      <c r="B14" s="275">
        <v>10000</v>
      </c>
      <c r="C14" s="275">
        <v>2</v>
      </c>
      <c r="D14" s="275">
        <f t="shared" si="0"/>
        <v>20000</v>
      </c>
      <c r="F14" s="207" t="s">
        <v>583</v>
      </c>
      <c r="G14" s="207">
        <v>4</v>
      </c>
    </row>
    <row r="15" spans="1:7" x14ac:dyDescent="0.3">
      <c r="A15" s="277" t="s">
        <v>293</v>
      </c>
      <c r="B15" s="275">
        <v>400</v>
      </c>
      <c r="C15" s="275">
        <v>2</v>
      </c>
      <c r="D15" s="275">
        <f t="shared" si="0"/>
        <v>800</v>
      </c>
      <c r="F15" s="207" t="s">
        <v>584</v>
      </c>
      <c r="G15" s="207">
        <v>5</v>
      </c>
    </row>
    <row r="16" spans="1:7" x14ac:dyDescent="0.3">
      <c r="A16" s="277" t="s">
        <v>366</v>
      </c>
      <c r="B16" s="275">
        <v>600</v>
      </c>
      <c r="C16" s="275">
        <v>2</v>
      </c>
      <c r="D16" s="275">
        <f t="shared" si="0"/>
        <v>1200</v>
      </c>
      <c r="F16" s="207" t="s">
        <v>585</v>
      </c>
      <c r="G16" s="207">
        <v>6</v>
      </c>
    </row>
    <row r="17" spans="1:4" x14ac:dyDescent="0.3">
      <c r="A17" s="280" t="s">
        <v>171</v>
      </c>
      <c r="B17" s="279">
        <v>2000</v>
      </c>
      <c r="C17" s="279">
        <v>2</v>
      </c>
      <c r="D17" s="279">
        <f t="shared" si="0"/>
        <v>4000</v>
      </c>
    </row>
    <row r="18" spans="1:4" x14ac:dyDescent="0.3">
      <c r="A18" s="280" t="s">
        <v>343</v>
      </c>
      <c r="B18" s="279">
        <v>3500</v>
      </c>
      <c r="C18" s="279">
        <v>2</v>
      </c>
      <c r="D18" s="279">
        <f t="shared" si="0"/>
        <v>7000</v>
      </c>
    </row>
    <row r="19" spans="1:4" ht="56.25" x14ac:dyDescent="0.3">
      <c r="A19" s="280" t="s">
        <v>408</v>
      </c>
      <c r="B19" s="279">
        <v>4000</v>
      </c>
      <c r="C19" s="279">
        <v>2</v>
      </c>
      <c r="D19" s="279">
        <f t="shared" si="0"/>
        <v>8000</v>
      </c>
    </row>
    <row r="20" spans="1:4" ht="37.5" x14ac:dyDescent="0.3">
      <c r="A20" s="280" t="s">
        <v>409</v>
      </c>
      <c r="B20" s="279">
        <v>4500</v>
      </c>
      <c r="C20" s="279">
        <v>2</v>
      </c>
      <c r="D20" s="279">
        <f t="shared" si="0"/>
        <v>9000</v>
      </c>
    </row>
    <row r="21" spans="1:4" ht="37.5" x14ac:dyDescent="0.3">
      <c r="A21" s="280" t="s">
        <v>266</v>
      </c>
      <c r="B21" s="279">
        <v>2500</v>
      </c>
      <c r="C21" s="279">
        <v>2</v>
      </c>
      <c r="D21" s="279">
        <f t="shared" si="0"/>
        <v>5000</v>
      </c>
    </row>
    <row r="22" spans="1:4" ht="37.5" x14ac:dyDescent="0.3">
      <c r="A22" s="280" t="s">
        <v>499</v>
      </c>
      <c r="B22" s="279">
        <v>3000</v>
      </c>
      <c r="C22" s="279">
        <v>2</v>
      </c>
      <c r="D22" s="279">
        <f t="shared" si="0"/>
        <v>6000</v>
      </c>
    </row>
    <row r="23" spans="1:4" x14ac:dyDescent="0.3">
      <c r="A23" s="280" t="s">
        <v>284</v>
      </c>
      <c r="B23" s="279">
        <v>6700</v>
      </c>
      <c r="C23" s="279">
        <v>2</v>
      </c>
      <c r="D23" s="279">
        <f t="shared" si="0"/>
        <v>13400</v>
      </c>
    </row>
    <row r="24" spans="1:4" x14ac:dyDescent="0.3">
      <c r="A24" s="280" t="s">
        <v>293</v>
      </c>
      <c r="B24" s="279">
        <v>350</v>
      </c>
      <c r="C24" s="279">
        <v>2</v>
      </c>
      <c r="D24" s="279">
        <f t="shared" si="0"/>
        <v>700</v>
      </c>
    </row>
    <row r="25" spans="1:4" x14ac:dyDescent="0.3">
      <c r="A25" s="280" t="s">
        <v>366</v>
      </c>
      <c r="B25" s="279">
        <v>550</v>
      </c>
      <c r="C25" s="279">
        <v>2</v>
      </c>
      <c r="D25" s="279">
        <f t="shared" si="0"/>
        <v>1100</v>
      </c>
    </row>
    <row r="26" spans="1:4" ht="37.5" x14ac:dyDescent="0.3">
      <c r="A26" s="277" t="s">
        <v>499</v>
      </c>
      <c r="B26" s="275">
        <v>3000</v>
      </c>
      <c r="C26" s="275">
        <v>5</v>
      </c>
      <c r="D26" s="275">
        <f t="shared" si="0"/>
        <v>15000</v>
      </c>
    </row>
    <row r="27" spans="1:4" x14ac:dyDescent="0.3">
      <c r="A27" s="277"/>
      <c r="B27" s="275"/>
      <c r="C27" s="275"/>
      <c r="D27" s="275">
        <f t="shared" si="0"/>
        <v>0</v>
      </c>
    </row>
    <row r="28" spans="1:4" x14ac:dyDescent="0.3">
      <c r="A28" s="85"/>
      <c r="C28" s="65" t="s">
        <v>70</v>
      </c>
      <c r="D28" s="173">
        <f>SUM(D6:D27)</f>
        <v>250200</v>
      </c>
    </row>
    <row r="29" spans="1:4" x14ac:dyDescent="0.3">
      <c r="A29" s="85"/>
      <c r="D29" s="173"/>
    </row>
    <row r="30" spans="1:4" x14ac:dyDescent="0.3">
      <c r="A30" s="404" t="s">
        <v>236</v>
      </c>
      <c r="B30" s="406"/>
      <c r="C30" s="406"/>
      <c r="D30" s="406"/>
    </row>
    <row r="31" spans="1:4" x14ac:dyDescent="0.3">
      <c r="A31" s="278" t="s">
        <v>465</v>
      </c>
      <c r="B31" s="275">
        <v>300</v>
      </c>
      <c r="C31" s="210">
        <v>4</v>
      </c>
      <c r="D31" s="209">
        <f t="shared" ref="D31:D35" si="1">C31*B31</f>
        <v>1200</v>
      </c>
    </row>
    <row r="32" spans="1:4" x14ac:dyDescent="0.3">
      <c r="A32" s="62" t="s">
        <v>254</v>
      </c>
      <c r="B32" s="279">
        <v>6300</v>
      </c>
      <c r="C32" s="210">
        <v>4</v>
      </c>
      <c r="D32" s="209">
        <f t="shared" si="1"/>
        <v>25200</v>
      </c>
    </row>
    <row r="33" spans="1:4" x14ac:dyDescent="0.3">
      <c r="A33" s="281" t="s">
        <v>551</v>
      </c>
      <c r="B33" s="279">
        <v>150</v>
      </c>
      <c r="C33" s="210">
        <v>32</v>
      </c>
      <c r="D33" s="209">
        <f t="shared" si="1"/>
        <v>4800</v>
      </c>
    </row>
    <row r="34" spans="1:4" x14ac:dyDescent="0.3">
      <c r="A34" s="278" t="s">
        <v>452</v>
      </c>
      <c r="B34" s="275">
        <v>600</v>
      </c>
      <c r="C34" s="210">
        <v>4</v>
      </c>
      <c r="D34" s="209">
        <f t="shared" si="1"/>
        <v>2400</v>
      </c>
    </row>
    <row r="35" spans="1:4" x14ac:dyDescent="0.3">
      <c r="A35" s="278"/>
      <c r="B35" s="275"/>
      <c r="C35" s="210"/>
      <c r="D35" s="209">
        <f t="shared" si="1"/>
        <v>0</v>
      </c>
    </row>
    <row r="36" spans="1:4" x14ac:dyDescent="0.3">
      <c r="A36" s="81"/>
      <c r="C36" s="49" t="s">
        <v>70</v>
      </c>
      <c r="D36" s="173">
        <f>SUM(D31:D35)</f>
        <v>33600</v>
      </c>
    </row>
    <row r="37" spans="1:4" x14ac:dyDescent="0.3">
      <c r="A37" s="85"/>
      <c r="D37" s="173"/>
    </row>
    <row r="38" spans="1:4" x14ac:dyDescent="0.3">
      <c r="A38" s="396" t="s">
        <v>237</v>
      </c>
      <c r="B38" s="396"/>
      <c r="C38" s="396"/>
      <c r="D38" s="404"/>
    </row>
    <row r="39" spans="1:4" x14ac:dyDescent="0.3">
      <c r="A39" s="90"/>
      <c r="B39" s="87"/>
      <c r="C39" s="87"/>
      <c r="D39" s="209">
        <f t="shared" ref="D39:D41" si="2">C39*B39</f>
        <v>0</v>
      </c>
    </row>
    <row r="40" spans="1:4" x14ac:dyDescent="0.3">
      <c r="A40" s="90"/>
      <c r="B40" s="87"/>
      <c r="C40" s="87"/>
      <c r="D40" s="209">
        <f t="shared" si="2"/>
        <v>0</v>
      </c>
    </row>
    <row r="41" spans="1:4" s="162" customFormat="1" x14ac:dyDescent="0.3">
      <c r="A41" s="177"/>
      <c r="B41" s="178"/>
      <c r="C41" s="178"/>
      <c r="D41" s="209">
        <f t="shared" si="2"/>
        <v>0</v>
      </c>
    </row>
    <row r="42" spans="1:4" x14ac:dyDescent="0.3">
      <c r="A42" s="85"/>
      <c r="C42" s="49" t="s">
        <v>70</v>
      </c>
      <c r="D42" s="173">
        <f>SUM(D39:D41)</f>
        <v>0</v>
      </c>
    </row>
    <row r="43" spans="1:4" x14ac:dyDescent="0.3">
      <c r="A43" s="85"/>
      <c r="D43" s="173"/>
    </row>
    <row r="44" spans="1:4" x14ac:dyDescent="0.3">
      <c r="A44" s="396" t="s">
        <v>238</v>
      </c>
      <c r="B44" s="396"/>
      <c r="C44" s="396"/>
      <c r="D44" s="404"/>
    </row>
    <row r="45" spans="1:4" x14ac:dyDescent="0.3">
      <c r="A45" s="277" t="s">
        <v>239</v>
      </c>
      <c r="B45" s="275">
        <v>5000</v>
      </c>
      <c r="C45" s="275">
        <v>1</v>
      </c>
      <c r="D45" s="275">
        <f>C45*B45</f>
        <v>5000</v>
      </c>
    </row>
    <row r="46" spans="1:4" x14ac:dyDescent="0.3">
      <c r="A46" s="277" t="s">
        <v>402</v>
      </c>
      <c r="B46" s="275">
        <v>7500</v>
      </c>
      <c r="C46" s="275">
        <v>1</v>
      </c>
      <c r="D46" s="275">
        <f t="shared" ref="D46:D50" si="3">C46*B46</f>
        <v>7500</v>
      </c>
    </row>
    <row r="47" spans="1:4" x14ac:dyDescent="0.3">
      <c r="A47" s="277" t="s">
        <v>362</v>
      </c>
      <c r="B47" s="275">
        <v>11000</v>
      </c>
      <c r="C47" s="275">
        <v>1</v>
      </c>
      <c r="D47" s="275">
        <f t="shared" si="3"/>
        <v>11000</v>
      </c>
    </row>
    <row r="48" spans="1:4" x14ac:dyDescent="0.3">
      <c r="A48" s="277" t="s">
        <v>429</v>
      </c>
      <c r="B48" s="275">
        <v>115000</v>
      </c>
      <c r="C48" s="275">
        <v>1</v>
      </c>
      <c r="D48" s="275">
        <f t="shared" si="3"/>
        <v>115000</v>
      </c>
    </row>
    <row r="49" spans="1:4" x14ac:dyDescent="0.3">
      <c r="A49" s="277" t="s">
        <v>489</v>
      </c>
      <c r="B49" s="275">
        <v>2500</v>
      </c>
      <c r="C49" s="275">
        <v>1</v>
      </c>
      <c r="D49" s="275">
        <f t="shared" si="3"/>
        <v>2500</v>
      </c>
    </row>
    <row r="50" spans="1:4" x14ac:dyDescent="0.3">
      <c r="A50" s="277" t="s">
        <v>318</v>
      </c>
      <c r="B50" s="275">
        <v>500</v>
      </c>
      <c r="C50" s="275">
        <v>2</v>
      </c>
      <c r="D50" s="275">
        <f t="shared" si="3"/>
        <v>1000</v>
      </c>
    </row>
    <row r="51" spans="1:4" x14ac:dyDescent="0.3">
      <c r="C51" s="49" t="s">
        <v>70</v>
      </c>
      <c r="D51" s="49">
        <f>SUM(D45:D50)</f>
        <v>142000</v>
      </c>
    </row>
    <row r="53" spans="1:4" x14ac:dyDescent="0.3">
      <c r="C53" s="53" t="s">
        <v>250</v>
      </c>
      <c r="D53" s="276">
        <f>SUM(D45:D50,D31:D35,D39:D41,D6:D27)</f>
        <v>425800</v>
      </c>
    </row>
  </sheetData>
  <mergeCells count="5">
    <mergeCell ref="A1:D1"/>
    <mergeCell ref="A5:D5"/>
    <mergeCell ref="A30:D30"/>
    <mergeCell ref="A38:D38"/>
    <mergeCell ref="A44:D44"/>
  </mergeCells>
  <pageMargins left="0.7" right="0.7" top="0.75" bottom="0.75" header="0.3" footer="0.3"/>
  <pageSetup paperSize="9" scale="29" fitToHeight="0"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32"/>
  <sheetViews>
    <sheetView zoomScale="80" zoomScaleNormal="80" workbookViewId="0">
      <selection activeCell="G8" sqref="G8"/>
    </sheetView>
  </sheetViews>
  <sheetFormatPr defaultRowHeight="18.75" x14ac:dyDescent="0.3"/>
  <cols>
    <col min="1" max="1" width="81.42578125" style="48" customWidth="1"/>
    <col min="2" max="2" width="10.28515625" style="49" bestFit="1" customWidth="1"/>
    <col min="3" max="3" width="17.28515625" style="49" bestFit="1" customWidth="1"/>
    <col min="4" max="4" width="19.42578125" style="49" customWidth="1"/>
    <col min="5" max="5" width="9.140625" style="207"/>
    <col min="6" max="6" width="157.85546875" style="207" customWidth="1"/>
    <col min="7" max="7" width="5.140625" style="207" customWidth="1"/>
    <col min="8" max="16384" width="9.140625" style="207"/>
  </cols>
  <sheetData>
    <row r="1" spans="1:7" x14ac:dyDescent="0.3">
      <c r="A1" s="395" t="s">
        <v>590</v>
      </c>
      <c r="B1" s="395"/>
      <c r="C1" s="395"/>
      <c r="D1" s="395"/>
    </row>
    <row r="3" spans="1:7" x14ac:dyDescent="0.3">
      <c r="A3" s="296" t="s">
        <v>114</v>
      </c>
      <c r="B3" s="294" t="s">
        <v>116</v>
      </c>
      <c r="C3" s="294" t="s">
        <v>4</v>
      </c>
      <c r="D3" s="294" t="s">
        <v>117</v>
      </c>
      <c r="F3" s="302"/>
    </row>
    <row r="4" spans="1:7" x14ac:dyDescent="0.3">
      <c r="A4" s="85"/>
      <c r="D4" s="82"/>
      <c r="F4" s="207" t="s">
        <v>591</v>
      </c>
      <c r="G4" s="207">
        <v>1</v>
      </c>
    </row>
    <row r="5" spans="1:7" x14ac:dyDescent="0.3">
      <c r="A5" s="392" t="s">
        <v>235</v>
      </c>
      <c r="B5" s="393"/>
      <c r="C5" s="393"/>
      <c r="D5" s="394"/>
      <c r="F5" s="207" t="s">
        <v>592</v>
      </c>
      <c r="G5" s="207">
        <v>2</v>
      </c>
    </row>
    <row r="6" spans="1:7" x14ac:dyDescent="0.3">
      <c r="A6" s="296"/>
      <c r="B6" s="294"/>
      <c r="C6" s="294"/>
      <c r="D6" s="294">
        <f>C6*B6</f>
        <v>0</v>
      </c>
      <c r="F6" s="207" t="s">
        <v>593</v>
      </c>
      <c r="G6" s="207">
        <v>3</v>
      </c>
    </row>
    <row r="7" spans="1:7" x14ac:dyDescent="0.3">
      <c r="A7" s="296"/>
      <c r="B7" s="294"/>
      <c r="C7" s="294"/>
      <c r="D7" s="294">
        <f t="shared" ref="D7:D8" si="0">C7*B7</f>
        <v>0</v>
      </c>
      <c r="F7" s="207" t="s">
        <v>594</v>
      </c>
      <c r="G7" s="207">
        <v>4</v>
      </c>
    </row>
    <row r="8" spans="1:7" x14ac:dyDescent="0.3">
      <c r="A8" s="296"/>
      <c r="B8" s="294"/>
      <c r="C8" s="294"/>
      <c r="D8" s="294">
        <f t="shared" si="0"/>
        <v>0</v>
      </c>
    </row>
    <row r="9" spans="1:7" x14ac:dyDescent="0.3">
      <c r="A9" s="85"/>
      <c r="C9" s="65" t="s">
        <v>70</v>
      </c>
      <c r="D9" s="173">
        <f>SUM(D6:D8)</f>
        <v>0</v>
      </c>
    </row>
    <row r="10" spans="1:7" x14ac:dyDescent="0.3">
      <c r="A10" s="85"/>
      <c r="D10" s="173"/>
    </row>
    <row r="11" spans="1:7" x14ac:dyDescent="0.3">
      <c r="A11" s="404" t="s">
        <v>236</v>
      </c>
      <c r="B11" s="406"/>
      <c r="C11" s="406"/>
      <c r="D11" s="406"/>
    </row>
    <row r="12" spans="1:7" x14ac:dyDescent="0.3">
      <c r="A12" s="297"/>
      <c r="B12" s="294"/>
      <c r="C12" s="210"/>
      <c r="D12" s="209">
        <f t="shared" ref="D12:D14" si="1">C12*B12</f>
        <v>0</v>
      </c>
    </row>
    <row r="13" spans="1:7" x14ac:dyDescent="0.3">
      <c r="A13" s="297"/>
      <c r="B13" s="294"/>
      <c r="C13" s="210"/>
      <c r="D13" s="209">
        <f t="shared" si="1"/>
        <v>0</v>
      </c>
    </row>
    <row r="14" spans="1:7" x14ac:dyDescent="0.3">
      <c r="A14" s="297"/>
      <c r="B14" s="294"/>
      <c r="C14" s="210"/>
      <c r="D14" s="209">
        <f t="shared" si="1"/>
        <v>0</v>
      </c>
    </row>
    <row r="15" spans="1:7" x14ac:dyDescent="0.3">
      <c r="A15" s="81"/>
      <c r="C15" s="49" t="s">
        <v>70</v>
      </c>
      <c r="D15" s="173">
        <f>SUM(D12:D14)</f>
        <v>0</v>
      </c>
    </row>
    <row r="16" spans="1:7" x14ac:dyDescent="0.3">
      <c r="A16" s="85"/>
      <c r="D16" s="173"/>
    </row>
    <row r="17" spans="1:4" x14ac:dyDescent="0.3">
      <c r="A17" s="396" t="s">
        <v>237</v>
      </c>
      <c r="B17" s="396"/>
      <c r="C17" s="396"/>
      <c r="D17" s="404"/>
    </row>
    <row r="18" spans="1:4" x14ac:dyDescent="0.3">
      <c r="A18" s="90"/>
      <c r="B18" s="87"/>
      <c r="C18" s="87"/>
      <c r="D18" s="209">
        <f t="shared" ref="D18:D20" si="2">C18*B18</f>
        <v>0</v>
      </c>
    </row>
    <row r="19" spans="1:4" x14ac:dyDescent="0.3">
      <c r="A19" s="90"/>
      <c r="B19" s="87"/>
      <c r="C19" s="87"/>
      <c r="D19" s="209">
        <f t="shared" si="2"/>
        <v>0</v>
      </c>
    </row>
    <row r="20" spans="1:4" s="162" customFormat="1" x14ac:dyDescent="0.3">
      <c r="A20" s="177"/>
      <c r="B20" s="178"/>
      <c r="C20" s="178"/>
      <c r="D20" s="209">
        <f t="shared" si="2"/>
        <v>0</v>
      </c>
    </row>
    <row r="21" spans="1:4" x14ac:dyDescent="0.3">
      <c r="A21" s="85"/>
      <c r="C21" s="49" t="s">
        <v>70</v>
      </c>
      <c r="D21" s="173">
        <f>SUM(D18:D20)</f>
        <v>0</v>
      </c>
    </row>
    <row r="22" spans="1:4" x14ac:dyDescent="0.3">
      <c r="A22" s="85"/>
      <c r="D22" s="173"/>
    </row>
    <row r="23" spans="1:4" x14ac:dyDescent="0.3">
      <c r="A23" s="396" t="s">
        <v>238</v>
      </c>
      <c r="B23" s="396"/>
      <c r="C23" s="396"/>
      <c r="D23" s="404"/>
    </row>
    <row r="24" spans="1:4" x14ac:dyDescent="0.3">
      <c r="A24" s="296" t="s">
        <v>239</v>
      </c>
      <c r="B24" s="294">
        <v>5000</v>
      </c>
      <c r="C24" s="294">
        <v>1</v>
      </c>
      <c r="D24" s="294">
        <f>C24*B24</f>
        <v>5000</v>
      </c>
    </row>
    <row r="25" spans="1:4" x14ac:dyDescent="0.3">
      <c r="A25" s="296" t="s">
        <v>402</v>
      </c>
      <c r="B25" s="294">
        <v>7500</v>
      </c>
      <c r="C25" s="294">
        <v>1</v>
      </c>
      <c r="D25" s="294">
        <f t="shared" ref="D25:D29" si="3">C25*B25</f>
        <v>7500</v>
      </c>
    </row>
    <row r="26" spans="1:4" x14ac:dyDescent="0.3">
      <c r="A26" s="296" t="s">
        <v>362</v>
      </c>
      <c r="B26" s="294">
        <v>11000</v>
      </c>
      <c r="C26" s="294">
        <v>1</v>
      </c>
      <c r="D26" s="294">
        <f t="shared" si="3"/>
        <v>11000</v>
      </c>
    </row>
    <row r="27" spans="1:4" x14ac:dyDescent="0.3">
      <c r="A27" s="296" t="s">
        <v>429</v>
      </c>
      <c r="B27" s="294">
        <v>115000</v>
      </c>
      <c r="C27" s="294">
        <v>1</v>
      </c>
      <c r="D27" s="294">
        <f t="shared" si="3"/>
        <v>115000</v>
      </c>
    </row>
    <row r="28" spans="1:4" x14ac:dyDescent="0.3">
      <c r="A28" s="296" t="s">
        <v>489</v>
      </c>
      <c r="B28" s="294">
        <v>2500</v>
      </c>
      <c r="C28" s="294">
        <v>1</v>
      </c>
      <c r="D28" s="294">
        <f t="shared" si="3"/>
        <v>2500</v>
      </c>
    </row>
    <row r="29" spans="1:4" x14ac:dyDescent="0.3">
      <c r="A29" s="296" t="s">
        <v>318</v>
      </c>
      <c r="B29" s="294">
        <v>500</v>
      </c>
      <c r="C29" s="294">
        <v>2</v>
      </c>
      <c r="D29" s="294">
        <f t="shared" si="3"/>
        <v>1000</v>
      </c>
    </row>
    <row r="30" spans="1:4" x14ac:dyDescent="0.3">
      <c r="C30" s="49" t="s">
        <v>70</v>
      </c>
      <c r="D30" s="49">
        <f>SUM(D24:D29)</f>
        <v>142000</v>
      </c>
    </row>
    <row r="32" spans="1:4" ht="37.5" x14ac:dyDescent="0.3">
      <c r="C32" s="53" t="s">
        <v>250</v>
      </c>
      <c r="D32" s="295">
        <f>SUM(D24:D29,D12:D14,D18:D20,D6:D8)</f>
        <v>142000</v>
      </c>
    </row>
  </sheetData>
  <mergeCells count="5">
    <mergeCell ref="A1:D1"/>
    <mergeCell ref="A5:D5"/>
    <mergeCell ref="A11:D11"/>
    <mergeCell ref="A17:D17"/>
    <mergeCell ref="A23:D23"/>
  </mergeCells>
  <pageMargins left="0.7" right="0.7" top="0.75" bottom="0.75" header="0.3" footer="0.3"/>
  <pageSetup paperSize="9" scale="29" fitToHeight="0"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43"/>
  <sheetViews>
    <sheetView zoomScale="80" zoomScaleNormal="80" workbookViewId="0">
      <selection activeCell="G15" sqref="G15"/>
    </sheetView>
  </sheetViews>
  <sheetFormatPr defaultRowHeight="18.75" x14ac:dyDescent="0.3"/>
  <cols>
    <col min="1" max="1" width="81.42578125" style="48" customWidth="1"/>
    <col min="2" max="2" width="10.28515625" style="49" bestFit="1" customWidth="1"/>
    <col min="3" max="3" width="17.28515625" style="49" bestFit="1" customWidth="1"/>
    <col min="4" max="4" width="19.42578125" style="49" customWidth="1"/>
    <col min="5" max="5" width="9.140625" style="207"/>
    <col min="6" max="6" width="154.5703125" style="207" customWidth="1"/>
    <col min="7" max="16384" width="9.140625" style="207"/>
  </cols>
  <sheetData>
    <row r="1" spans="1:7" x14ac:dyDescent="0.3">
      <c r="A1" s="395" t="s">
        <v>556</v>
      </c>
      <c r="B1" s="395"/>
      <c r="C1" s="395"/>
      <c r="D1" s="395"/>
    </row>
    <row r="3" spans="1:7" x14ac:dyDescent="0.3">
      <c r="A3" s="284" t="s">
        <v>114</v>
      </c>
      <c r="B3" s="282" t="s">
        <v>116</v>
      </c>
      <c r="C3" s="282" t="s">
        <v>4</v>
      </c>
      <c r="D3" s="282" t="s">
        <v>117</v>
      </c>
      <c r="F3" s="207" t="s">
        <v>557</v>
      </c>
    </row>
    <row r="4" spans="1:7" x14ac:dyDescent="0.3">
      <c r="A4" s="85"/>
      <c r="D4" s="82"/>
      <c r="F4" s="207" t="s">
        <v>558</v>
      </c>
    </row>
    <row r="5" spans="1:7" x14ac:dyDescent="0.3">
      <c r="A5" s="392" t="s">
        <v>235</v>
      </c>
      <c r="B5" s="393"/>
      <c r="C5" s="393"/>
      <c r="D5" s="394"/>
      <c r="F5" s="207" t="s">
        <v>559</v>
      </c>
    </row>
    <row r="6" spans="1:7" x14ac:dyDescent="0.3">
      <c r="A6" s="287" t="s">
        <v>171</v>
      </c>
      <c r="B6" s="286">
        <v>2000</v>
      </c>
      <c r="C6" s="286">
        <v>4</v>
      </c>
      <c r="D6" s="286">
        <f t="shared" ref="D6:D16" si="0">C6*B6</f>
        <v>8000</v>
      </c>
      <c r="F6" s="207" t="s">
        <v>561</v>
      </c>
    </row>
    <row r="7" spans="1:7" x14ac:dyDescent="0.3">
      <c r="A7" s="287" t="s">
        <v>343</v>
      </c>
      <c r="B7" s="286">
        <v>3500</v>
      </c>
      <c r="C7" s="286">
        <v>4</v>
      </c>
      <c r="D7" s="286">
        <f t="shared" si="0"/>
        <v>14000</v>
      </c>
    </row>
    <row r="8" spans="1:7" ht="56.25" x14ac:dyDescent="0.3">
      <c r="A8" s="287" t="s">
        <v>408</v>
      </c>
      <c r="B8" s="286">
        <v>4000</v>
      </c>
      <c r="C8" s="286">
        <v>4</v>
      </c>
      <c r="D8" s="286">
        <f t="shared" si="0"/>
        <v>16000</v>
      </c>
      <c r="F8" s="207" t="s">
        <v>560</v>
      </c>
    </row>
    <row r="9" spans="1:7" ht="37.5" x14ac:dyDescent="0.3">
      <c r="A9" s="287" t="s">
        <v>409</v>
      </c>
      <c r="B9" s="286">
        <v>4500</v>
      </c>
      <c r="C9" s="286">
        <v>4</v>
      </c>
      <c r="D9" s="286">
        <f t="shared" si="0"/>
        <v>18000</v>
      </c>
    </row>
    <row r="10" spans="1:7" ht="37.5" x14ac:dyDescent="0.3">
      <c r="A10" s="287" t="s">
        <v>266</v>
      </c>
      <c r="B10" s="286">
        <v>2500</v>
      </c>
      <c r="C10" s="286">
        <v>5</v>
      </c>
      <c r="D10" s="286">
        <f t="shared" si="0"/>
        <v>12500</v>
      </c>
      <c r="F10" s="302"/>
    </row>
    <row r="11" spans="1:7" ht="37.5" x14ac:dyDescent="0.3">
      <c r="A11" s="287" t="s">
        <v>499</v>
      </c>
      <c r="B11" s="286">
        <v>3000</v>
      </c>
      <c r="C11" s="286">
        <v>2</v>
      </c>
      <c r="D11" s="286">
        <f t="shared" si="0"/>
        <v>6000</v>
      </c>
      <c r="F11" s="207" t="s">
        <v>586</v>
      </c>
      <c r="G11" s="207">
        <v>1</v>
      </c>
    </row>
    <row r="12" spans="1:7" x14ac:dyDescent="0.3">
      <c r="A12" s="289" t="s">
        <v>562</v>
      </c>
      <c r="B12" s="288">
        <v>4500</v>
      </c>
      <c r="C12" s="288">
        <v>2</v>
      </c>
      <c r="D12" s="288">
        <f t="shared" si="0"/>
        <v>9000</v>
      </c>
      <c r="F12" s="207" t="s">
        <v>587</v>
      </c>
      <c r="G12" s="207">
        <v>2</v>
      </c>
    </row>
    <row r="13" spans="1:7" x14ac:dyDescent="0.3">
      <c r="A13" s="287" t="s">
        <v>284</v>
      </c>
      <c r="B13" s="286">
        <v>6700</v>
      </c>
      <c r="C13" s="286">
        <v>4</v>
      </c>
      <c r="D13" s="286">
        <f t="shared" si="0"/>
        <v>26800</v>
      </c>
      <c r="F13" s="207" t="s">
        <v>561</v>
      </c>
      <c r="G13" s="207">
        <v>3</v>
      </c>
    </row>
    <row r="14" spans="1:7" ht="56.25" x14ac:dyDescent="0.3">
      <c r="A14" s="287" t="s">
        <v>549</v>
      </c>
      <c r="B14" s="286">
        <v>8200</v>
      </c>
      <c r="C14" s="286">
        <v>5</v>
      </c>
      <c r="D14" s="286">
        <f t="shared" si="0"/>
        <v>41000</v>
      </c>
      <c r="F14" s="207" t="s">
        <v>588</v>
      </c>
      <c r="G14" s="207">
        <v>4</v>
      </c>
    </row>
    <row r="15" spans="1:7" x14ac:dyDescent="0.3">
      <c r="A15" s="287" t="s">
        <v>564</v>
      </c>
      <c r="B15" s="286">
        <v>1300</v>
      </c>
      <c r="C15" s="286">
        <v>5</v>
      </c>
      <c r="D15" s="286">
        <f t="shared" si="0"/>
        <v>6500</v>
      </c>
    </row>
    <row r="16" spans="1:7" x14ac:dyDescent="0.3">
      <c r="A16" s="287"/>
      <c r="B16" s="286"/>
      <c r="C16" s="286"/>
      <c r="D16" s="286">
        <f t="shared" si="0"/>
        <v>0</v>
      </c>
    </row>
    <row r="17" spans="1:4" x14ac:dyDescent="0.3">
      <c r="A17" s="284"/>
      <c r="B17" s="282"/>
      <c r="C17" s="282"/>
      <c r="D17" s="282">
        <f t="shared" ref="D17" si="1">C17*B17</f>
        <v>0</v>
      </c>
    </row>
    <row r="18" spans="1:4" x14ac:dyDescent="0.3">
      <c r="A18" s="85"/>
      <c r="C18" s="65" t="s">
        <v>70</v>
      </c>
      <c r="D18" s="173">
        <f>SUM(D6:D17)</f>
        <v>157800</v>
      </c>
    </row>
    <row r="19" spans="1:4" x14ac:dyDescent="0.3">
      <c r="A19" s="85"/>
      <c r="D19" s="173"/>
    </row>
    <row r="20" spans="1:4" x14ac:dyDescent="0.3">
      <c r="A20" s="404" t="s">
        <v>236</v>
      </c>
      <c r="B20" s="406"/>
      <c r="C20" s="406"/>
      <c r="D20" s="406"/>
    </row>
    <row r="21" spans="1:4" x14ac:dyDescent="0.3">
      <c r="A21" s="285" t="s">
        <v>534</v>
      </c>
      <c r="B21" s="282">
        <v>150</v>
      </c>
      <c r="C21" s="210">
        <v>32</v>
      </c>
      <c r="D21" s="209">
        <f>B21*C21</f>
        <v>4800</v>
      </c>
    </row>
    <row r="22" spans="1:4" x14ac:dyDescent="0.3">
      <c r="A22" s="62" t="s">
        <v>563</v>
      </c>
      <c r="B22" s="282">
        <v>1500</v>
      </c>
      <c r="C22" s="210">
        <v>6</v>
      </c>
      <c r="D22" s="209">
        <f t="shared" ref="D22:D25" si="2">B22*C22</f>
        <v>9000</v>
      </c>
    </row>
    <row r="23" spans="1:4" x14ac:dyDescent="0.3">
      <c r="A23" s="285" t="s">
        <v>565</v>
      </c>
      <c r="B23" s="282">
        <v>1000</v>
      </c>
      <c r="C23" s="210">
        <v>1</v>
      </c>
      <c r="D23" s="209">
        <f t="shared" si="2"/>
        <v>1000</v>
      </c>
    </row>
    <row r="24" spans="1:4" x14ac:dyDescent="0.3">
      <c r="A24" s="285"/>
      <c r="B24" s="282"/>
      <c r="C24" s="210"/>
      <c r="D24" s="209">
        <f t="shared" si="2"/>
        <v>0</v>
      </c>
    </row>
    <row r="25" spans="1:4" x14ac:dyDescent="0.3">
      <c r="A25" s="285"/>
      <c r="B25" s="282"/>
      <c r="C25" s="210"/>
      <c r="D25" s="209">
        <f t="shared" si="2"/>
        <v>0</v>
      </c>
    </row>
    <row r="26" spans="1:4" x14ac:dyDescent="0.3">
      <c r="A26" s="81"/>
      <c r="C26" s="49" t="s">
        <v>70</v>
      </c>
      <c r="D26" s="173">
        <f>SUM(D21:D25)</f>
        <v>14800</v>
      </c>
    </row>
    <row r="27" spans="1:4" x14ac:dyDescent="0.3">
      <c r="A27" s="85"/>
      <c r="D27" s="173"/>
    </row>
    <row r="28" spans="1:4" x14ac:dyDescent="0.3">
      <c r="A28" s="396" t="s">
        <v>237</v>
      </c>
      <c r="B28" s="396"/>
      <c r="C28" s="396"/>
      <c r="D28" s="404"/>
    </row>
    <row r="29" spans="1:4" x14ac:dyDescent="0.3">
      <c r="A29" s="90"/>
      <c r="B29" s="87"/>
      <c r="C29" s="87"/>
      <c r="D29" s="209">
        <f t="shared" ref="D29:D31" si="3">C29*B29</f>
        <v>0</v>
      </c>
    </row>
    <row r="30" spans="1:4" x14ac:dyDescent="0.3">
      <c r="A30" s="90"/>
      <c r="B30" s="87"/>
      <c r="C30" s="87"/>
      <c r="D30" s="209">
        <f t="shared" si="3"/>
        <v>0</v>
      </c>
    </row>
    <row r="31" spans="1:4" s="162" customFormat="1" x14ac:dyDescent="0.3">
      <c r="A31" s="177"/>
      <c r="B31" s="178"/>
      <c r="C31" s="178"/>
      <c r="D31" s="209">
        <f t="shared" si="3"/>
        <v>0</v>
      </c>
    </row>
    <row r="32" spans="1:4" x14ac:dyDescent="0.3">
      <c r="A32" s="85"/>
      <c r="C32" s="49" t="s">
        <v>70</v>
      </c>
      <c r="D32" s="173">
        <f>SUM(D29:D31)</f>
        <v>0</v>
      </c>
    </row>
    <row r="33" spans="1:4" x14ac:dyDescent="0.3">
      <c r="A33" s="85"/>
      <c r="D33" s="173"/>
    </row>
    <row r="34" spans="1:4" x14ac:dyDescent="0.3">
      <c r="A34" s="396" t="s">
        <v>238</v>
      </c>
      <c r="B34" s="396"/>
      <c r="C34" s="396"/>
      <c r="D34" s="404"/>
    </row>
    <row r="35" spans="1:4" x14ac:dyDescent="0.3">
      <c r="A35" s="284" t="s">
        <v>239</v>
      </c>
      <c r="B35" s="282">
        <v>5000</v>
      </c>
      <c r="C35" s="282">
        <v>1</v>
      </c>
      <c r="D35" s="282">
        <f>C35*B35</f>
        <v>5000</v>
      </c>
    </row>
    <row r="36" spans="1:4" x14ac:dyDescent="0.3">
      <c r="A36" s="284" t="s">
        <v>402</v>
      </c>
      <c r="B36" s="282">
        <v>7500</v>
      </c>
      <c r="C36" s="282">
        <v>1</v>
      </c>
      <c r="D36" s="282">
        <f t="shared" ref="D36:D40" si="4">C36*B36</f>
        <v>7500</v>
      </c>
    </row>
    <row r="37" spans="1:4" x14ac:dyDescent="0.3">
      <c r="A37" s="284" t="s">
        <v>362</v>
      </c>
      <c r="B37" s="282">
        <v>11000</v>
      </c>
      <c r="C37" s="282">
        <v>1</v>
      </c>
      <c r="D37" s="282">
        <f t="shared" si="4"/>
        <v>11000</v>
      </c>
    </row>
    <row r="38" spans="1:4" x14ac:dyDescent="0.3">
      <c r="A38" s="284" t="s">
        <v>429</v>
      </c>
      <c r="B38" s="282">
        <v>115000</v>
      </c>
      <c r="C38" s="282">
        <v>1</v>
      </c>
      <c r="D38" s="282">
        <f t="shared" si="4"/>
        <v>115000</v>
      </c>
    </row>
    <row r="39" spans="1:4" x14ac:dyDescent="0.3">
      <c r="A39" s="284" t="s">
        <v>489</v>
      </c>
      <c r="B39" s="282">
        <v>2500</v>
      </c>
      <c r="C39" s="282">
        <v>1</v>
      </c>
      <c r="D39" s="282">
        <f t="shared" si="4"/>
        <v>2500</v>
      </c>
    </row>
    <row r="40" spans="1:4" x14ac:dyDescent="0.3">
      <c r="A40" s="284" t="s">
        <v>318</v>
      </c>
      <c r="B40" s="282">
        <v>500</v>
      </c>
      <c r="C40" s="282">
        <v>2</v>
      </c>
      <c r="D40" s="282">
        <f t="shared" si="4"/>
        <v>1000</v>
      </c>
    </row>
    <row r="41" spans="1:4" x14ac:dyDescent="0.3">
      <c r="C41" s="49" t="s">
        <v>70</v>
      </c>
      <c r="D41" s="49">
        <f>SUM(D35:D40)</f>
        <v>142000</v>
      </c>
    </row>
    <row r="43" spans="1:4" x14ac:dyDescent="0.3">
      <c r="C43" s="53" t="s">
        <v>250</v>
      </c>
      <c r="D43" s="283">
        <f>SUM(D35:D40,D21:D25,D29:D31,D6:D17)</f>
        <v>314600</v>
      </c>
    </row>
  </sheetData>
  <mergeCells count="5">
    <mergeCell ref="A1:D1"/>
    <mergeCell ref="A5:D5"/>
    <mergeCell ref="A20:D20"/>
    <mergeCell ref="A28:D28"/>
    <mergeCell ref="A34:D34"/>
  </mergeCells>
  <pageMargins left="0.7" right="0.7" top="0.75" bottom="0.75" header="0.3" footer="0.3"/>
  <pageSetup paperSize="9" scale="29" fitToHeight="0"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46"/>
  <sheetViews>
    <sheetView topLeftCell="A13" zoomScale="80" zoomScaleNormal="80" workbookViewId="0">
      <selection activeCell="A23" sqref="A23:C23"/>
    </sheetView>
  </sheetViews>
  <sheetFormatPr defaultRowHeight="18.75" x14ac:dyDescent="0.3"/>
  <cols>
    <col min="1" max="1" width="81.42578125" style="48" customWidth="1"/>
    <col min="2" max="2" width="10.28515625" style="49" bestFit="1" customWidth="1"/>
    <col min="3" max="3" width="17.28515625" style="49" bestFit="1" customWidth="1"/>
    <col min="4" max="4" width="19.42578125" style="49" customWidth="1"/>
    <col min="5" max="5" width="9.140625" style="207"/>
    <col min="6" max="6" width="154.5703125" style="207" customWidth="1"/>
    <col min="7" max="16384" width="9.140625" style="207"/>
  </cols>
  <sheetData>
    <row r="1" spans="1:7" x14ac:dyDescent="0.3">
      <c r="A1" s="395" t="s">
        <v>567</v>
      </c>
      <c r="B1" s="395"/>
      <c r="C1" s="395"/>
      <c r="D1" s="395"/>
    </row>
    <row r="3" spans="1:7" x14ac:dyDescent="0.3">
      <c r="A3" s="292" t="s">
        <v>114</v>
      </c>
      <c r="B3" s="290" t="s">
        <v>116</v>
      </c>
      <c r="C3" s="290" t="s">
        <v>4</v>
      </c>
      <c r="D3" s="290" t="s">
        <v>117</v>
      </c>
      <c r="F3" s="207" t="s">
        <v>571</v>
      </c>
    </row>
    <row r="4" spans="1:7" x14ac:dyDescent="0.3">
      <c r="A4" s="85"/>
      <c r="D4" s="82"/>
      <c r="F4" s="207" t="s">
        <v>568</v>
      </c>
    </row>
    <row r="5" spans="1:7" x14ac:dyDescent="0.3">
      <c r="A5" s="392" t="s">
        <v>235</v>
      </c>
      <c r="B5" s="393"/>
      <c r="C5" s="393"/>
      <c r="D5" s="394"/>
    </row>
    <row r="6" spans="1:7" x14ac:dyDescent="0.3">
      <c r="A6" s="296" t="s">
        <v>171</v>
      </c>
      <c r="B6" s="294">
        <v>2000</v>
      </c>
      <c r="C6" s="294">
        <v>5</v>
      </c>
      <c r="D6" s="290">
        <f t="shared" ref="D6:D17" si="0">C6*B6</f>
        <v>10000</v>
      </c>
      <c r="F6" s="302"/>
    </row>
    <row r="7" spans="1:7" x14ac:dyDescent="0.3">
      <c r="A7" s="296" t="s">
        <v>343</v>
      </c>
      <c r="B7" s="294">
        <v>3500</v>
      </c>
      <c r="C7" s="294">
        <v>5</v>
      </c>
      <c r="D7" s="290">
        <f t="shared" si="0"/>
        <v>17500</v>
      </c>
      <c r="F7" s="207" t="s">
        <v>568</v>
      </c>
      <c r="G7" s="207">
        <v>1</v>
      </c>
    </row>
    <row r="8" spans="1:7" ht="56.25" x14ac:dyDescent="0.3">
      <c r="A8" s="296" t="s">
        <v>408</v>
      </c>
      <c r="B8" s="294">
        <v>4000</v>
      </c>
      <c r="C8" s="294">
        <v>5</v>
      </c>
      <c r="D8" s="290">
        <f t="shared" si="0"/>
        <v>20000</v>
      </c>
      <c r="F8" s="207" t="s">
        <v>589</v>
      </c>
      <c r="G8" s="207">
        <v>2</v>
      </c>
    </row>
    <row r="9" spans="1:7" ht="37.5" x14ac:dyDescent="0.3">
      <c r="A9" s="296" t="s">
        <v>409</v>
      </c>
      <c r="B9" s="294">
        <v>4500</v>
      </c>
      <c r="C9" s="294">
        <v>5</v>
      </c>
      <c r="D9" s="290">
        <f t="shared" si="0"/>
        <v>22500</v>
      </c>
    </row>
    <row r="10" spans="1:7" ht="37.5" x14ac:dyDescent="0.3">
      <c r="A10" s="296" t="s">
        <v>266</v>
      </c>
      <c r="B10" s="294">
        <v>2500</v>
      </c>
      <c r="C10" s="294">
        <v>5</v>
      </c>
      <c r="D10" s="290">
        <f t="shared" si="0"/>
        <v>12500</v>
      </c>
    </row>
    <row r="11" spans="1:7" ht="37.5" x14ac:dyDescent="0.3">
      <c r="A11" s="296" t="s">
        <v>499</v>
      </c>
      <c r="B11" s="294">
        <v>3000</v>
      </c>
      <c r="C11" s="294">
        <v>5</v>
      </c>
      <c r="D11" s="290">
        <f t="shared" si="0"/>
        <v>15000</v>
      </c>
    </row>
    <row r="12" spans="1:7" x14ac:dyDescent="0.3">
      <c r="A12" s="296" t="s">
        <v>284</v>
      </c>
      <c r="B12" s="294">
        <v>6700</v>
      </c>
      <c r="C12" s="294">
        <v>5</v>
      </c>
      <c r="D12" s="290">
        <f t="shared" si="0"/>
        <v>33500</v>
      </c>
    </row>
    <row r="13" spans="1:7" x14ac:dyDescent="0.3">
      <c r="A13" s="296" t="s">
        <v>564</v>
      </c>
      <c r="B13" s="294">
        <v>1300</v>
      </c>
      <c r="C13" s="294">
        <v>4</v>
      </c>
      <c r="D13" s="290">
        <f t="shared" si="0"/>
        <v>5200</v>
      </c>
    </row>
    <row r="14" spans="1:7" x14ac:dyDescent="0.3">
      <c r="A14" s="296" t="s">
        <v>366</v>
      </c>
      <c r="B14" s="294">
        <v>550</v>
      </c>
      <c r="C14" s="294">
        <v>5</v>
      </c>
      <c r="D14" s="290">
        <f t="shared" si="0"/>
        <v>2750</v>
      </c>
    </row>
    <row r="15" spans="1:7" x14ac:dyDescent="0.3">
      <c r="A15" s="296" t="s">
        <v>293</v>
      </c>
      <c r="B15" s="290">
        <v>350</v>
      </c>
      <c r="C15" s="290">
        <v>1</v>
      </c>
      <c r="D15" s="290">
        <f t="shared" si="0"/>
        <v>350</v>
      </c>
    </row>
    <row r="16" spans="1:7" x14ac:dyDescent="0.3">
      <c r="A16" s="296" t="s">
        <v>490</v>
      </c>
      <c r="B16" s="294">
        <v>4500</v>
      </c>
      <c r="C16" s="294">
        <v>10</v>
      </c>
      <c r="D16" s="290">
        <f t="shared" si="0"/>
        <v>45000</v>
      </c>
    </row>
    <row r="17" spans="1:4" x14ac:dyDescent="0.3">
      <c r="A17" s="292"/>
      <c r="B17" s="290"/>
      <c r="C17" s="290"/>
      <c r="D17" s="294">
        <f t="shared" si="0"/>
        <v>0</v>
      </c>
    </row>
    <row r="18" spans="1:4" x14ac:dyDescent="0.3">
      <c r="A18" s="85"/>
      <c r="C18" s="65" t="s">
        <v>70</v>
      </c>
      <c r="D18" s="173">
        <f>SUM(D6:D17)</f>
        <v>184300</v>
      </c>
    </row>
    <row r="19" spans="1:4" x14ac:dyDescent="0.3">
      <c r="A19" s="85"/>
      <c r="D19" s="173"/>
    </row>
    <row r="20" spans="1:4" x14ac:dyDescent="0.3">
      <c r="A20" s="404" t="s">
        <v>236</v>
      </c>
      <c r="B20" s="406"/>
      <c r="C20" s="406"/>
      <c r="D20" s="406"/>
    </row>
    <row r="21" spans="1:4" x14ac:dyDescent="0.3">
      <c r="A21" s="293" t="s">
        <v>566</v>
      </c>
      <c r="B21" s="290">
        <v>56000</v>
      </c>
      <c r="C21" s="210">
        <v>1</v>
      </c>
      <c r="D21" s="209">
        <f>B21*C21</f>
        <v>56000</v>
      </c>
    </row>
    <row r="22" spans="1:4" x14ac:dyDescent="0.3">
      <c r="A22" s="62" t="s">
        <v>569</v>
      </c>
      <c r="B22" s="290">
        <v>20000</v>
      </c>
      <c r="C22" s="210"/>
      <c r="D22" s="294">
        <v>20000</v>
      </c>
    </row>
    <row r="23" spans="1:4" x14ac:dyDescent="0.3">
      <c r="A23" s="297" t="s">
        <v>452</v>
      </c>
      <c r="B23" s="294">
        <v>600</v>
      </c>
      <c r="C23" s="210">
        <v>3</v>
      </c>
      <c r="D23" s="209">
        <f t="shared" ref="D23:D25" si="1">B23*C23</f>
        <v>1800</v>
      </c>
    </row>
    <row r="24" spans="1:4" x14ac:dyDescent="0.3">
      <c r="A24" s="297" t="s">
        <v>454</v>
      </c>
      <c r="B24" s="294">
        <v>150</v>
      </c>
      <c r="C24" s="210">
        <v>10</v>
      </c>
      <c r="D24" s="209">
        <f t="shared" si="1"/>
        <v>1500</v>
      </c>
    </row>
    <row r="25" spans="1:4" x14ac:dyDescent="0.3">
      <c r="A25" s="297" t="s">
        <v>455</v>
      </c>
      <c r="B25" s="294">
        <v>200</v>
      </c>
      <c r="C25" s="210">
        <v>10</v>
      </c>
      <c r="D25" s="209">
        <f t="shared" si="1"/>
        <v>2000</v>
      </c>
    </row>
    <row r="26" spans="1:4" x14ac:dyDescent="0.3">
      <c r="A26" s="297" t="s">
        <v>570</v>
      </c>
      <c r="B26" s="294">
        <v>10</v>
      </c>
      <c r="C26" s="294">
        <v>600</v>
      </c>
      <c r="D26" s="209">
        <f>B26*C26</f>
        <v>6000</v>
      </c>
    </row>
    <row r="27" spans="1:4" x14ac:dyDescent="0.3">
      <c r="A27" s="297" t="s">
        <v>501</v>
      </c>
      <c r="B27" s="294">
        <v>600</v>
      </c>
      <c r="C27" s="210">
        <v>5</v>
      </c>
      <c r="D27" s="209">
        <f>B27*C27</f>
        <v>3000</v>
      </c>
    </row>
    <row r="28" spans="1:4" x14ac:dyDescent="0.3">
      <c r="A28" s="297"/>
      <c r="B28" s="294"/>
      <c r="C28" s="210"/>
      <c r="D28" s="209">
        <f>B28*C28</f>
        <v>0</v>
      </c>
    </row>
    <row r="29" spans="1:4" x14ac:dyDescent="0.3">
      <c r="A29" s="81"/>
      <c r="C29" s="49" t="s">
        <v>70</v>
      </c>
      <c r="D29" s="173">
        <f>SUM(D21:D28)</f>
        <v>90300</v>
      </c>
    </row>
    <row r="30" spans="1:4" x14ac:dyDescent="0.3">
      <c r="A30" s="85"/>
      <c r="D30" s="173"/>
    </row>
    <row r="31" spans="1:4" x14ac:dyDescent="0.3">
      <c r="A31" s="396" t="s">
        <v>237</v>
      </c>
      <c r="B31" s="396"/>
      <c r="C31" s="396"/>
      <c r="D31" s="404"/>
    </row>
    <row r="32" spans="1:4" x14ac:dyDescent="0.3">
      <c r="A32" s="90"/>
      <c r="B32" s="87"/>
      <c r="C32" s="87"/>
      <c r="D32" s="209">
        <f t="shared" ref="D32:D34" si="2">C32*B32</f>
        <v>0</v>
      </c>
    </row>
    <row r="33" spans="1:4" x14ac:dyDescent="0.3">
      <c r="A33" s="90"/>
      <c r="B33" s="87"/>
      <c r="C33" s="87"/>
      <c r="D33" s="209">
        <f t="shared" si="2"/>
        <v>0</v>
      </c>
    </row>
    <row r="34" spans="1:4" s="162" customFormat="1" x14ac:dyDescent="0.3">
      <c r="A34" s="177"/>
      <c r="B34" s="178"/>
      <c r="C34" s="178"/>
      <c r="D34" s="209">
        <f t="shared" si="2"/>
        <v>0</v>
      </c>
    </row>
    <row r="35" spans="1:4" x14ac:dyDescent="0.3">
      <c r="A35" s="85"/>
      <c r="C35" s="49" t="s">
        <v>70</v>
      </c>
      <c r="D35" s="173">
        <f>SUM(D32:D34)</f>
        <v>0</v>
      </c>
    </row>
    <row r="36" spans="1:4" x14ac:dyDescent="0.3">
      <c r="A36" s="85"/>
      <c r="D36" s="173"/>
    </row>
    <row r="37" spans="1:4" x14ac:dyDescent="0.3">
      <c r="A37" s="396" t="s">
        <v>238</v>
      </c>
      <c r="B37" s="396"/>
      <c r="C37" s="396"/>
      <c r="D37" s="404"/>
    </row>
    <row r="38" spans="1:4" x14ac:dyDescent="0.3">
      <c r="A38" s="292" t="s">
        <v>239</v>
      </c>
      <c r="B38" s="290">
        <v>5000</v>
      </c>
      <c r="C38" s="290">
        <v>1</v>
      </c>
      <c r="D38" s="290">
        <f>C38*B38</f>
        <v>5000</v>
      </c>
    </row>
    <row r="39" spans="1:4" x14ac:dyDescent="0.3">
      <c r="A39" s="292" t="s">
        <v>402</v>
      </c>
      <c r="B39" s="290">
        <v>7500</v>
      </c>
      <c r="C39" s="290">
        <v>1</v>
      </c>
      <c r="D39" s="290">
        <f t="shared" ref="D39:D43" si="3">C39*B39</f>
        <v>7500</v>
      </c>
    </row>
    <row r="40" spans="1:4" x14ac:dyDescent="0.3">
      <c r="A40" s="292" t="s">
        <v>362</v>
      </c>
      <c r="B40" s="290">
        <v>11000</v>
      </c>
      <c r="C40" s="290">
        <v>1</v>
      </c>
      <c r="D40" s="290">
        <f t="shared" si="3"/>
        <v>11000</v>
      </c>
    </row>
    <row r="41" spans="1:4" x14ac:dyDescent="0.3">
      <c r="A41" s="292" t="s">
        <v>429</v>
      </c>
      <c r="B41" s="290">
        <v>115000</v>
      </c>
      <c r="C41" s="290">
        <v>1</v>
      </c>
      <c r="D41" s="290">
        <f t="shared" si="3"/>
        <v>115000</v>
      </c>
    </row>
    <row r="42" spans="1:4" x14ac:dyDescent="0.3">
      <c r="A42" s="292" t="s">
        <v>489</v>
      </c>
      <c r="B42" s="290">
        <v>2500</v>
      </c>
      <c r="C42" s="290">
        <v>1</v>
      </c>
      <c r="D42" s="290">
        <f t="shared" si="3"/>
        <v>2500</v>
      </c>
    </row>
    <row r="43" spans="1:4" x14ac:dyDescent="0.3">
      <c r="A43" s="292" t="s">
        <v>318</v>
      </c>
      <c r="B43" s="290">
        <v>500</v>
      </c>
      <c r="C43" s="290">
        <v>2</v>
      </c>
      <c r="D43" s="290">
        <f t="shared" si="3"/>
        <v>1000</v>
      </c>
    </row>
    <row r="44" spans="1:4" x14ac:dyDescent="0.3">
      <c r="C44" s="49" t="s">
        <v>70</v>
      </c>
      <c r="D44" s="49">
        <f>SUM(D38:D43)</f>
        <v>142000</v>
      </c>
    </row>
    <row r="46" spans="1:4" ht="37.5" x14ac:dyDescent="0.3">
      <c r="C46" s="53" t="s">
        <v>250</v>
      </c>
      <c r="D46" s="291">
        <f>SUM(D38:D43,D21:D28,D32:D34,D6:D17)</f>
        <v>416600</v>
      </c>
    </row>
  </sheetData>
  <mergeCells count="5">
    <mergeCell ref="A1:D1"/>
    <mergeCell ref="A5:D5"/>
    <mergeCell ref="A20:D20"/>
    <mergeCell ref="A31:D31"/>
    <mergeCell ref="A37:D37"/>
  </mergeCells>
  <pageMargins left="0.7" right="0.7" top="0.75" bottom="0.75" header="0.3" footer="0.3"/>
  <pageSetup paperSize="9" scale="29" fitToHeight="0"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41"/>
  <sheetViews>
    <sheetView zoomScale="80" zoomScaleNormal="80" workbookViewId="0">
      <selection activeCell="A19" sqref="A19:C19"/>
    </sheetView>
  </sheetViews>
  <sheetFormatPr defaultRowHeight="18.75" x14ac:dyDescent="0.3"/>
  <cols>
    <col min="1" max="1" width="81.42578125" style="48" customWidth="1"/>
    <col min="2" max="2" width="10.28515625" style="49" bestFit="1" customWidth="1"/>
    <col min="3" max="3" width="17.28515625" style="49" bestFit="1" customWidth="1"/>
    <col min="4" max="4" width="19.42578125" style="49" customWidth="1"/>
    <col min="5" max="5" width="9.140625" style="207"/>
    <col min="6" max="6" width="88" style="207" customWidth="1"/>
    <col min="7" max="16384" width="9.140625" style="207"/>
  </cols>
  <sheetData>
    <row r="1" spans="1:6" x14ac:dyDescent="0.3">
      <c r="A1" s="395" t="s">
        <v>602</v>
      </c>
      <c r="B1" s="395"/>
      <c r="C1" s="395"/>
      <c r="D1" s="395"/>
    </row>
    <row r="3" spans="1:6" x14ac:dyDescent="0.3">
      <c r="A3" s="300" t="s">
        <v>114</v>
      </c>
      <c r="B3" s="298" t="s">
        <v>116</v>
      </c>
      <c r="C3" s="298" t="s">
        <v>4</v>
      </c>
      <c r="D3" s="298" t="s">
        <v>117</v>
      </c>
      <c r="F3" s="207" t="s">
        <v>599</v>
      </c>
    </row>
    <row r="4" spans="1:6" x14ac:dyDescent="0.3">
      <c r="A4" s="85"/>
      <c r="D4" s="82"/>
    </row>
    <row r="5" spans="1:6" x14ac:dyDescent="0.3">
      <c r="A5" s="392" t="s">
        <v>235</v>
      </c>
      <c r="B5" s="393"/>
      <c r="C5" s="393"/>
      <c r="D5" s="394"/>
    </row>
    <row r="6" spans="1:6" x14ac:dyDescent="0.3">
      <c r="A6" s="300" t="s">
        <v>600</v>
      </c>
      <c r="B6" s="298">
        <v>30500</v>
      </c>
      <c r="C6" s="298">
        <v>1</v>
      </c>
      <c r="D6" s="298">
        <f t="shared" ref="D6:D15" si="0">C6*B6</f>
        <v>30500</v>
      </c>
    </row>
    <row r="7" spans="1:6" x14ac:dyDescent="0.3">
      <c r="A7" s="300" t="s">
        <v>601</v>
      </c>
      <c r="B7" s="298">
        <v>12000</v>
      </c>
      <c r="C7" s="298">
        <v>1</v>
      </c>
      <c r="D7" s="298">
        <f t="shared" si="0"/>
        <v>12000</v>
      </c>
    </row>
    <row r="8" spans="1:6" x14ac:dyDescent="0.3">
      <c r="A8" s="304" t="s">
        <v>366</v>
      </c>
      <c r="B8" s="303">
        <v>550</v>
      </c>
      <c r="C8" s="303">
        <v>1</v>
      </c>
      <c r="D8" s="298">
        <f t="shared" si="0"/>
        <v>550</v>
      </c>
    </row>
    <row r="9" spans="1:6" x14ac:dyDescent="0.3">
      <c r="A9" s="304" t="s">
        <v>293</v>
      </c>
      <c r="B9" s="303">
        <v>350</v>
      </c>
      <c r="C9" s="303">
        <v>1</v>
      </c>
      <c r="D9" s="298">
        <f t="shared" si="0"/>
        <v>350</v>
      </c>
    </row>
    <row r="10" spans="1:6" ht="37.5" x14ac:dyDescent="0.3">
      <c r="A10" s="306" t="s">
        <v>499</v>
      </c>
      <c r="B10" s="305">
        <v>3000</v>
      </c>
      <c r="C10" s="305">
        <v>10</v>
      </c>
      <c r="D10" s="305">
        <f t="shared" si="0"/>
        <v>30000</v>
      </c>
    </row>
    <row r="11" spans="1:6" x14ac:dyDescent="0.3">
      <c r="A11" s="306"/>
      <c r="B11" s="305"/>
      <c r="C11" s="305"/>
      <c r="D11" s="305"/>
    </row>
    <row r="12" spans="1:6" x14ac:dyDescent="0.3">
      <c r="A12" s="306"/>
      <c r="B12" s="305"/>
      <c r="C12" s="305"/>
      <c r="D12" s="305"/>
    </row>
    <row r="13" spans="1:6" x14ac:dyDescent="0.3">
      <c r="A13" s="304"/>
      <c r="B13" s="303"/>
      <c r="C13" s="303"/>
      <c r="D13" s="303"/>
    </row>
    <row r="14" spans="1:6" x14ac:dyDescent="0.3">
      <c r="A14" s="304"/>
      <c r="B14" s="303"/>
      <c r="C14" s="303"/>
      <c r="D14" s="303">
        <f t="shared" si="0"/>
        <v>0</v>
      </c>
    </row>
    <row r="15" spans="1:6" x14ac:dyDescent="0.3">
      <c r="A15" s="300"/>
      <c r="B15" s="298"/>
      <c r="C15" s="298"/>
      <c r="D15" s="298">
        <f t="shared" si="0"/>
        <v>0</v>
      </c>
    </row>
    <row r="16" spans="1:6" x14ac:dyDescent="0.3">
      <c r="A16" s="85"/>
      <c r="C16" s="65" t="s">
        <v>70</v>
      </c>
      <c r="D16" s="173">
        <f>SUM(D6:D15)</f>
        <v>73400</v>
      </c>
    </row>
    <row r="17" spans="1:4" x14ac:dyDescent="0.3">
      <c r="A17" s="85"/>
      <c r="D17" s="173"/>
    </row>
    <row r="18" spans="1:4" x14ac:dyDescent="0.3">
      <c r="A18" s="404" t="s">
        <v>236</v>
      </c>
      <c r="B18" s="406"/>
      <c r="C18" s="406"/>
      <c r="D18" s="406"/>
    </row>
    <row r="19" spans="1:4" x14ac:dyDescent="0.3">
      <c r="A19" s="301" t="s">
        <v>598</v>
      </c>
      <c r="B19" s="298">
        <v>7000</v>
      </c>
      <c r="C19" s="210">
        <v>3</v>
      </c>
      <c r="D19" s="209">
        <f>B19*C19</f>
        <v>21000</v>
      </c>
    </row>
    <row r="20" spans="1:4" x14ac:dyDescent="0.3">
      <c r="A20" s="301"/>
      <c r="B20" s="298"/>
      <c r="C20" s="210"/>
      <c r="D20" s="209">
        <f t="shared" ref="D20" si="1">B20*C20</f>
        <v>0</v>
      </c>
    </row>
    <row r="21" spans="1:4" x14ac:dyDescent="0.3">
      <c r="A21" s="301"/>
      <c r="B21" s="298"/>
      <c r="C21" s="210"/>
      <c r="D21" s="209">
        <f>B21*C21</f>
        <v>0</v>
      </c>
    </row>
    <row r="22" spans="1:4" x14ac:dyDescent="0.3">
      <c r="A22" s="81"/>
      <c r="C22" s="49" t="s">
        <v>70</v>
      </c>
      <c r="D22" s="173">
        <f>SUM(D19:D21)</f>
        <v>21000</v>
      </c>
    </row>
    <row r="23" spans="1:4" x14ac:dyDescent="0.3">
      <c r="A23" s="85"/>
      <c r="D23" s="173"/>
    </row>
    <row r="24" spans="1:4" x14ac:dyDescent="0.3">
      <c r="A24" s="396" t="s">
        <v>237</v>
      </c>
      <c r="B24" s="396"/>
      <c r="C24" s="396"/>
      <c r="D24" s="404"/>
    </row>
    <row r="25" spans="1:4" x14ac:dyDescent="0.3">
      <c r="A25" s="90" t="s">
        <v>603</v>
      </c>
      <c r="B25" s="87">
        <v>135000</v>
      </c>
      <c r="C25" s="87">
        <v>1</v>
      </c>
      <c r="D25" s="209">
        <f t="shared" ref="D25:D29" si="2">C25*B25</f>
        <v>135000</v>
      </c>
    </row>
    <row r="26" spans="1:4" x14ac:dyDescent="0.3">
      <c r="A26" s="90" t="s">
        <v>604</v>
      </c>
      <c r="B26" s="87">
        <v>15000</v>
      </c>
      <c r="C26" s="87">
        <v>1</v>
      </c>
      <c r="D26" s="209">
        <f t="shared" si="2"/>
        <v>15000</v>
      </c>
    </row>
    <row r="27" spans="1:4" x14ac:dyDescent="0.3">
      <c r="A27" s="90" t="s">
        <v>605</v>
      </c>
      <c r="B27" s="87">
        <v>3000</v>
      </c>
      <c r="C27" s="87">
        <v>1</v>
      </c>
      <c r="D27" s="209">
        <f t="shared" si="2"/>
        <v>3000</v>
      </c>
    </row>
    <row r="28" spans="1:4" x14ac:dyDescent="0.3">
      <c r="A28" s="90" t="s">
        <v>606</v>
      </c>
      <c r="B28" s="87">
        <v>35000</v>
      </c>
      <c r="C28" s="87">
        <v>1</v>
      </c>
      <c r="D28" s="209">
        <f t="shared" si="2"/>
        <v>35000</v>
      </c>
    </row>
    <row r="29" spans="1:4" s="162" customFormat="1" x14ac:dyDescent="0.3">
      <c r="A29" s="177"/>
      <c r="B29" s="178"/>
      <c r="C29" s="178"/>
      <c r="D29" s="209">
        <f t="shared" si="2"/>
        <v>0</v>
      </c>
    </row>
    <row r="30" spans="1:4" x14ac:dyDescent="0.3">
      <c r="A30" s="85"/>
      <c r="C30" s="49" t="s">
        <v>70</v>
      </c>
      <c r="D30" s="173">
        <f>SUM(D25:D29)</f>
        <v>188000</v>
      </c>
    </row>
    <row r="31" spans="1:4" x14ac:dyDescent="0.3">
      <c r="A31" s="85"/>
      <c r="D31" s="173"/>
    </row>
    <row r="32" spans="1:4" x14ac:dyDescent="0.3">
      <c r="A32" s="396" t="s">
        <v>238</v>
      </c>
      <c r="B32" s="396"/>
      <c r="C32" s="396"/>
      <c r="D32" s="404"/>
    </row>
    <row r="33" spans="1:4" x14ac:dyDescent="0.3">
      <c r="A33" s="300" t="s">
        <v>239</v>
      </c>
      <c r="B33" s="298">
        <v>5000</v>
      </c>
      <c r="C33" s="298">
        <v>1</v>
      </c>
      <c r="D33" s="298">
        <f>C33*B33</f>
        <v>5000</v>
      </c>
    </row>
    <row r="34" spans="1:4" x14ac:dyDescent="0.3">
      <c r="A34" s="300" t="s">
        <v>402</v>
      </c>
      <c r="B34" s="298">
        <v>7500</v>
      </c>
      <c r="C34" s="298">
        <v>1</v>
      </c>
      <c r="D34" s="298">
        <f t="shared" ref="D34:D38" si="3">C34*B34</f>
        <v>7500</v>
      </c>
    </row>
    <row r="35" spans="1:4" x14ac:dyDescent="0.3">
      <c r="A35" s="300" t="s">
        <v>362</v>
      </c>
      <c r="B35" s="298">
        <v>11000</v>
      </c>
      <c r="C35" s="298">
        <v>1</v>
      </c>
      <c r="D35" s="298">
        <f t="shared" si="3"/>
        <v>11000</v>
      </c>
    </row>
    <row r="36" spans="1:4" x14ac:dyDescent="0.3">
      <c r="A36" s="300" t="s">
        <v>429</v>
      </c>
      <c r="B36" s="298">
        <v>115000</v>
      </c>
      <c r="C36" s="298">
        <v>1</v>
      </c>
      <c r="D36" s="298">
        <f t="shared" si="3"/>
        <v>115000</v>
      </c>
    </row>
    <row r="37" spans="1:4" x14ac:dyDescent="0.3">
      <c r="A37" s="300" t="s">
        <v>489</v>
      </c>
      <c r="B37" s="298">
        <v>2500</v>
      </c>
      <c r="C37" s="298">
        <v>1</v>
      </c>
      <c r="D37" s="298">
        <f t="shared" si="3"/>
        <v>2500</v>
      </c>
    </row>
    <row r="38" spans="1:4" x14ac:dyDescent="0.3">
      <c r="A38" s="300" t="s">
        <v>318</v>
      </c>
      <c r="B38" s="298">
        <v>500</v>
      </c>
      <c r="C38" s="298">
        <v>4</v>
      </c>
      <c r="D38" s="298">
        <f t="shared" si="3"/>
        <v>2000</v>
      </c>
    </row>
    <row r="39" spans="1:4" x14ac:dyDescent="0.3">
      <c r="C39" s="49" t="s">
        <v>70</v>
      </c>
      <c r="D39" s="49">
        <f>SUM(D33:D38)</f>
        <v>143000</v>
      </c>
    </row>
    <row r="41" spans="1:4" x14ac:dyDescent="0.3">
      <c r="C41" s="53" t="s">
        <v>250</v>
      </c>
      <c r="D41" s="299">
        <f>SUM(D33:D38,D19:D21,D25:D29,D6:D15)</f>
        <v>425400</v>
      </c>
    </row>
  </sheetData>
  <mergeCells count="5">
    <mergeCell ref="A1:D1"/>
    <mergeCell ref="A5:D5"/>
    <mergeCell ref="A18:D18"/>
    <mergeCell ref="A24:D24"/>
    <mergeCell ref="A32:D32"/>
  </mergeCells>
  <pageMargins left="0.7" right="0.7" top="0.75" bottom="0.75" header="0.3" footer="0.3"/>
  <pageSetup paperSize="9" scale="38" fitToHeight="0"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34"/>
  <sheetViews>
    <sheetView topLeftCell="A4" zoomScale="80" zoomScaleNormal="80" workbookViewId="0">
      <selection activeCell="A6" sqref="A6:B6"/>
    </sheetView>
  </sheetViews>
  <sheetFormatPr defaultRowHeight="18.75" x14ac:dyDescent="0.3"/>
  <cols>
    <col min="1" max="1" width="81.42578125" style="48" customWidth="1"/>
    <col min="2" max="2" width="10.28515625" style="49" bestFit="1" customWidth="1"/>
    <col min="3" max="3" width="17.28515625" style="49" bestFit="1" customWidth="1"/>
    <col min="4" max="4" width="19.42578125" style="49" customWidth="1"/>
    <col min="5" max="16384" width="9.140625" style="207"/>
  </cols>
  <sheetData>
    <row r="1" spans="1:4" x14ac:dyDescent="0.3">
      <c r="A1" s="395" t="s">
        <v>609</v>
      </c>
      <c r="B1" s="395"/>
      <c r="C1" s="395"/>
      <c r="D1" s="395"/>
    </row>
    <row r="3" spans="1:4" x14ac:dyDescent="0.3">
      <c r="A3" s="309" t="s">
        <v>114</v>
      </c>
      <c r="B3" s="307" t="s">
        <v>116</v>
      </c>
      <c r="C3" s="307" t="s">
        <v>4</v>
      </c>
      <c r="D3" s="307" t="s">
        <v>117</v>
      </c>
    </row>
    <row r="4" spans="1:4" x14ac:dyDescent="0.3">
      <c r="A4" s="85"/>
      <c r="D4" s="82"/>
    </row>
    <row r="5" spans="1:4" x14ac:dyDescent="0.3">
      <c r="A5" s="392" t="s">
        <v>235</v>
      </c>
      <c r="B5" s="393"/>
      <c r="C5" s="393"/>
      <c r="D5" s="394"/>
    </row>
    <row r="6" spans="1:4" x14ac:dyDescent="0.3">
      <c r="A6" s="312" t="s">
        <v>610</v>
      </c>
      <c r="B6" s="311">
        <v>29000</v>
      </c>
      <c r="C6" s="311">
        <v>1</v>
      </c>
      <c r="D6" s="307">
        <f t="shared" ref="D6:D8" si="0">C6*B6</f>
        <v>29000</v>
      </c>
    </row>
    <row r="7" spans="1:4" x14ac:dyDescent="0.3">
      <c r="A7" s="309"/>
      <c r="B7" s="307"/>
      <c r="C7" s="307"/>
      <c r="D7" s="307">
        <f t="shared" si="0"/>
        <v>0</v>
      </c>
    </row>
    <row r="8" spans="1:4" x14ac:dyDescent="0.3">
      <c r="A8" s="309"/>
      <c r="B8" s="307"/>
      <c r="C8" s="307"/>
      <c r="D8" s="307">
        <f t="shared" si="0"/>
        <v>0</v>
      </c>
    </row>
    <row r="9" spans="1:4" x14ac:dyDescent="0.3">
      <c r="A9" s="85"/>
      <c r="C9" s="65" t="s">
        <v>70</v>
      </c>
      <c r="D9" s="173">
        <f>SUM(D6:D8)</f>
        <v>29000</v>
      </c>
    </row>
    <row r="10" spans="1:4" x14ac:dyDescent="0.3">
      <c r="A10" s="85"/>
      <c r="D10" s="173"/>
    </row>
    <row r="11" spans="1:4" x14ac:dyDescent="0.3">
      <c r="A11" s="404" t="s">
        <v>236</v>
      </c>
      <c r="B11" s="406"/>
      <c r="C11" s="406"/>
      <c r="D11" s="406"/>
    </row>
    <row r="12" spans="1:4" ht="37.5" x14ac:dyDescent="0.3">
      <c r="A12" s="310" t="s">
        <v>607</v>
      </c>
      <c r="B12" s="307">
        <v>15000</v>
      </c>
      <c r="C12" s="210">
        <v>2</v>
      </c>
      <c r="D12" s="209">
        <f>B12*C12</f>
        <v>30000</v>
      </c>
    </row>
    <row r="13" spans="1:4" ht="37.5" x14ac:dyDescent="0.3">
      <c r="A13" s="310" t="s">
        <v>608</v>
      </c>
      <c r="B13" s="307">
        <v>16000</v>
      </c>
      <c r="C13" s="210">
        <v>1</v>
      </c>
      <c r="D13" s="209">
        <f>B13*C13</f>
        <v>16000</v>
      </c>
    </row>
    <row r="14" spans="1:4" x14ac:dyDescent="0.3">
      <c r="A14" s="310" t="s">
        <v>612</v>
      </c>
      <c r="B14" s="307">
        <v>570</v>
      </c>
      <c r="C14" s="210">
        <v>1</v>
      </c>
      <c r="D14" s="209">
        <f t="shared" ref="D14" si="1">B14*C14</f>
        <v>570</v>
      </c>
    </row>
    <row r="15" spans="1:4" x14ac:dyDescent="0.3">
      <c r="A15" s="310" t="s">
        <v>619</v>
      </c>
      <c r="B15" s="307">
        <v>70000</v>
      </c>
      <c r="C15" s="210">
        <v>1</v>
      </c>
      <c r="D15" s="209">
        <f>B15*C15</f>
        <v>70000</v>
      </c>
    </row>
    <row r="16" spans="1:4" x14ac:dyDescent="0.3">
      <c r="A16" s="81"/>
      <c r="C16" s="49" t="s">
        <v>70</v>
      </c>
      <c r="D16" s="173">
        <f>SUM(D12:D15)</f>
        <v>116570</v>
      </c>
    </row>
    <row r="17" spans="1:4" x14ac:dyDescent="0.3">
      <c r="A17" s="85"/>
      <c r="D17" s="173"/>
    </row>
    <row r="18" spans="1:4" x14ac:dyDescent="0.3">
      <c r="A18" s="396" t="s">
        <v>237</v>
      </c>
      <c r="B18" s="396"/>
      <c r="C18" s="396"/>
      <c r="D18" s="404"/>
    </row>
    <row r="19" spans="1:4" x14ac:dyDescent="0.3">
      <c r="A19" s="90" t="s">
        <v>603</v>
      </c>
      <c r="B19" s="87">
        <v>135000</v>
      </c>
      <c r="C19" s="87">
        <v>1</v>
      </c>
      <c r="D19" s="209">
        <f t="shared" ref="D19:D22" si="2">C19*B19</f>
        <v>135000</v>
      </c>
    </row>
    <row r="20" spans="1:4" x14ac:dyDescent="0.3">
      <c r="A20" s="90" t="s">
        <v>604</v>
      </c>
      <c r="B20" s="87">
        <v>15000</v>
      </c>
      <c r="C20" s="87">
        <v>1</v>
      </c>
      <c r="D20" s="209">
        <f t="shared" si="2"/>
        <v>15000</v>
      </c>
    </row>
    <row r="21" spans="1:4" x14ac:dyDescent="0.3">
      <c r="A21" s="90" t="s">
        <v>605</v>
      </c>
      <c r="B21" s="87">
        <v>3000</v>
      </c>
      <c r="C21" s="87">
        <v>1</v>
      </c>
      <c r="D21" s="209">
        <f t="shared" si="2"/>
        <v>3000</v>
      </c>
    </row>
    <row r="22" spans="1:4" s="162" customFormat="1" x14ac:dyDescent="0.3">
      <c r="A22" s="90" t="s">
        <v>606</v>
      </c>
      <c r="B22" s="87">
        <v>35000</v>
      </c>
      <c r="C22" s="87">
        <v>1</v>
      </c>
      <c r="D22" s="209">
        <f t="shared" si="2"/>
        <v>35000</v>
      </c>
    </row>
    <row r="23" spans="1:4" x14ac:dyDescent="0.3">
      <c r="A23" s="85"/>
      <c r="C23" s="49" t="s">
        <v>70</v>
      </c>
      <c r="D23" s="173">
        <f>SUM(D19:D22)</f>
        <v>188000</v>
      </c>
    </row>
    <row r="24" spans="1:4" x14ac:dyDescent="0.3">
      <c r="A24" s="85"/>
      <c r="D24" s="173"/>
    </row>
    <row r="25" spans="1:4" x14ac:dyDescent="0.3">
      <c r="A25" s="396" t="s">
        <v>238</v>
      </c>
      <c r="B25" s="396"/>
      <c r="C25" s="396"/>
      <c r="D25" s="404"/>
    </row>
    <row r="26" spans="1:4" x14ac:dyDescent="0.3">
      <c r="A26" s="309" t="s">
        <v>239</v>
      </c>
      <c r="B26" s="307">
        <v>5000</v>
      </c>
      <c r="C26" s="307">
        <v>1</v>
      </c>
      <c r="D26" s="307">
        <f>C26*B26</f>
        <v>5000</v>
      </c>
    </row>
    <row r="27" spans="1:4" x14ac:dyDescent="0.3">
      <c r="A27" s="309" t="s">
        <v>402</v>
      </c>
      <c r="B27" s="307">
        <v>7500</v>
      </c>
      <c r="C27" s="307">
        <v>1</v>
      </c>
      <c r="D27" s="307">
        <f t="shared" ref="D27:D31" si="3">C27*B27</f>
        <v>7500</v>
      </c>
    </row>
    <row r="28" spans="1:4" x14ac:dyDescent="0.3">
      <c r="A28" s="309" t="s">
        <v>362</v>
      </c>
      <c r="B28" s="307">
        <v>11000</v>
      </c>
      <c r="C28" s="307">
        <v>1</v>
      </c>
      <c r="D28" s="307">
        <f t="shared" si="3"/>
        <v>11000</v>
      </c>
    </row>
    <row r="29" spans="1:4" x14ac:dyDescent="0.3">
      <c r="A29" s="309" t="s">
        <v>429</v>
      </c>
      <c r="B29" s="307">
        <v>115000</v>
      </c>
      <c r="C29" s="307">
        <v>1</v>
      </c>
      <c r="D29" s="307">
        <f t="shared" si="3"/>
        <v>115000</v>
      </c>
    </row>
    <row r="30" spans="1:4" x14ac:dyDescent="0.3">
      <c r="A30" s="309" t="s">
        <v>489</v>
      </c>
      <c r="B30" s="307">
        <v>2500</v>
      </c>
      <c r="C30" s="307">
        <v>1</v>
      </c>
      <c r="D30" s="307">
        <f t="shared" si="3"/>
        <v>2500</v>
      </c>
    </row>
    <row r="31" spans="1:4" x14ac:dyDescent="0.3">
      <c r="A31" s="309" t="s">
        <v>318</v>
      </c>
      <c r="B31" s="307">
        <v>500</v>
      </c>
      <c r="C31" s="307">
        <v>4</v>
      </c>
      <c r="D31" s="307">
        <f t="shared" si="3"/>
        <v>2000</v>
      </c>
    </row>
    <row r="32" spans="1:4" x14ac:dyDescent="0.3">
      <c r="C32" s="49" t="s">
        <v>70</v>
      </c>
      <c r="D32" s="49">
        <f>SUM(D26:D31)</f>
        <v>143000</v>
      </c>
    </row>
    <row r="34" spans="3:4" ht="37.5" x14ac:dyDescent="0.3">
      <c r="C34" s="53" t="s">
        <v>250</v>
      </c>
      <c r="D34" s="308">
        <f>SUM(D26:D31,D12:D15,D19:D22,D6:D8)</f>
        <v>476570</v>
      </c>
    </row>
  </sheetData>
  <mergeCells count="5">
    <mergeCell ref="A1:D1"/>
    <mergeCell ref="A5:D5"/>
    <mergeCell ref="A11:D11"/>
    <mergeCell ref="A18:D18"/>
    <mergeCell ref="A25:D25"/>
  </mergeCells>
  <pageMargins left="0.7" right="0.7" top="0.75" bottom="0.75" header="0.3" footer="0.3"/>
  <pageSetup paperSize="9" scale="68" fitToHeight="0"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9"/>
  <sheetViews>
    <sheetView topLeftCell="A10" zoomScale="80" zoomScaleNormal="80" workbookViewId="0">
      <selection activeCell="A36" sqref="A36:C36"/>
    </sheetView>
  </sheetViews>
  <sheetFormatPr defaultRowHeight="18.75" x14ac:dyDescent="0.3"/>
  <cols>
    <col min="1" max="1" width="81.42578125" style="48" customWidth="1"/>
    <col min="2" max="2" width="10.28515625" style="49" bestFit="1" customWidth="1"/>
    <col min="3" max="3" width="17.28515625" style="49" bestFit="1" customWidth="1"/>
    <col min="4" max="4" width="19.42578125" style="49" customWidth="1"/>
    <col min="5" max="16384" width="9.140625" style="207"/>
  </cols>
  <sheetData>
    <row r="1" spans="1:4" x14ac:dyDescent="0.3">
      <c r="A1" s="395" t="s">
        <v>611</v>
      </c>
      <c r="B1" s="395"/>
      <c r="C1" s="395"/>
      <c r="D1" s="395"/>
    </row>
    <row r="3" spans="1:4" x14ac:dyDescent="0.3">
      <c r="A3" s="315" t="s">
        <v>114</v>
      </c>
      <c r="B3" s="313" t="s">
        <v>116</v>
      </c>
      <c r="C3" s="313" t="s">
        <v>4</v>
      </c>
      <c r="D3" s="313" t="s">
        <v>117</v>
      </c>
    </row>
    <row r="4" spans="1:4" x14ac:dyDescent="0.3">
      <c r="A4" s="85"/>
      <c r="D4" s="82"/>
    </row>
    <row r="5" spans="1:4" x14ac:dyDescent="0.3">
      <c r="A5" s="392" t="s">
        <v>235</v>
      </c>
      <c r="B5" s="393"/>
      <c r="C5" s="393"/>
      <c r="D5" s="394"/>
    </row>
    <row r="6" spans="1:4" x14ac:dyDescent="0.3">
      <c r="A6" s="315" t="s">
        <v>610</v>
      </c>
      <c r="B6" s="313">
        <v>29000</v>
      </c>
      <c r="C6" s="313">
        <v>1</v>
      </c>
      <c r="D6" s="313">
        <f t="shared" ref="D6:D23" si="0">C6*B6</f>
        <v>29000</v>
      </c>
    </row>
    <row r="7" spans="1:4" x14ac:dyDescent="0.3">
      <c r="A7" s="315" t="s">
        <v>614</v>
      </c>
      <c r="B7" s="313">
        <v>10000</v>
      </c>
      <c r="C7" s="313">
        <v>5</v>
      </c>
      <c r="D7" s="313">
        <f t="shared" si="0"/>
        <v>50000</v>
      </c>
    </row>
    <row r="8" spans="1:4" x14ac:dyDescent="0.3">
      <c r="A8" s="315" t="s">
        <v>171</v>
      </c>
      <c r="B8" s="313">
        <v>2000</v>
      </c>
      <c r="C8" s="313">
        <v>5</v>
      </c>
      <c r="D8" s="313">
        <f t="shared" si="0"/>
        <v>10000</v>
      </c>
    </row>
    <row r="9" spans="1:4" x14ac:dyDescent="0.3">
      <c r="A9" s="315" t="s">
        <v>343</v>
      </c>
      <c r="B9" s="313">
        <v>3500</v>
      </c>
      <c r="C9" s="313">
        <v>5</v>
      </c>
      <c r="D9" s="313">
        <f t="shared" si="0"/>
        <v>17500</v>
      </c>
    </row>
    <row r="10" spans="1:4" ht="37.5" x14ac:dyDescent="0.3">
      <c r="A10" s="315" t="s">
        <v>618</v>
      </c>
      <c r="B10" s="313">
        <v>4000</v>
      </c>
      <c r="C10" s="313">
        <v>5</v>
      </c>
      <c r="D10" s="313">
        <f t="shared" si="0"/>
        <v>20000</v>
      </c>
    </row>
    <row r="11" spans="1:4" ht="18.75" customHeight="1" x14ac:dyDescent="0.3">
      <c r="A11" s="315" t="s">
        <v>617</v>
      </c>
      <c r="B11" s="313">
        <v>4500</v>
      </c>
      <c r="C11" s="313">
        <v>5</v>
      </c>
      <c r="D11" s="313">
        <f t="shared" si="0"/>
        <v>22500</v>
      </c>
    </row>
    <row r="12" spans="1:4" ht="37.5" x14ac:dyDescent="0.3">
      <c r="A12" s="315" t="s">
        <v>266</v>
      </c>
      <c r="B12" s="313">
        <v>2500</v>
      </c>
      <c r="C12" s="313">
        <v>5</v>
      </c>
      <c r="D12" s="313">
        <f t="shared" si="0"/>
        <v>12500</v>
      </c>
    </row>
    <row r="13" spans="1:4" ht="37.5" x14ac:dyDescent="0.3">
      <c r="A13" s="315" t="s">
        <v>499</v>
      </c>
      <c r="B13" s="313">
        <v>3000</v>
      </c>
      <c r="C13" s="313">
        <v>5</v>
      </c>
      <c r="D13" s="313">
        <f t="shared" si="0"/>
        <v>15000</v>
      </c>
    </row>
    <row r="14" spans="1:4" x14ac:dyDescent="0.3">
      <c r="A14" s="315" t="s">
        <v>284</v>
      </c>
      <c r="B14" s="313">
        <v>6700</v>
      </c>
      <c r="C14" s="313">
        <v>5</v>
      </c>
      <c r="D14" s="313">
        <f t="shared" si="0"/>
        <v>33500</v>
      </c>
    </row>
    <row r="15" spans="1:4" x14ac:dyDescent="0.3">
      <c r="A15" s="315" t="s">
        <v>564</v>
      </c>
      <c r="B15" s="313">
        <v>1300</v>
      </c>
      <c r="C15" s="313">
        <v>4</v>
      </c>
      <c r="D15" s="313">
        <f t="shared" si="0"/>
        <v>5200</v>
      </c>
    </row>
    <row r="16" spans="1:4" x14ac:dyDescent="0.3">
      <c r="A16" s="315" t="s">
        <v>366</v>
      </c>
      <c r="B16" s="313">
        <v>550</v>
      </c>
      <c r="C16" s="313">
        <v>5</v>
      </c>
      <c r="D16" s="313">
        <f t="shared" si="0"/>
        <v>2750</v>
      </c>
    </row>
    <row r="17" spans="1:4" x14ac:dyDescent="0.3">
      <c r="A17" s="315" t="s">
        <v>293</v>
      </c>
      <c r="B17" s="313">
        <v>350</v>
      </c>
      <c r="C17" s="313">
        <v>1</v>
      </c>
      <c r="D17" s="313">
        <f t="shared" si="0"/>
        <v>350</v>
      </c>
    </row>
    <row r="18" spans="1:4" x14ac:dyDescent="0.3">
      <c r="A18" s="315" t="s">
        <v>490</v>
      </c>
      <c r="B18" s="313">
        <v>4500</v>
      </c>
      <c r="C18" s="313">
        <v>10</v>
      </c>
      <c r="D18" s="313">
        <f t="shared" si="0"/>
        <v>45000</v>
      </c>
    </row>
    <row r="19" spans="1:4" x14ac:dyDescent="0.3">
      <c r="A19" s="315" t="s">
        <v>600</v>
      </c>
      <c r="B19" s="313">
        <v>30500</v>
      </c>
      <c r="C19" s="313">
        <v>1</v>
      </c>
      <c r="D19" s="313">
        <f t="shared" si="0"/>
        <v>30500</v>
      </c>
    </row>
    <row r="20" spans="1:4" x14ac:dyDescent="0.3">
      <c r="A20" s="315" t="s">
        <v>601</v>
      </c>
      <c r="B20" s="313">
        <v>12000</v>
      </c>
      <c r="C20" s="313">
        <v>1</v>
      </c>
      <c r="D20" s="313">
        <f t="shared" si="0"/>
        <v>12000</v>
      </c>
    </row>
    <row r="21" spans="1:4" x14ac:dyDescent="0.3">
      <c r="A21" s="315" t="s">
        <v>366</v>
      </c>
      <c r="B21" s="313">
        <v>550</v>
      </c>
      <c r="C21" s="313">
        <v>1</v>
      </c>
      <c r="D21" s="313">
        <f t="shared" si="0"/>
        <v>550</v>
      </c>
    </row>
    <row r="22" spans="1:4" x14ac:dyDescent="0.3">
      <c r="A22" s="315" t="s">
        <v>293</v>
      </c>
      <c r="B22" s="313">
        <v>350</v>
      </c>
      <c r="C22" s="313">
        <v>1</v>
      </c>
      <c r="D22" s="313">
        <f t="shared" si="0"/>
        <v>350</v>
      </c>
    </row>
    <row r="23" spans="1:4" ht="37.5" x14ac:dyDescent="0.3">
      <c r="A23" s="315" t="s">
        <v>499</v>
      </c>
      <c r="B23" s="313">
        <v>3000</v>
      </c>
      <c r="C23" s="313">
        <v>10</v>
      </c>
      <c r="D23" s="313">
        <f t="shared" si="0"/>
        <v>30000</v>
      </c>
    </row>
    <row r="24" spans="1:4" x14ac:dyDescent="0.3">
      <c r="A24" s="85"/>
      <c r="C24" s="65" t="s">
        <v>70</v>
      </c>
      <c r="D24" s="173">
        <f>SUM(D6:D23)</f>
        <v>336700</v>
      </c>
    </row>
    <row r="25" spans="1:4" x14ac:dyDescent="0.3">
      <c r="A25" s="85"/>
      <c r="D25" s="173"/>
    </row>
    <row r="26" spans="1:4" x14ac:dyDescent="0.3">
      <c r="A26" s="404" t="s">
        <v>236</v>
      </c>
      <c r="B26" s="406"/>
      <c r="C26" s="406"/>
      <c r="D26" s="406"/>
    </row>
    <row r="27" spans="1:4" ht="18.75" customHeight="1" x14ac:dyDescent="0.3">
      <c r="A27" s="316" t="s">
        <v>615</v>
      </c>
      <c r="B27" s="313">
        <v>15000</v>
      </c>
      <c r="C27" s="210">
        <v>2</v>
      </c>
      <c r="D27" s="209">
        <f>B27*C27</f>
        <v>30000</v>
      </c>
    </row>
    <row r="28" spans="1:4" ht="18.75" customHeight="1" x14ac:dyDescent="0.3">
      <c r="A28" s="316" t="s">
        <v>616</v>
      </c>
      <c r="B28" s="313">
        <v>16000</v>
      </c>
      <c r="C28" s="210">
        <v>1</v>
      </c>
      <c r="D28" s="209">
        <f>B28*C28</f>
        <v>16000</v>
      </c>
    </row>
    <row r="29" spans="1:4" x14ac:dyDescent="0.3">
      <c r="A29" s="316" t="s">
        <v>612</v>
      </c>
      <c r="B29" s="313">
        <v>570</v>
      </c>
      <c r="C29" s="210">
        <v>1</v>
      </c>
      <c r="D29" s="209">
        <f t="shared" ref="D29:D39" si="1">B29*C29</f>
        <v>570</v>
      </c>
    </row>
    <row r="30" spans="1:4" x14ac:dyDescent="0.3">
      <c r="A30" s="316" t="s">
        <v>613</v>
      </c>
      <c r="B30" s="313">
        <v>1400</v>
      </c>
      <c r="C30" s="210">
        <v>5</v>
      </c>
      <c r="D30" s="209">
        <f t="shared" si="1"/>
        <v>7000</v>
      </c>
    </row>
    <row r="31" spans="1:4" x14ac:dyDescent="0.3">
      <c r="A31" s="316" t="s">
        <v>566</v>
      </c>
      <c r="B31" s="313">
        <v>56000</v>
      </c>
      <c r="C31" s="210">
        <v>1</v>
      </c>
      <c r="D31" s="209">
        <f t="shared" si="1"/>
        <v>56000</v>
      </c>
    </row>
    <row r="32" spans="1:4" x14ac:dyDescent="0.3">
      <c r="A32" s="62" t="s">
        <v>569</v>
      </c>
      <c r="B32" s="313">
        <v>20000</v>
      </c>
      <c r="C32" s="210"/>
      <c r="D32" s="209">
        <f t="shared" si="1"/>
        <v>0</v>
      </c>
    </row>
    <row r="33" spans="1:4" x14ac:dyDescent="0.3">
      <c r="A33" s="316" t="s">
        <v>452</v>
      </c>
      <c r="B33" s="313">
        <v>600</v>
      </c>
      <c r="C33" s="210">
        <v>3</v>
      </c>
      <c r="D33" s="209">
        <f t="shared" si="1"/>
        <v>1800</v>
      </c>
    </row>
    <row r="34" spans="1:4" x14ac:dyDescent="0.3">
      <c r="A34" s="316" t="s">
        <v>454</v>
      </c>
      <c r="B34" s="313">
        <v>150</v>
      </c>
      <c r="C34" s="210">
        <v>10</v>
      </c>
      <c r="D34" s="209">
        <f t="shared" si="1"/>
        <v>1500</v>
      </c>
    </row>
    <row r="35" spans="1:4" x14ac:dyDescent="0.3">
      <c r="A35" s="316" t="s">
        <v>455</v>
      </c>
      <c r="B35" s="313">
        <v>200</v>
      </c>
      <c r="C35" s="210">
        <v>10</v>
      </c>
      <c r="D35" s="209">
        <f t="shared" si="1"/>
        <v>2000</v>
      </c>
    </row>
    <row r="36" spans="1:4" x14ac:dyDescent="0.3">
      <c r="A36" s="316" t="s">
        <v>570</v>
      </c>
      <c r="B36" s="313">
        <v>10</v>
      </c>
      <c r="C36" s="313">
        <v>600</v>
      </c>
      <c r="D36" s="209">
        <f t="shared" si="1"/>
        <v>6000</v>
      </c>
    </row>
    <row r="37" spans="1:4" x14ac:dyDescent="0.3">
      <c r="A37" s="316" t="s">
        <v>501</v>
      </c>
      <c r="B37" s="313">
        <v>600</v>
      </c>
      <c r="C37" s="210">
        <v>5</v>
      </c>
      <c r="D37" s="209">
        <f t="shared" si="1"/>
        <v>3000</v>
      </c>
    </row>
    <row r="38" spans="1:4" x14ac:dyDescent="0.3">
      <c r="A38" s="316" t="s">
        <v>598</v>
      </c>
      <c r="B38" s="313">
        <v>7000</v>
      </c>
      <c r="C38" s="210">
        <v>3</v>
      </c>
      <c r="D38" s="209">
        <f t="shared" si="1"/>
        <v>21000</v>
      </c>
    </row>
    <row r="39" spans="1:4" x14ac:dyDescent="0.3">
      <c r="A39" s="316" t="s">
        <v>612</v>
      </c>
      <c r="B39" s="313">
        <v>570</v>
      </c>
      <c r="C39" s="210">
        <v>1</v>
      </c>
      <c r="D39" s="209">
        <f t="shared" si="1"/>
        <v>570</v>
      </c>
    </row>
    <row r="40" spans="1:4" x14ac:dyDescent="0.3">
      <c r="A40" s="81"/>
      <c r="C40" s="49" t="s">
        <v>70</v>
      </c>
      <c r="D40" s="173">
        <f>SUM(D27:D39)</f>
        <v>145440</v>
      </c>
    </row>
    <row r="41" spans="1:4" x14ac:dyDescent="0.3">
      <c r="A41" s="85"/>
      <c r="D41" s="173"/>
    </row>
    <row r="42" spans="1:4" x14ac:dyDescent="0.3">
      <c r="A42" s="396" t="s">
        <v>237</v>
      </c>
      <c r="B42" s="396"/>
      <c r="C42" s="396"/>
      <c r="D42" s="404"/>
    </row>
    <row r="43" spans="1:4" x14ac:dyDescent="0.3">
      <c r="A43" s="90" t="s">
        <v>603</v>
      </c>
      <c r="B43" s="87">
        <v>135000</v>
      </c>
      <c r="C43" s="87">
        <v>1</v>
      </c>
      <c r="D43" s="209">
        <f t="shared" ref="D43:D47" si="2">C43*B43</f>
        <v>135000</v>
      </c>
    </row>
    <row r="44" spans="1:4" x14ac:dyDescent="0.3">
      <c r="A44" s="90" t="s">
        <v>604</v>
      </c>
      <c r="B44" s="87">
        <v>15000</v>
      </c>
      <c r="C44" s="87">
        <v>1</v>
      </c>
      <c r="D44" s="209">
        <f t="shared" si="2"/>
        <v>15000</v>
      </c>
    </row>
    <row r="45" spans="1:4" x14ac:dyDescent="0.3">
      <c r="A45" s="90" t="s">
        <v>620</v>
      </c>
      <c r="B45" s="87">
        <v>153000</v>
      </c>
      <c r="C45" s="87">
        <v>1</v>
      </c>
      <c r="D45" s="209">
        <v>153000</v>
      </c>
    </row>
    <row r="46" spans="1:4" x14ac:dyDescent="0.3">
      <c r="A46" s="90" t="s">
        <v>605</v>
      </c>
      <c r="B46" s="87">
        <v>3000</v>
      </c>
      <c r="C46" s="87">
        <v>1</v>
      </c>
      <c r="D46" s="209">
        <f t="shared" si="2"/>
        <v>3000</v>
      </c>
    </row>
    <row r="47" spans="1:4" s="162" customFormat="1" x14ac:dyDescent="0.3">
      <c r="A47" s="90" t="s">
        <v>606</v>
      </c>
      <c r="B47" s="87">
        <v>35000</v>
      </c>
      <c r="C47" s="87">
        <v>1</v>
      </c>
      <c r="D47" s="209">
        <f t="shared" si="2"/>
        <v>35000</v>
      </c>
    </row>
    <row r="48" spans="1:4" x14ac:dyDescent="0.3">
      <c r="A48" s="85"/>
      <c r="C48" s="49" t="s">
        <v>70</v>
      </c>
      <c r="D48" s="173">
        <f>SUM(D43:D47)</f>
        <v>341000</v>
      </c>
    </row>
    <row r="49" spans="1:4" x14ac:dyDescent="0.3">
      <c r="A49" s="85"/>
      <c r="D49" s="173"/>
    </row>
    <row r="50" spans="1:4" x14ac:dyDescent="0.3">
      <c r="A50" s="396" t="s">
        <v>238</v>
      </c>
      <c r="B50" s="396"/>
      <c r="C50" s="396"/>
      <c r="D50" s="404"/>
    </row>
    <row r="51" spans="1:4" x14ac:dyDescent="0.3">
      <c r="A51" s="315" t="s">
        <v>239</v>
      </c>
      <c r="B51" s="313">
        <v>5000</v>
      </c>
      <c r="C51" s="313">
        <v>6</v>
      </c>
      <c r="D51" s="313">
        <f>C51*B51</f>
        <v>30000</v>
      </c>
    </row>
    <row r="52" spans="1:4" x14ac:dyDescent="0.3">
      <c r="A52" s="315" t="s">
        <v>402</v>
      </c>
      <c r="B52" s="313">
        <v>7500</v>
      </c>
      <c r="C52" s="313">
        <v>6</v>
      </c>
      <c r="D52" s="313">
        <f t="shared" ref="D52:D56" si="3">C52*B52</f>
        <v>45000</v>
      </c>
    </row>
    <row r="53" spans="1:4" x14ac:dyDescent="0.3">
      <c r="A53" s="315" t="s">
        <v>362</v>
      </c>
      <c r="B53" s="313">
        <v>11000</v>
      </c>
      <c r="C53" s="313">
        <v>6</v>
      </c>
      <c r="D53" s="313">
        <f t="shared" si="3"/>
        <v>66000</v>
      </c>
    </row>
    <row r="54" spans="1:4" x14ac:dyDescent="0.3">
      <c r="A54" s="315" t="s">
        <v>429</v>
      </c>
      <c r="B54" s="313">
        <v>115000</v>
      </c>
      <c r="C54" s="313">
        <v>6</v>
      </c>
      <c r="D54" s="313">
        <f t="shared" si="3"/>
        <v>690000</v>
      </c>
    </row>
    <row r="55" spans="1:4" x14ac:dyDescent="0.3">
      <c r="A55" s="315" t="s">
        <v>489</v>
      </c>
      <c r="B55" s="313">
        <v>2500</v>
      </c>
      <c r="C55" s="313">
        <v>6</v>
      </c>
      <c r="D55" s="313">
        <f t="shared" si="3"/>
        <v>15000</v>
      </c>
    </row>
    <row r="56" spans="1:4" x14ac:dyDescent="0.3">
      <c r="A56" s="315" t="s">
        <v>318</v>
      </c>
      <c r="B56" s="313">
        <v>2000</v>
      </c>
      <c r="C56" s="313">
        <v>6</v>
      </c>
      <c r="D56" s="313">
        <f t="shared" si="3"/>
        <v>12000</v>
      </c>
    </row>
    <row r="57" spans="1:4" x14ac:dyDescent="0.3">
      <c r="C57" s="49" t="s">
        <v>70</v>
      </c>
      <c r="D57" s="49">
        <f>SUM(D51:D56)</f>
        <v>858000</v>
      </c>
    </row>
    <row r="59" spans="1:4" x14ac:dyDescent="0.3">
      <c r="C59" s="53" t="s">
        <v>250</v>
      </c>
      <c r="D59" s="314">
        <f>SUM(D51:D56,D27:D39,D43:D47,D6:D23)</f>
        <v>1681140</v>
      </c>
    </row>
  </sheetData>
  <mergeCells count="5">
    <mergeCell ref="A1:D1"/>
    <mergeCell ref="A5:D5"/>
    <mergeCell ref="A26:D26"/>
    <mergeCell ref="A42:D42"/>
    <mergeCell ref="A50:D50"/>
  </mergeCells>
  <pageMargins left="0.7" right="0.7" top="0.75" bottom="0.75" header="0.3" footer="0.3"/>
  <pageSetup paperSize="9" scale="63"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35"/>
  <sheetViews>
    <sheetView zoomScale="80" zoomScaleNormal="80" workbookViewId="0">
      <selection activeCell="A6" sqref="A6"/>
    </sheetView>
  </sheetViews>
  <sheetFormatPr defaultRowHeight="18.75" x14ac:dyDescent="0.3"/>
  <cols>
    <col min="1" max="1" width="81.42578125" style="48" customWidth="1"/>
    <col min="2" max="2" width="10.28515625" style="49" bestFit="1" customWidth="1"/>
    <col min="3" max="3" width="17.28515625" style="49" bestFit="1" customWidth="1"/>
    <col min="4" max="4" width="19.42578125" style="49" customWidth="1"/>
    <col min="5" max="16384" width="9.140625" style="207"/>
  </cols>
  <sheetData>
    <row r="1" spans="1:4" x14ac:dyDescent="0.3">
      <c r="A1" s="395" t="s">
        <v>622</v>
      </c>
      <c r="B1" s="395"/>
      <c r="C1" s="395"/>
      <c r="D1" s="395"/>
    </row>
    <row r="3" spans="1:4" x14ac:dyDescent="0.3">
      <c r="A3" s="319" t="s">
        <v>114</v>
      </c>
      <c r="B3" s="317" t="s">
        <v>116</v>
      </c>
      <c r="C3" s="317" t="s">
        <v>4</v>
      </c>
      <c r="D3" s="317" t="s">
        <v>117</v>
      </c>
    </row>
    <row r="4" spans="1:4" x14ac:dyDescent="0.3">
      <c r="A4" s="85"/>
      <c r="D4" s="82"/>
    </row>
    <row r="5" spans="1:4" x14ac:dyDescent="0.3">
      <c r="A5" s="392" t="s">
        <v>235</v>
      </c>
      <c r="B5" s="393"/>
      <c r="C5" s="393"/>
      <c r="D5" s="394"/>
    </row>
    <row r="6" spans="1:4" x14ac:dyDescent="0.3">
      <c r="A6" s="319" t="s">
        <v>623</v>
      </c>
      <c r="B6" s="317">
        <v>29000</v>
      </c>
      <c r="C6" s="317">
        <v>1</v>
      </c>
      <c r="D6" s="317">
        <f t="shared" ref="D6:D9" si="0">C6*B6</f>
        <v>29000</v>
      </c>
    </row>
    <row r="7" spans="1:4" x14ac:dyDescent="0.3">
      <c r="A7" s="324" t="s">
        <v>293</v>
      </c>
      <c r="B7" s="323">
        <v>350</v>
      </c>
      <c r="C7" s="323">
        <v>5</v>
      </c>
      <c r="D7" s="323">
        <f t="shared" si="0"/>
        <v>1750</v>
      </c>
    </row>
    <row r="8" spans="1:4" x14ac:dyDescent="0.3">
      <c r="A8" s="319"/>
      <c r="B8" s="317"/>
      <c r="C8" s="317"/>
      <c r="D8" s="323">
        <f t="shared" si="0"/>
        <v>0</v>
      </c>
    </row>
    <row r="9" spans="1:4" x14ac:dyDescent="0.3">
      <c r="A9" s="319"/>
      <c r="B9" s="317"/>
      <c r="C9" s="317"/>
      <c r="D9" s="323">
        <f t="shared" si="0"/>
        <v>0</v>
      </c>
    </row>
    <row r="10" spans="1:4" x14ac:dyDescent="0.3">
      <c r="A10" s="85"/>
      <c r="C10" s="65" t="s">
        <v>70</v>
      </c>
      <c r="D10" s="173">
        <f>SUM(D6:D9)</f>
        <v>30750</v>
      </c>
    </row>
    <row r="11" spans="1:4" x14ac:dyDescent="0.3">
      <c r="A11" s="85"/>
      <c r="D11" s="173"/>
    </row>
    <row r="12" spans="1:4" x14ac:dyDescent="0.3">
      <c r="A12" s="404" t="s">
        <v>236</v>
      </c>
      <c r="B12" s="406"/>
      <c r="C12" s="406"/>
      <c r="D12" s="406"/>
    </row>
    <row r="13" spans="1:4" ht="37.5" x14ac:dyDescent="0.3">
      <c r="A13" s="320" t="s">
        <v>621</v>
      </c>
      <c r="B13" s="317">
        <v>650</v>
      </c>
      <c r="C13" s="210">
        <v>5</v>
      </c>
      <c r="D13" s="209">
        <f>B13*C13</f>
        <v>3250</v>
      </c>
    </row>
    <row r="14" spans="1:4" x14ac:dyDescent="0.3">
      <c r="A14" s="320" t="s">
        <v>612</v>
      </c>
      <c r="B14" s="317">
        <v>600</v>
      </c>
      <c r="C14" s="210">
        <v>2</v>
      </c>
      <c r="D14" s="209">
        <f t="shared" ref="D14:D16" si="1">B14*C14</f>
        <v>1200</v>
      </c>
    </row>
    <row r="15" spans="1:4" x14ac:dyDescent="0.3">
      <c r="A15" s="322" t="s">
        <v>624</v>
      </c>
      <c r="B15" s="321">
        <v>1300</v>
      </c>
      <c r="C15" s="210">
        <v>1</v>
      </c>
      <c r="D15" s="209">
        <f t="shared" si="1"/>
        <v>1300</v>
      </c>
    </row>
    <row r="16" spans="1:4" ht="37.5" x14ac:dyDescent="0.3">
      <c r="A16" s="325" t="s">
        <v>615</v>
      </c>
      <c r="B16" s="323">
        <v>15000</v>
      </c>
      <c r="C16" s="210">
        <v>2</v>
      </c>
      <c r="D16" s="209">
        <f t="shared" si="1"/>
        <v>30000</v>
      </c>
    </row>
    <row r="17" spans="1:4" x14ac:dyDescent="0.3">
      <c r="A17" s="320"/>
      <c r="B17" s="317"/>
      <c r="C17" s="210"/>
      <c r="D17" s="209">
        <f>B17*C17</f>
        <v>0</v>
      </c>
    </row>
    <row r="18" spans="1:4" x14ac:dyDescent="0.3">
      <c r="A18" s="81"/>
      <c r="C18" s="49" t="s">
        <v>70</v>
      </c>
      <c r="D18" s="173">
        <f>SUM(D13:D17)</f>
        <v>35750</v>
      </c>
    </row>
    <row r="19" spans="1:4" x14ac:dyDescent="0.3">
      <c r="A19" s="85"/>
      <c r="D19" s="173"/>
    </row>
    <row r="20" spans="1:4" x14ac:dyDescent="0.3">
      <c r="A20" s="396" t="s">
        <v>237</v>
      </c>
      <c r="B20" s="396"/>
      <c r="C20" s="396"/>
      <c r="D20" s="404"/>
    </row>
    <row r="21" spans="1:4" x14ac:dyDescent="0.3">
      <c r="A21" s="90"/>
      <c r="B21" s="87"/>
      <c r="C21" s="87"/>
      <c r="D21" s="209">
        <f t="shared" ref="D21:D23" si="2">C21*B21</f>
        <v>0</v>
      </c>
    </row>
    <row r="22" spans="1:4" x14ac:dyDescent="0.3">
      <c r="A22" s="90"/>
      <c r="B22" s="87"/>
      <c r="C22" s="87"/>
      <c r="D22" s="209">
        <f t="shared" si="2"/>
        <v>0</v>
      </c>
    </row>
    <row r="23" spans="1:4" s="162" customFormat="1" x14ac:dyDescent="0.3">
      <c r="A23" s="90"/>
      <c r="B23" s="87"/>
      <c r="C23" s="87"/>
      <c r="D23" s="209">
        <f t="shared" si="2"/>
        <v>0</v>
      </c>
    </row>
    <row r="24" spans="1:4" x14ac:dyDescent="0.3">
      <c r="A24" s="85"/>
      <c r="C24" s="49" t="s">
        <v>70</v>
      </c>
      <c r="D24" s="173">
        <f>SUM(D21:D23)</f>
        <v>0</v>
      </c>
    </row>
    <row r="25" spans="1:4" x14ac:dyDescent="0.3">
      <c r="A25" s="85"/>
      <c r="D25" s="173"/>
    </row>
    <row r="26" spans="1:4" x14ac:dyDescent="0.3">
      <c r="A26" s="396" t="s">
        <v>238</v>
      </c>
      <c r="B26" s="396"/>
      <c r="C26" s="396"/>
      <c r="D26" s="404"/>
    </row>
    <row r="27" spans="1:4" x14ac:dyDescent="0.3">
      <c r="A27" s="319" t="s">
        <v>239</v>
      </c>
      <c r="B27" s="317">
        <v>5000</v>
      </c>
      <c r="C27" s="317">
        <v>1</v>
      </c>
      <c r="D27" s="317">
        <f>C27*B27</f>
        <v>5000</v>
      </c>
    </row>
    <row r="28" spans="1:4" x14ac:dyDescent="0.3">
      <c r="A28" s="319" t="s">
        <v>402</v>
      </c>
      <c r="B28" s="317">
        <v>7500</v>
      </c>
      <c r="C28" s="317">
        <v>1</v>
      </c>
      <c r="D28" s="317">
        <f t="shared" ref="D28:D32" si="3">C28*B28</f>
        <v>7500</v>
      </c>
    </row>
    <row r="29" spans="1:4" x14ac:dyDescent="0.3">
      <c r="A29" s="319" t="s">
        <v>362</v>
      </c>
      <c r="B29" s="317">
        <v>11000</v>
      </c>
      <c r="C29" s="317">
        <v>1</v>
      </c>
      <c r="D29" s="317">
        <f t="shared" si="3"/>
        <v>11000</v>
      </c>
    </row>
    <row r="30" spans="1:4" x14ac:dyDescent="0.3">
      <c r="A30" s="319" t="s">
        <v>429</v>
      </c>
      <c r="B30" s="317">
        <v>150000</v>
      </c>
      <c r="C30" s="317">
        <v>1</v>
      </c>
      <c r="D30" s="317">
        <f t="shared" si="3"/>
        <v>150000</v>
      </c>
    </row>
    <row r="31" spans="1:4" x14ac:dyDescent="0.3">
      <c r="A31" s="319" t="s">
        <v>489</v>
      </c>
      <c r="B31" s="317">
        <v>2500</v>
      </c>
      <c r="C31" s="317">
        <v>1</v>
      </c>
      <c r="D31" s="317">
        <f t="shared" si="3"/>
        <v>2500</v>
      </c>
    </row>
    <row r="32" spans="1:4" x14ac:dyDescent="0.3">
      <c r="A32" s="319" t="s">
        <v>318</v>
      </c>
      <c r="B32" s="317">
        <v>500</v>
      </c>
      <c r="C32" s="317">
        <v>4</v>
      </c>
      <c r="D32" s="317">
        <f t="shared" si="3"/>
        <v>2000</v>
      </c>
    </row>
    <row r="33" spans="3:4" x14ac:dyDescent="0.3">
      <c r="C33" s="49" t="s">
        <v>70</v>
      </c>
      <c r="D33" s="49">
        <f>SUM(D27:D32)</f>
        <v>178000</v>
      </c>
    </row>
    <row r="35" spans="3:4" ht="37.5" x14ac:dyDescent="0.3">
      <c r="C35" s="53" t="s">
        <v>250</v>
      </c>
      <c r="D35" s="318">
        <f>SUM(D27:D32,D13:D17,D21:D23,D6:D9)</f>
        <v>244500</v>
      </c>
    </row>
  </sheetData>
  <mergeCells count="5">
    <mergeCell ref="A1:D1"/>
    <mergeCell ref="A5:D5"/>
    <mergeCell ref="A12:D12"/>
    <mergeCell ref="A20:D20"/>
    <mergeCell ref="A26:D26"/>
  </mergeCells>
  <pageMargins left="0.7" right="0.7" top="0.75" bottom="0.75" header="0.3" footer="0.3"/>
  <pageSetup paperSize="9" scale="68" fitToHeight="0"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36"/>
  <sheetViews>
    <sheetView zoomScale="80" zoomScaleNormal="80" workbookViewId="0">
      <selection activeCell="N14" sqref="N14"/>
    </sheetView>
  </sheetViews>
  <sheetFormatPr defaultRowHeight="18.75" x14ac:dyDescent="0.3"/>
  <cols>
    <col min="1" max="1" width="81.42578125" style="48" customWidth="1"/>
    <col min="2" max="2" width="10.28515625" style="49" bestFit="1" customWidth="1"/>
    <col min="3" max="3" width="17.28515625" style="49" bestFit="1" customWidth="1"/>
    <col min="4" max="4" width="19.42578125" style="49" customWidth="1"/>
    <col min="5" max="16384" width="9.140625" style="207"/>
  </cols>
  <sheetData>
    <row r="1" spans="1:4" x14ac:dyDescent="0.3">
      <c r="A1" s="395" t="s">
        <v>625</v>
      </c>
      <c r="B1" s="395"/>
      <c r="C1" s="395"/>
      <c r="D1" s="395"/>
    </row>
    <row r="3" spans="1:4" x14ac:dyDescent="0.3">
      <c r="A3" s="328" t="s">
        <v>114</v>
      </c>
      <c r="B3" s="326" t="s">
        <v>116</v>
      </c>
      <c r="C3" s="326" t="s">
        <v>4</v>
      </c>
      <c r="D3" s="326" t="s">
        <v>117</v>
      </c>
    </row>
    <row r="4" spans="1:4" x14ac:dyDescent="0.3">
      <c r="A4" s="85"/>
      <c r="D4" s="82"/>
    </row>
    <row r="5" spans="1:4" x14ac:dyDescent="0.3">
      <c r="A5" s="392" t="s">
        <v>235</v>
      </c>
      <c r="B5" s="393"/>
      <c r="C5" s="393"/>
      <c r="D5" s="394"/>
    </row>
    <row r="6" spans="1:4" x14ac:dyDescent="0.3">
      <c r="A6" s="331" t="s">
        <v>293</v>
      </c>
      <c r="B6" s="330">
        <v>600</v>
      </c>
      <c r="C6" s="330">
        <v>10</v>
      </c>
      <c r="D6" s="326">
        <f t="shared" ref="D6:D10" si="0">C6*B6</f>
        <v>6000</v>
      </c>
    </row>
    <row r="7" spans="1:4" x14ac:dyDescent="0.3">
      <c r="A7" s="328"/>
      <c r="B7" s="326"/>
      <c r="C7" s="326"/>
      <c r="D7" s="326">
        <f t="shared" si="0"/>
        <v>0</v>
      </c>
    </row>
    <row r="8" spans="1:4" x14ac:dyDescent="0.3">
      <c r="A8" s="328"/>
      <c r="B8" s="326"/>
      <c r="C8" s="326"/>
      <c r="D8" s="326">
        <f t="shared" si="0"/>
        <v>0</v>
      </c>
    </row>
    <row r="9" spans="1:4" x14ac:dyDescent="0.3">
      <c r="A9" s="328"/>
      <c r="B9" s="326"/>
      <c r="C9" s="326"/>
      <c r="D9" s="326">
        <f t="shared" si="0"/>
        <v>0</v>
      </c>
    </row>
    <row r="10" spans="1:4" x14ac:dyDescent="0.3">
      <c r="A10" s="328"/>
      <c r="B10" s="326"/>
      <c r="C10" s="326"/>
      <c r="D10" s="326">
        <f t="shared" si="0"/>
        <v>0</v>
      </c>
    </row>
    <row r="11" spans="1:4" x14ac:dyDescent="0.3">
      <c r="A11" s="85"/>
      <c r="C11" s="65" t="s">
        <v>70</v>
      </c>
      <c r="D11" s="173">
        <f>SUM(D6:D10)</f>
        <v>6000</v>
      </c>
    </row>
    <row r="12" spans="1:4" x14ac:dyDescent="0.3">
      <c r="A12" s="85"/>
      <c r="D12" s="173"/>
    </row>
    <row r="13" spans="1:4" x14ac:dyDescent="0.3">
      <c r="A13" s="404" t="s">
        <v>236</v>
      </c>
      <c r="B13" s="406"/>
      <c r="C13" s="406"/>
      <c r="D13" s="406"/>
    </row>
    <row r="14" spans="1:4" ht="37.5" x14ac:dyDescent="0.3">
      <c r="A14" s="329" t="s">
        <v>626</v>
      </c>
      <c r="B14" s="326">
        <v>650</v>
      </c>
      <c r="C14" s="210">
        <v>5</v>
      </c>
      <c r="D14" s="209">
        <f>B14*C14</f>
        <v>3250</v>
      </c>
    </row>
    <row r="15" spans="1:4" x14ac:dyDescent="0.3">
      <c r="A15" s="329" t="s">
        <v>627</v>
      </c>
      <c r="B15" s="326">
        <v>18000</v>
      </c>
      <c r="C15" s="210">
        <v>1</v>
      </c>
      <c r="D15" s="209">
        <f t="shared" ref="D15:D17" si="1">B15*C15</f>
        <v>18000</v>
      </c>
    </row>
    <row r="16" spans="1:4" x14ac:dyDescent="0.3">
      <c r="A16" s="332" t="s">
        <v>624</v>
      </c>
      <c r="B16" s="330">
        <v>1300</v>
      </c>
      <c r="C16" s="210">
        <v>1</v>
      </c>
      <c r="D16" s="209">
        <f t="shared" si="1"/>
        <v>1300</v>
      </c>
    </row>
    <row r="17" spans="1:4" x14ac:dyDescent="0.3">
      <c r="A17" s="329" t="s">
        <v>628</v>
      </c>
      <c r="B17" s="326">
        <v>500</v>
      </c>
      <c r="C17" s="210">
        <v>5</v>
      </c>
      <c r="D17" s="209">
        <f t="shared" si="1"/>
        <v>2500</v>
      </c>
    </row>
    <row r="18" spans="1:4" x14ac:dyDescent="0.3">
      <c r="A18" s="329"/>
      <c r="B18" s="326"/>
      <c r="C18" s="210"/>
      <c r="D18" s="209">
        <f>B18*C18</f>
        <v>0</v>
      </c>
    </row>
    <row r="19" spans="1:4" x14ac:dyDescent="0.3">
      <c r="A19" s="81"/>
      <c r="C19" s="49" t="s">
        <v>70</v>
      </c>
      <c r="D19" s="173">
        <f>SUM(D14:D18)</f>
        <v>25050</v>
      </c>
    </row>
    <row r="20" spans="1:4" x14ac:dyDescent="0.3">
      <c r="A20" s="85"/>
      <c r="D20" s="173"/>
    </row>
    <row r="21" spans="1:4" x14ac:dyDescent="0.3">
      <c r="A21" s="396" t="s">
        <v>237</v>
      </c>
      <c r="B21" s="396"/>
      <c r="C21" s="396"/>
      <c r="D21" s="404"/>
    </row>
    <row r="22" spans="1:4" x14ac:dyDescent="0.3">
      <c r="A22" s="90"/>
      <c r="B22" s="87"/>
      <c r="C22" s="87"/>
      <c r="D22" s="209">
        <f t="shared" ref="D22:D24" si="2">C22*B22</f>
        <v>0</v>
      </c>
    </row>
    <row r="23" spans="1:4" x14ac:dyDescent="0.3">
      <c r="A23" s="90"/>
      <c r="B23" s="87"/>
      <c r="C23" s="87"/>
      <c r="D23" s="209">
        <f t="shared" si="2"/>
        <v>0</v>
      </c>
    </row>
    <row r="24" spans="1:4" s="162" customFormat="1" x14ac:dyDescent="0.3">
      <c r="A24" s="90"/>
      <c r="B24" s="87"/>
      <c r="C24" s="87"/>
      <c r="D24" s="209">
        <f t="shared" si="2"/>
        <v>0</v>
      </c>
    </row>
    <row r="25" spans="1:4" x14ac:dyDescent="0.3">
      <c r="A25" s="85"/>
      <c r="C25" s="49" t="s">
        <v>70</v>
      </c>
      <c r="D25" s="173">
        <f>SUM(D22:D24)</f>
        <v>0</v>
      </c>
    </row>
    <row r="26" spans="1:4" x14ac:dyDescent="0.3">
      <c r="A26" s="85"/>
      <c r="D26" s="173"/>
    </row>
    <row r="27" spans="1:4" x14ac:dyDescent="0.3">
      <c r="A27" s="396" t="s">
        <v>238</v>
      </c>
      <c r="B27" s="396"/>
      <c r="C27" s="396"/>
      <c r="D27" s="404"/>
    </row>
    <row r="28" spans="1:4" x14ac:dyDescent="0.3">
      <c r="A28" s="328" t="s">
        <v>239</v>
      </c>
      <c r="B28" s="326">
        <v>5000</v>
      </c>
      <c r="C28" s="326">
        <v>1</v>
      </c>
      <c r="D28" s="326">
        <f>C28*B28</f>
        <v>5000</v>
      </c>
    </row>
    <row r="29" spans="1:4" x14ac:dyDescent="0.3">
      <c r="A29" s="328" t="s">
        <v>402</v>
      </c>
      <c r="B29" s="326">
        <v>7500</v>
      </c>
      <c r="C29" s="326">
        <v>1</v>
      </c>
      <c r="D29" s="326">
        <f t="shared" ref="D29:D33" si="3">C29*B29</f>
        <v>7500</v>
      </c>
    </row>
    <row r="30" spans="1:4" x14ac:dyDescent="0.3">
      <c r="A30" s="328" t="s">
        <v>362</v>
      </c>
      <c r="B30" s="326">
        <v>11000</v>
      </c>
      <c r="C30" s="326">
        <v>1</v>
      </c>
      <c r="D30" s="326">
        <f t="shared" si="3"/>
        <v>11000</v>
      </c>
    </row>
    <row r="31" spans="1:4" x14ac:dyDescent="0.3">
      <c r="A31" s="328" t="s">
        <v>429</v>
      </c>
      <c r="B31" s="326">
        <v>150000</v>
      </c>
      <c r="C31" s="326">
        <v>1</v>
      </c>
      <c r="D31" s="326">
        <f t="shared" si="3"/>
        <v>150000</v>
      </c>
    </row>
    <row r="32" spans="1:4" x14ac:dyDescent="0.3">
      <c r="A32" s="328" t="s">
        <v>489</v>
      </c>
      <c r="B32" s="326">
        <v>2500</v>
      </c>
      <c r="C32" s="326">
        <v>1</v>
      </c>
      <c r="D32" s="326">
        <f t="shared" si="3"/>
        <v>2500</v>
      </c>
    </row>
    <row r="33" spans="1:4" x14ac:dyDescent="0.3">
      <c r="A33" s="328" t="s">
        <v>318</v>
      </c>
      <c r="B33" s="326">
        <v>500</v>
      </c>
      <c r="C33" s="326">
        <v>4</v>
      </c>
      <c r="D33" s="326">
        <f t="shared" si="3"/>
        <v>2000</v>
      </c>
    </row>
    <row r="34" spans="1:4" x14ac:dyDescent="0.3">
      <c r="C34" s="49" t="s">
        <v>70</v>
      </c>
      <c r="D34" s="49">
        <f>SUM(D28:D33)</f>
        <v>178000</v>
      </c>
    </row>
    <row r="36" spans="1:4" ht="37.5" x14ac:dyDescent="0.3">
      <c r="C36" s="53" t="s">
        <v>250</v>
      </c>
      <c r="D36" s="327">
        <f>SUM(D28:D33,D14:D18,D22:D24,D6:D10)</f>
        <v>209050</v>
      </c>
    </row>
  </sheetData>
  <mergeCells count="5">
    <mergeCell ref="A1:D1"/>
    <mergeCell ref="A5:D5"/>
    <mergeCell ref="A13:D13"/>
    <mergeCell ref="A21:D21"/>
    <mergeCell ref="A27:D27"/>
  </mergeCells>
  <pageMargins left="0.7" right="0.7" top="0.75" bottom="0.75" header="0.3" footer="0.3"/>
  <pageSetup paperSize="9" scale="68" fitToHeight="0"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41"/>
  <sheetViews>
    <sheetView topLeftCell="A22" zoomScale="85" zoomScaleNormal="85" workbookViewId="0">
      <selection activeCell="A31" sqref="A31:E38"/>
    </sheetView>
  </sheetViews>
  <sheetFormatPr defaultRowHeight="18.75" x14ac:dyDescent="0.25"/>
  <cols>
    <col min="1" max="1" width="60.7109375" style="48" customWidth="1"/>
    <col min="2" max="2" width="17" style="49" customWidth="1"/>
    <col min="3" max="4" width="15.7109375" style="49" customWidth="1"/>
    <col min="5" max="5" width="13.5703125" style="49" customWidth="1"/>
    <col min="6" max="6" width="50.7109375" style="47" customWidth="1"/>
    <col min="7" max="16384" width="9.140625" style="48"/>
  </cols>
  <sheetData>
    <row r="1" spans="1:6" x14ac:dyDescent="0.25">
      <c r="A1" s="387" t="s">
        <v>155</v>
      </c>
      <c r="B1" s="387"/>
      <c r="C1" s="387"/>
      <c r="D1" s="387"/>
      <c r="E1" s="387"/>
      <c r="F1" s="387"/>
    </row>
    <row r="3" spans="1:6" x14ac:dyDescent="0.25">
      <c r="A3" s="25" t="s">
        <v>114</v>
      </c>
      <c r="B3" s="25" t="s">
        <v>115</v>
      </c>
      <c r="C3" s="25" t="s">
        <v>116</v>
      </c>
      <c r="D3" s="25" t="s">
        <v>4</v>
      </c>
      <c r="E3" s="25" t="s">
        <v>117</v>
      </c>
    </row>
    <row r="4" spans="1:6" x14ac:dyDescent="0.25">
      <c r="A4" s="384" t="s">
        <v>154</v>
      </c>
      <c r="B4" s="385"/>
      <c r="C4" s="385"/>
      <c r="D4" s="385"/>
      <c r="E4" s="386"/>
    </row>
    <row r="5" spans="1:6" x14ac:dyDescent="0.25">
      <c r="A5" s="27" t="s">
        <v>147</v>
      </c>
      <c r="B5" s="25" t="s">
        <v>123</v>
      </c>
      <c r="C5" s="25">
        <v>6500</v>
      </c>
      <c r="D5" s="25">
        <v>1</v>
      </c>
      <c r="E5" s="25">
        <f>D5*C5</f>
        <v>6500</v>
      </c>
      <c r="F5" s="47" t="s">
        <v>148</v>
      </c>
    </row>
    <row r="6" spans="1:6" ht="37.5" x14ac:dyDescent="0.25">
      <c r="A6" s="27" t="s">
        <v>149</v>
      </c>
      <c r="B6" s="25" t="s">
        <v>123</v>
      </c>
      <c r="C6" s="25">
        <v>150</v>
      </c>
      <c r="D6" s="25">
        <v>5</v>
      </c>
      <c r="E6" s="25">
        <f>D6*C6</f>
        <v>750</v>
      </c>
      <c r="F6" s="52" t="s">
        <v>142</v>
      </c>
    </row>
    <row r="7" spans="1:6" ht="37.5" x14ac:dyDescent="0.25">
      <c r="A7" s="27" t="s">
        <v>87</v>
      </c>
      <c r="B7" s="25" t="s">
        <v>85</v>
      </c>
      <c r="C7" s="25">
        <v>1350</v>
      </c>
      <c r="D7" s="25">
        <v>9</v>
      </c>
      <c r="E7" s="25">
        <f t="shared" ref="E7:E15" si="0">D7*C7</f>
        <v>12150</v>
      </c>
      <c r="F7" s="52" t="s">
        <v>153</v>
      </c>
    </row>
    <row r="8" spans="1:6" x14ac:dyDescent="0.25">
      <c r="A8" s="38" t="s">
        <v>69</v>
      </c>
      <c r="B8" s="25" t="s">
        <v>111</v>
      </c>
      <c r="C8" s="25">
        <v>1000</v>
      </c>
      <c r="D8" s="25">
        <v>2</v>
      </c>
      <c r="E8" s="25">
        <f t="shared" si="0"/>
        <v>2000</v>
      </c>
      <c r="F8" s="52" t="s">
        <v>131</v>
      </c>
    </row>
    <row r="9" spans="1:6" x14ac:dyDescent="0.25">
      <c r="A9" s="38" t="s">
        <v>135</v>
      </c>
      <c r="B9" s="25" t="s">
        <v>111</v>
      </c>
      <c r="C9" s="25">
        <v>5300</v>
      </c>
      <c r="D9" s="25">
        <v>10</v>
      </c>
      <c r="E9" s="25">
        <f t="shared" si="0"/>
        <v>53000</v>
      </c>
      <c r="F9" s="383" t="s">
        <v>133</v>
      </c>
    </row>
    <row r="10" spans="1:6" x14ac:dyDescent="0.25">
      <c r="A10" s="38" t="s">
        <v>134</v>
      </c>
      <c r="B10" s="25" t="s">
        <v>111</v>
      </c>
      <c r="C10" s="25">
        <v>6300</v>
      </c>
      <c r="D10" s="25">
        <v>10</v>
      </c>
      <c r="E10" s="25">
        <f t="shared" si="0"/>
        <v>63000</v>
      </c>
      <c r="F10" s="383"/>
    </row>
    <row r="11" spans="1:6" ht="37.5" x14ac:dyDescent="0.25">
      <c r="A11" s="38" t="s">
        <v>156</v>
      </c>
      <c r="B11" s="25" t="s">
        <v>157</v>
      </c>
      <c r="C11" s="25">
        <v>50</v>
      </c>
      <c r="D11" s="25">
        <v>2</v>
      </c>
      <c r="E11" s="25">
        <f t="shared" si="0"/>
        <v>100</v>
      </c>
      <c r="F11" s="47" t="s">
        <v>153</v>
      </c>
    </row>
    <row r="12" spans="1:6" ht="37.5" x14ac:dyDescent="0.25">
      <c r="A12" s="38" t="s">
        <v>141</v>
      </c>
      <c r="B12" s="25" t="s">
        <v>123</v>
      </c>
      <c r="C12" s="25">
        <v>450</v>
      </c>
      <c r="D12" s="25">
        <v>2</v>
      </c>
      <c r="E12" s="25">
        <f t="shared" si="0"/>
        <v>900</v>
      </c>
      <c r="F12" s="47" t="s">
        <v>142</v>
      </c>
    </row>
    <row r="13" spans="1:6" x14ac:dyDescent="0.25">
      <c r="A13" s="384" t="s">
        <v>125</v>
      </c>
      <c r="B13" s="385"/>
      <c r="C13" s="385"/>
      <c r="D13" s="385"/>
      <c r="E13" s="386"/>
    </row>
    <row r="14" spans="1:6" ht="37.5" x14ac:dyDescent="0.25">
      <c r="A14" s="50" t="s">
        <v>138</v>
      </c>
      <c r="B14" s="25" t="s">
        <v>123</v>
      </c>
      <c r="C14" s="25">
        <v>3640</v>
      </c>
      <c r="D14" s="25">
        <v>4</v>
      </c>
      <c r="E14" s="25">
        <f t="shared" si="0"/>
        <v>14560</v>
      </c>
      <c r="F14" s="383" t="s">
        <v>132</v>
      </c>
    </row>
    <row r="15" spans="1:6" x14ac:dyDescent="0.25">
      <c r="A15" s="27" t="s">
        <v>120</v>
      </c>
      <c r="B15" s="25" t="s">
        <v>76</v>
      </c>
      <c r="C15" s="25">
        <v>4026</v>
      </c>
      <c r="D15" s="25">
        <v>6</v>
      </c>
      <c r="E15" s="25">
        <f t="shared" si="0"/>
        <v>24156</v>
      </c>
      <c r="F15" s="383"/>
    </row>
    <row r="16" spans="1:6" x14ac:dyDescent="0.25">
      <c r="A16" s="379" t="s">
        <v>124</v>
      </c>
      <c r="B16" s="379"/>
      <c r="C16" s="379"/>
      <c r="D16" s="379"/>
      <c r="E16" s="379"/>
    </row>
    <row r="17" spans="1:6" ht="37.5" x14ac:dyDescent="0.25">
      <c r="A17" s="27" t="s">
        <v>151</v>
      </c>
      <c r="B17" s="25" t="s">
        <v>123</v>
      </c>
      <c r="C17" s="25">
        <v>26700</v>
      </c>
      <c r="D17" s="25">
        <v>1</v>
      </c>
      <c r="E17" s="25">
        <f>D17*C17</f>
        <v>26700</v>
      </c>
      <c r="F17" s="383" t="s">
        <v>131</v>
      </c>
    </row>
    <row r="18" spans="1:6" ht="37.5" x14ac:dyDescent="0.25">
      <c r="A18" s="27" t="s">
        <v>150</v>
      </c>
      <c r="B18" s="25" t="s">
        <v>123</v>
      </c>
      <c r="C18" s="25">
        <v>2700</v>
      </c>
      <c r="D18" s="25">
        <v>1</v>
      </c>
      <c r="E18" s="25">
        <f>D18*C18</f>
        <v>2700</v>
      </c>
      <c r="F18" s="383"/>
    </row>
    <row r="19" spans="1:6" x14ac:dyDescent="0.25">
      <c r="A19" s="27" t="s">
        <v>152</v>
      </c>
      <c r="B19" s="25" t="s">
        <v>123</v>
      </c>
      <c r="C19" s="25">
        <v>4700</v>
      </c>
      <c r="D19" s="25">
        <v>1</v>
      </c>
      <c r="E19" s="25">
        <f>D19*C19</f>
        <v>4700</v>
      </c>
      <c r="F19" s="383"/>
    </row>
    <row r="20" spans="1:6" x14ac:dyDescent="0.25">
      <c r="A20" s="27" t="s">
        <v>146</v>
      </c>
      <c r="B20" s="25" t="s">
        <v>123</v>
      </c>
      <c r="C20" s="25">
        <v>6800</v>
      </c>
      <c r="D20" s="25">
        <v>2</v>
      </c>
      <c r="E20" s="25">
        <f>D20*C20</f>
        <v>13600</v>
      </c>
      <c r="F20" s="52" t="s">
        <v>127</v>
      </c>
    </row>
    <row r="21" spans="1:6" x14ac:dyDescent="0.25">
      <c r="A21" s="379" t="s">
        <v>145</v>
      </c>
      <c r="B21" s="379"/>
      <c r="C21" s="379"/>
      <c r="D21" s="379"/>
      <c r="E21" s="379"/>
    </row>
    <row r="22" spans="1:6" x14ac:dyDescent="0.25">
      <c r="A22" s="27" t="s">
        <v>88</v>
      </c>
      <c r="B22" s="25" t="s">
        <v>123</v>
      </c>
      <c r="C22" s="25">
        <v>50000</v>
      </c>
      <c r="D22" s="25">
        <v>1</v>
      </c>
      <c r="E22" s="25">
        <f>D22*C22</f>
        <v>50000</v>
      </c>
      <c r="F22" s="47" t="s">
        <v>131</v>
      </c>
    </row>
    <row r="23" spans="1:6" x14ac:dyDescent="0.25">
      <c r="A23" s="385" t="s">
        <v>160</v>
      </c>
      <c r="B23" s="385"/>
      <c r="C23" s="385"/>
      <c r="D23" s="385"/>
      <c r="E23" s="385"/>
    </row>
    <row r="24" spans="1:6" ht="56.25" x14ac:dyDescent="0.25">
      <c r="A24" s="27" t="s">
        <v>55</v>
      </c>
      <c r="B24" s="25" t="s">
        <v>81</v>
      </c>
      <c r="C24" s="25">
        <v>2700</v>
      </c>
      <c r="D24" s="25">
        <v>4</v>
      </c>
      <c r="E24" s="25">
        <f t="shared" ref="E24:E29" si="1">D24*C24</f>
        <v>10800</v>
      </c>
      <c r="F24" s="389" t="s">
        <v>131</v>
      </c>
    </row>
    <row r="25" spans="1:6" ht="37.5" x14ac:dyDescent="0.25">
      <c r="A25" s="27" t="s">
        <v>54</v>
      </c>
      <c r="B25" s="25" t="s">
        <v>81</v>
      </c>
      <c r="C25" s="25">
        <v>1300</v>
      </c>
      <c r="D25" s="25">
        <v>4</v>
      </c>
      <c r="E25" s="25">
        <f t="shared" si="1"/>
        <v>5200</v>
      </c>
      <c r="F25" s="389"/>
    </row>
    <row r="26" spans="1:6" ht="37.5" x14ac:dyDescent="0.25">
      <c r="A26" s="27" t="s">
        <v>56</v>
      </c>
      <c r="B26" s="25" t="s">
        <v>81</v>
      </c>
      <c r="C26" s="25">
        <v>2800</v>
      </c>
      <c r="D26" s="25">
        <v>4</v>
      </c>
      <c r="E26" s="25">
        <f t="shared" si="1"/>
        <v>11200</v>
      </c>
      <c r="F26" s="389"/>
    </row>
    <row r="27" spans="1:6" ht="37.5" x14ac:dyDescent="0.25">
      <c r="A27" s="27" t="s">
        <v>57</v>
      </c>
      <c r="B27" s="25" t="s">
        <v>81</v>
      </c>
      <c r="C27" s="25">
        <v>350</v>
      </c>
      <c r="D27" s="25">
        <v>4</v>
      </c>
      <c r="E27" s="25">
        <f t="shared" si="1"/>
        <v>1400</v>
      </c>
      <c r="F27" s="389"/>
    </row>
    <row r="28" spans="1:6" ht="37.5" x14ac:dyDescent="0.25">
      <c r="A28" s="27" t="s">
        <v>161</v>
      </c>
      <c r="B28" s="25" t="s">
        <v>81</v>
      </c>
      <c r="C28" s="25">
        <v>6400</v>
      </c>
      <c r="D28" s="25">
        <v>4</v>
      </c>
      <c r="E28" s="25">
        <f t="shared" si="1"/>
        <v>25600</v>
      </c>
      <c r="F28" s="389"/>
    </row>
    <row r="29" spans="1:6" ht="37.5" x14ac:dyDescent="0.25">
      <c r="A29" s="27" t="s">
        <v>58</v>
      </c>
      <c r="B29" s="25" t="s">
        <v>81</v>
      </c>
      <c r="C29" s="25">
        <v>2300</v>
      </c>
      <c r="D29" s="25">
        <v>4</v>
      </c>
      <c r="E29" s="25">
        <f t="shared" si="1"/>
        <v>9200</v>
      </c>
      <c r="F29" s="389"/>
    </row>
    <row r="30" spans="1:6" x14ac:dyDescent="0.25">
      <c r="A30" s="388" t="s">
        <v>158</v>
      </c>
      <c r="B30" s="388"/>
      <c r="C30" s="388"/>
      <c r="D30" s="388"/>
      <c r="E30" s="388"/>
    </row>
    <row r="31" spans="1:6" ht="37.5" x14ac:dyDescent="0.25">
      <c r="A31" s="27" t="s">
        <v>159</v>
      </c>
      <c r="B31" s="25" t="s">
        <v>81</v>
      </c>
      <c r="C31" s="25">
        <v>9000</v>
      </c>
      <c r="D31" s="25">
        <v>4</v>
      </c>
      <c r="E31" s="25">
        <f>D31*C31</f>
        <v>36000</v>
      </c>
      <c r="F31" s="383" t="s">
        <v>131</v>
      </c>
    </row>
    <row r="32" spans="1:6" ht="37.5" x14ac:dyDescent="0.25">
      <c r="A32" s="27" t="s">
        <v>162</v>
      </c>
      <c r="B32" s="25" t="s">
        <v>81</v>
      </c>
      <c r="C32" s="25">
        <v>12000</v>
      </c>
      <c r="D32" s="25">
        <v>4</v>
      </c>
      <c r="E32" s="25">
        <f t="shared" ref="E32:E38" si="2">D32*C32</f>
        <v>48000</v>
      </c>
      <c r="F32" s="383"/>
    </row>
    <row r="33" spans="1:6" x14ac:dyDescent="0.25">
      <c r="A33" s="27" t="s">
        <v>163</v>
      </c>
      <c r="B33" s="25" t="s">
        <v>81</v>
      </c>
      <c r="C33" s="25">
        <v>2500</v>
      </c>
      <c r="D33" s="25">
        <v>4</v>
      </c>
      <c r="E33" s="25">
        <f t="shared" si="2"/>
        <v>10000</v>
      </c>
      <c r="F33" s="383"/>
    </row>
    <row r="34" spans="1:6" ht="37.5" x14ac:dyDescent="0.25">
      <c r="A34" s="27" t="s">
        <v>165</v>
      </c>
      <c r="B34" s="25" t="s">
        <v>81</v>
      </c>
      <c r="C34" s="25">
        <v>2000</v>
      </c>
      <c r="D34" s="25">
        <v>4</v>
      </c>
      <c r="E34" s="25">
        <f t="shared" si="2"/>
        <v>8000</v>
      </c>
      <c r="F34" s="383"/>
    </row>
    <row r="35" spans="1:6" ht="37.5" x14ac:dyDescent="0.25">
      <c r="A35" s="27" t="s">
        <v>166</v>
      </c>
      <c r="B35" s="25" t="s">
        <v>81</v>
      </c>
      <c r="C35" s="25">
        <v>450</v>
      </c>
      <c r="D35" s="25">
        <v>4</v>
      </c>
      <c r="E35" s="25">
        <f t="shared" si="2"/>
        <v>1800</v>
      </c>
      <c r="F35" s="383"/>
    </row>
    <row r="36" spans="1:6" ht="37.5" x14ac:dyDescent="0.25">
      <c r="A36" s="27" t="s">
        <v>167</v>
      </c>
      <c r="B36" s="25" t="s">
        <v>123</v>
      </c>
      <c r="C36" s="25">
        <v>5600</v>
      </c>
      <c r="D36" s="25">
        <v>4</v>
      </c>
      <c r="E36" s="25">
        <f t="shared" si="2"/>
        <v>22400</v>
      </c>
      <c r="F36" s="383"/>
    </row>
    <row r="37" spans="1:6" ht="37.5" x14ac:dyDescent="0.25">
      <c r="A37" s="27" t="s">
        <v>168</v>
      </c>
      <c r="B37" s="25" t="s">
        <v>81</v>
      </c>
      <c r="C37" s="25">
        <v>5800</v>
      </c>
      <c r="D37" s="25">
        <v>4</v>
      </c>
      <c r="E37" s="25">
        <f t="shared" si="2"/>
        <v>23200</v>
      </c>
      <c r="F37" s="383"/>
    </row>
    <row r="38" spans="1:6" ht="37.5" x14ac:dyDescent="0.25">
      <c r="A38" s="27" t="s">
        <v>164</v>
      </c>
      <c r="B38" s="25" t="s">
        <v>123</v>
      </c>
      <c r="C38" s="25">
        <v>8500</v>
      </c>
      <c r="D38" s="25">
        <v>4</v>
      </c>
      <c r="E38" s="25">
        <f t="shared" si="2"/>
        <v>34000</v>
      </c>
      <c r="F38" s="383"/>
    </row>
    <row r="40" spans="1:6" x14ac:dyDescent="0.25">
      <c r="A40" s="53" t="s">
        <v>70</v>
      </c>
      <c r="B40" s="54"/>
      <c r="C40" s="54"/>
      <c r="D40" s="54"/>
      <c r="E40" s="54">
        <f>SUM(E5:E12,E14:E15,E17:E20,E22,E24:E29,E31:E38)</f>
        <v>521616</v>
      </c>
    </row>
    <row r="41" spans="1:6" x14ac:dyDescent="0.25">
      <c r="F41" s="47" t="s">
        <v>137</v>
      </c>
    </row>
  </sheetData>
  <mergeCells count="12">
    <mergeCell ref="A1:F1"/>
    <mergeCell ref="A30:E30"/>
    <mergeCell ref="F31:F38"/>
    <mergeCell ref="A23:E23"/>
    <mergeCell ref="F24:F29"/>
    <mergeCell ref="F17:F19"/>
    <mergeCell ref="A4:E4"/>
    <mergeCell ref="A16:E16"/>
    <mergeCell ref="A21:E21"/>
    <mergeCell ref="F9:F10"/>
    <mergeCell ref="A13:E13"/>
    <mergeCell ref="F14:F15"/>
  </mergeCells>
  <pageMargins left="0.25" right="0.25" top="0.75" bottom="0.75" header="0.3" footer="0.3"/>
  <pageSetup paperSize="9" scale="57"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38"/>
  <sheetViews>
    <sheetView zoomScale="80" zoomScaleNormal="80" workbookViewId="0">
      <selection activeCell="F6" sqref="F6"/>
    </sheetView>
  </sheetViews>
  <sheetFormatPr defaultRowHeight="18.75" x14ac:dyDescent="0.3"/>
  <cols>
    <col min="1" max="1" width="81.42578125" style="48" customWidth="1"/>
    <col min="2" max="2" width="10.28515625" style="49" bestFit="1" customWidth="1"/>
    <col min="3" max="3" width="17.28515625" style="49" bestFit="1" customWidth="1"/>
    <col min="4" max="4" width="19.42578125" style="49" customWidth="1"/>
    <col min="5" max="5" width="9.140625" style="207"/>
    <col min="6" max="6" width="31.42578125" style="207" customWidth="1"/>
    <col min="7" max="16384" width="9.140625" style="207"/>
  </cols>
  <sheetData>
    <row r="1" spans="1:4" x14ac:dyDescent="0.3">
      <c r="A1" s="395" t="s">
        <v>631</v>
      </c>
      <c r="B1" s="395"/>
      <c r="C1" s="395"/>
      <c r="D1" s="395"/>
    </row>
    <row r="3" spans="1:4" x14ac:dyDescent="0.3">
      <c r="A3" s="335" t="s">
        <v>114</v>
      </c>
      <c r="B3" s="333" t="s">
        <v>116</v>
      </c>
      <c r="C3" s="333" t="s">
        <v>4</v>
      </c>
      <c r="D3" s="333" t="s">
        <v>117</v>
      </c>
    </row>
    <row r="4" spans="1:4" x14ac:dyDescent="0.3">
      <c r="A4" s="85"/>
      <c r="D4" s="82"/>
    </row>
    <row r="5" spans="1:4" x14ac:dyDescent="0.3">
      <c r="A5" s="392" t="s">
        <v>235</v>
      </c>
      <c r="B5" s="393"/>
      <c r="C5" s="393"/>
      <c r="D5" s="394"/>
    </row>
    <row r="6" spans="1:4" x14ac:dyDescent="0.3">
      <c r="A6" s="335" t="s">
        <v>632</v>
      </c>
      <c r="B6" s="333">
        <v>29000</v>
      </c>
      <c r="C6" s="333">
        <v>1</v>
      </c>
      <c r="D6" s="333">
        <f t="shared" ref="D6:D10" si="0">C6*B6</f>
        <v>29000</v>
      </c>
    </row>
    <row r="7" spans="1:4" x14ac:dyDescent="0.3">
      <c r="A7" s="335"/>
      <c r="B7" s="333"/>
      <c r="C7" s="333"/>
      <c r="D7" s="333">
        <f t="shared" si="0"/>
        <v>0</v>
      </c>
    </row>
    <row r="8" spans="1:4" x14ac:dyDescent="0.3">
      <c r="A8" s="335"/>
      <c r="B8" s="333"/>
      <c r="C8" s="333"/>
      <c r="D8" s="333">
        <f t="shared" si="0"/>
        <v>0</v>
      </c>
    </row>
    <row r="9" spans="1:4" x14ac:dyDescent="0.3">
      <c r="A9" s="335"/>
      <c r="B9" s="333"/>
      <c r="C9" s="333"/>
      <c r="D9" s="333">
        <f t="shared" si="0"/>
        <v>0</v>
      </c>
    </row>
    <row r="10" spans="1:4" x14ac:dyDescent="0.3">
      <c r="A10" s="335"/>
      <c r="B10" s="333"/>
      <c r="C10" s="333"/>
      <c r="D10" s="333">
        <f t="shared" si="0"/>
        <v>0</v>
      </c>
    </row>
    <row r="11" spans="1:4" x14ac:dyDescent="0.3">
      <c r="A11" s="85"/>
      <c r="C11" s="65" t="s">
        <v>70</v>
      </c>
      <c r="D11" s="173">
        <f>SUM(D6:D10)</f>
        <v>29000</v>
      </c>
    </row>
    <row r="12" spans="1:4" x14ac:dyDescent="0.3">
      <c r="A12" s="85"/>
      <c r="D12" s="173"/>
    </row>
    <row r="13" spans="1:4" x14ac:dyDescent="0.3">
      <c r="A13" s="404" t="s">
        <v>236</v>
      </c>
      <c r="B13" s="406"/>
      <c r="C13" s="406"/>
      <c r="D13" s="406"/>
    </row>
    <row r="14" spans="1:4" ht="37.5" x14ac:dyDescent="0.3">
      <c r="A14" s="339" t="s">
        <v>615</v>
      </c>
      <c r="B14" s="337">
        <v>15000</v>
      </c>
      <c r="C14" s="210">
        <v>2</v>
      </c>
      <c r="D14" s="209">
        <f>B14*C14</f>
        <v>30000</v>
      </c>
    </row>
    <row r="15" spans="1:4" x14ac:dyDescent="0.3">
      <c r="A15" s="339" t="s">
        <v>454</v>
      </c>
      <c r="B15" s="337">
        <v>150</v>
      </c>
      <c r="C15" s="210">
        <v>10</v>
      </c>
      <c r="D15" s="209">
        <f t="shared" ref="D15:D18" si="1">B15*C15</f>
        <v>1500</v>
      </c>
    </row>
    <row r="16" spans="1:4" x14ac:dyDescent="0.3">
      <c r="A16" s="336" t="s">
        <v>629</v>
      </c>
      <c r="B16" s="333">
        <v>6000</v>
      </c>
      <c r="C16" s="210">
        <v>2</v>
      </c>
      <c r="D16" s="209">
        <f t="shared" si="1"/>
        <v>12000</v>
      </c>
    </row>
    <row r="17" spans="1:4" x14ac:dyDescent="0.3">
      <c r="A17" s="341" t="s">
        <v>501</v>
      </c>
      <c r="B17" s="340">
        <v>600</v>
      </c>
      <c r="C17" s="210">
        <v>10</v>
      </c>
      <c r="D17" s="209">
        <f t="shared" si="1"/>
        <v>6000</v>
      </c>
    </row>
    <row r="18" spans="1:4" x14ac:dyDescent="0.3">
      <c r="A18" s="343" t="s">
        <v>633</v>
      </c>
      <c r="B18" s="342">
        <v>16000</v>
      </c>
      <c r="C18" s="210">
        <v>4</v>
      </c>
      <c r="D18" s="209">
        <f t="shared" si="1"/>
        <v>64000</v>
      </c>
    </row>
    <row r="19" spans="1:4" x14ac:dyDescent="0.3">
      <c r="A19" s="336" t="s">
        <v>630</v>
      </c>
      <c r="B19" s="333">
        <v>51000</v>
      </c>
      <c r="C19" s="210">
        <v>1</v>
      </c>
      <c r="D19" s="209">
        <f>B19*C19</f>
        <v>51000</v>
      </c>
    </row>
    <row r="20" spans="1:4" x14ac:dyDescent="0.3">
      <c r="A20" s="81"/>
      <c r="C20" s="49" t="s">
        <v>70</v>
      </c>
      <c r="D20" s="173">
        <f>SUM(D14:D19)</f>
        <v>164500</v>
      </c>
    </row>
    <row r="21" spans="1:4" x14ac:dyDescent="0.3">
      <c r="A21" s="85"/>
      <c r="D21" s="173"/>
    </row>
    <row r="22" spans="1:4" x14ac:dyDescent="0.3">
      <c r="A22" s="396" t="s">
        <v>237</v>
      </c>
      <c r="B22" s="396"/>
      <c r="C22" s="396"/>
      <c r="D22" s="404"/>
    </row>
    <row r="23" spans="1:4" x14ac:dyDescent="0.3">
      <c r="A23" s="90"/>
      <c r="B23" s="87"/>
      <c r="C23" s="87"/>
      <c r="D23" s="209">
        <f t="shared" ref="D23:D25" si="2">C23*B23</f>
        <v>0</v>
      </c>
    </row>
    <row r="24" spans="1:4" x14ac:dyDescent="0.3">
      <c r="A24" s="90"/>
      <c r="B24" s="87"/>
      <c r="C24" s="87"/>
      <c r="D24" s="209">
        <f t="shared" si="2"/>
        <v>0</v>
      </c>
    </row>
    <row r="25" spans="1:4" s="162" customFormat="1" x14ac:dyDescent="0.3">
      <c r="A25" s="90"/>
      <c r="B25" s="87"/>
      <c r="C25" s="87"/>
      <c r="D25" s="209">
        <f t="shared" si="2"/>
        <v>0</v>
      </c>
    </row>
    <row r="26" spans="1:4" x14ac:dyDescent="0.3">
      <c r="A26" s="85"/>
      <c r="C26" s="49" t="s">
        <v>70</v>
      </c>
      <c r="D26" s="173">
        <f>SUM(D23:D25)</f>
        <v>0</v>
      </c>
    </row>
    <row r="27" spans="1:4" x14ac:dyDescent="0.3">
      <c r="A27" s="85"/>
      <c r="D27" s="173"/>
    </row>
    <row r="28" spans="1:4" x14ac:dyDescent="0.3">
      <c r="A28" s="396" t="s">
        <v>238</v>
      </c>
      <c r="B28" s="396"/>
      <c r="C28" s="396"/>
      <c r="D28" s="404"/>
    </row>
    <row r="29" spans="1:4" x14ac:dyDescent="0.3">
      <c r="A29" s="335" t="s">
        <v>239</v>
      </c>
      <c r="B29" s="333">
        <v>8257</v>
      </c>
      <c r="C29" s="333">
        <v>1</v>
      </c>
      <c r="D29" s="333">
        <f>C29*B29</f>
        <v>8257</v>
      </c>
    </row>
    <row r="30" spans="1:4" x14ac:dyDescent="0.3">
      <c r="A30" s="338" t="s">
        <v>240</v>
      </c>
      <c r="B30" s="337">
        <v>500</v>
      </c>
      <c r="C30" s="337">
        <v>1</v>
      </c>
      <c r="D30" s="337">
        <f>C30*B30</f>
        <v>500</v>
      </c>
    </row>
    <row r="31" spans="1:4" x14ac:dyDescent="0.3">
      <c r="A31" s="335" t="s">
        <v>402</v>
      </c>
      <c r="B31" s="333">
        <v>10068</v>
      </c>
      <c r="C31" s="333">
        <v>1</v>
      </c>
      <c r="D31" s="333">
        <f t="shared" ref="D31:D35" si="3">C31*B31</f>
        <v>10068</v>
      </c>
    </row>
    <row r="32" spans="1:4" x14ac:dyDescent="0.3">
      <c r="A32" s="335" t="s">
        <v>362</v>
      </c>
      <c r="B32" s="333">
        <v>11000</v>
      </c>
      <c r="C32" s="333">
        <v>1</v>
      </c>
      <c r="D32" s="333">
        <f t="shared" si="3"/>
        <v>11000</v>
      </c>
    </row>
    <row r="33" spans="1:4" x14ac:dyDescent="0.3">
      <c r="A33" s="335" t="s">
        <v>429</v>
      </c>
      <c r="B33" s="333">
        <v>150000</v>
      </c>
      <c r="C33" s="333">
        <v>1</v>
      </c>
      <c r="D33" s="333">
        <f t="shared" si="3"/>
        <v>150000</v>
      </c>
    </row>
    <row r="34" spans="1:4" x14ac:dyDescent="0.3">
      <c r="A34" s="335" t="s">
        <v>489</v>
      </c>
      <c r="B34" s="333">
        <v>2500</v>
      </c>
      <c r="C34" s="333">
        <v>1</v>
      </c>
      <c r="D34" s="333">
        <f t="shared" si="3"/>
        <v>2500</v>
      </c>
    </row>
    <row r="35" spans="1:4" x14ac:dyDescent="0.3">
      <c r="A35" s="335" t="s">
        <v>318</v>
      </c>
      <c r="B35" s="333">
        <v>500</v>
      </c>
      <c r="C35" s="333">
        <v>4</v>
      </c>
      <c r="D35" s="333">
        <f t="shared" si="3"/>
        <v>2000</v>
      </c>
    </row>
    <row r="36" spans="1:4" x14ac:dyDescent="0.3">
      <c r="C36" s="49" t="s">
        <v>70</v>
      </c>
      <c r="D36" s="49">
        <f>SUM(D29:D35)</f>
        <v>184325</v>
      </c>
    </row>
    <row r="38" spans="1:4" ht="37.5" x14ac:dyDescent="0.3">
      <c r="C38" s="53" t="s">
        <v>250</v>
      </c>
      <c r="D38" s="334">
        <f>SUM(D29:D35,D14:D19,D23:D25,D6:D10)</f>
        <v>377825</v>
      </c>
    </row>
  </sheetData>
  <mergeCells count="5">
    <mergeCell ref="A1:D1"/>
    <mergeCell ref="A5:D5"/>
    <mergeCell ref="A13:D13"/>
    <mergeCell ref="A22:D22"/>
    <mergeCell ref="A28:D28"/>
  </mergeCells>
  <pageMargins left="0.7" right="0.7" top="0.75" bottom="0.75" header="0.3" footer="0.3"/>
  <pageSetup paperSize="9" scale="68" fitToHeight="0"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42"/>
  <sheetViews>
    <sheetView topLeftCell="A4" zoomScale="80" zoomScaleNormal="80" workbookViewId="0">
      <selection activeCell="A20" sqref="A20:C20"/>
    </sheetView>
  </sheetViews>
  <sheetFormatPr defaultRowHeight="18.75" x14ac:dyDescent="0.3"/>
  <cols>
    <col min="1" max="1" width="81.42578125" style="48" customWidth="1"/>
    <col min="2" max="2" width="10.28515625" style="49" bestFit="1" customWidth="1"/>
    <col min="3" max="3" width="17.28515625" style="49" bestFit="1" customWidth="1"/>
    <col min="4" max="4" width="19.42578125" style="49" customWidth="1"/>
    <col min="5" max="5" width="9.140625" style="207"/>
    <col min="6" max="6" width="31.42578125" style="207" customWidth="1"/>
    <col min="7" max="16384" width="9.140625" style="207"/>
  </cols>
  <sheetData>
    <row r="1" spans="1:6" x14ac:dyDescent="0.3">
      <c r="A1" s="395" t="s">
        <v>634</v>
      </c>
      <c r="B1" s="395"/>
      <c r="C1" s="395"/>
      <c r="D1" s="395"/>
    </row>
    <row r="3" spans="1:6" x14ac:dyDescent="0.3">
      <c r="A3" s="346" t="s">
        <v>114</v>
      </c>
      <c r="B3" s="344" t="s">
        <v>116</v>
      </c>
      <c r="C3" s="344" t="s">
        <v>4</v>
      </c>
      <c r="D3" s="344" t="s">
        <v>117</v>
      </c>
    </row>
    <row r="4" spans="1:6" x14ac:dyDescent="0.3">
      <c r="A4" s="85"/>
      <c r="D4" s="82"/>
    </row>
    <row r="5" spans="1:6" x14ac:dyDescent="0.3">
      <c r="A5" s="392" t="s">
        <v>235</v>
      </c>
      <c r="B5" s="393"/>
      <c r="C5" s="393"/>
      <c r="D5" s="394"/>
    </row>
    <row r="6" spans="1:6" x14ac:dyDescent="0.3">
      <c r="A6" s="346" t="s">
        <v>639</v>
      </c>
      <c r="B6" s="344">
        <v>1400</v>
      </c>
      <c r="C6" s="344">
        <v>2</v>
      </c>
      <c r="D6" s="344">
        <f t="shared" ref="D6:D16" si="0">C6*B6</f>
        <v>2800</v>
      </c>
      <c r="F6" s="207" t="s">
        <v>638</v>
      </c>
    </row>
    <row r="7" spans="1:6" x14ac:dyDescent="0.3">
      <c r="A7" s="346" t="s">
        <v>636</v>
      </c>
      <c r="B7" s="344">
        <v>2500</v>
      </c>
      <c r="C7" s="344">
        <v>1</v>
      </c>
      <c r="D7" s="344">
        <f t="shared" si="0"/>
        <v>2500</v>
      </c>
      <c r="F7" s="207" t="s">
        <v>637</v>
      </c>
    </row>
    <row r="8" spans="1:6" ht="18.75" customHeight="1" x14ac:dyDescent="0.3">
      <c r="A8" s="349" t="s">
        <v>642</v>
      </c>
      <c r="B8" s="348">
        <v>3100</v>
      </c>
      <c r="C8" s="348">
        <v>1</v>
      </c>
      <c r="D8" s="348">
        <f t="shared" si="0"/>
        <v>3100</v>
      </c>
      <c r="F8" s="411" t="s">
        <v>635</v>
      </c>
    </row>
    <row r="9" spans="1:6" x14ac:dyDescent="0.3">
      <c r="A9" s="349" t="s">
        <v>641</v>
      </c>
      <c r="B9" s="348">
        <v>4500</v>
      </c>
      <c r="C9" s="348">
        <v>1</v>
      </c>
      <c r="D9" s="348">
        <f t="shared" si="0"/>
        <v>4500</v>
      </c>
      <c r="F9" s="411"/>
    </row>
    <row r="10" spans="1:6" ht="37.5" x14ac:dyDescent="0.3">
      <c r="A10" s="349" t="s">
        <v>643</v>
      </c>
      <c r="B10" s="348">
        <v>18500</v>
      </c>
      <c r="C10" s="348">
        <v>1</v>
      </c>
      <c r="D10" s="348">
        <f t="shared" si="0"/>
        <v>18500</v>
      </c>
      <c r="F10" s="411"/>
    </row>
    <row r="11" spans="1:6" x14ac:dyDescent="0.3">
      <c r="A11" s="349" t="s">
        <v>645</v>
      </c>
      <c r="B11" s="348">
        <v>26000</v>
      </c>
      <c r="C11" s="348">
        <v>1</v>
      </c>
      <c r="D11" s="348">
        <f t="shared" si="0"/>
        <v>26000</v>
      </c>
      <c r="F11" s="411"/>
    </row>
    <row r="12" spans="1:6" ht="37.5" x14ac:dyDescent="0.3">
      <c r="A12" s="349" t="s">
        <v>644</v>
      </c>
      <c r="B12" s="348">
        <v>12000</v>
      </c>
      <c r="C12" s="348">
        <v>1</v>
      </c>
      <c r="D12" s="348">
        <f t="shared" si="0"/>
        <v>12000</v>
      </c>
      <c r="F12" s="411"/>
    </row>
    <row r="13" spans="1:6" x14ac:dyDescent="0.3">
      <c r="A13" s="349" t="s">
        <v>640</v>
      </c>
      <c r="B13" s="348">
        <v>4500</v>
      </c>
      <c r="C13" s="348">
        <v>1</v>
      </c>
      <c r="D13" s="348">
        <f t="shared" si="0"/>
        <v>4500</v>
      </c>
      <c r="F13" s="411"/>
    </row>
    <row r="14" spans="1:6" ht="37.5" x14ac:dyDescent="0.3">
      <c r="A14" s="349" t="s">
        <v>646</v>
      </c>
      <c r="B14" s="348">
        <v>2000</v>
      </c>
      <c r="C14" s="348">
        <v>1</v>
      </c>
      <c r="D14" s="348">
        <f t="shared" si="0"/>
        <v>2000</v>
      </c>
      <c r="F14" s="411"/>
    </row>
    <row r="15" spans="1:6" x14ac:dyDescent="0.3">
      <c r="A15" s="349"/>
      <c r="B15" s="348"/>
      <c r="C15" s="348"/>
      <c r="D15" s="348">
        <f t="shared" si="0"/>
        <v>0</v>
      </c>
    </row>
    <row r="16" spans="1:6" x14ac:dyDescent="0.3">
      <c r="A16" s="346"/>
      <c r="B16" s="344"/>
      <c r="C16" s="344"/>
      <c r="D16" s="344">
        <f t="shared" si="0"/>
        <v>0</v>
      </c>
    </row>
    <row r="17" spans="1:4" x14ac:dyDescent="0.3">
      <c r="A17" s="85"/>
      <c r="C17" s="65" t="s">
        <v>70</v>
      </c>
      <c r="D17" s="173">
        <f>SUM(D6:D16)</f>
        <v>75900</v>
      </c>
    </row>
    <row r="18" spans="1:4" x14ac:dyDescent="0.3">
      <c r="A18" s="85"/>
      <c r="D18" s="173"/>
    </row>
    <row r="19" spans="1:4" x14ac:dyDescent="0.3">
      <c r="A19" s="404" t="s">
        <v>236</v>
      </c>
      <c r="B19" s="406"/>
      <c r="C19" s="406"/>
      <c r="D19" s="406"/>
    </row>
    <row r="20" spans="1:4" x14ac:dyDescent="0.3">
      <c r="A20" s="351" t="s">
        <v>481</v>
      </c>
      <c r="B20" s="350">
        <v>6000</v>
      </c>
      <c r="C20" s="210">
        <v>1</v>
      </c>
      <c r="D20" s="209">
        <f>B20*C20</f>
        <v>6000</v>
      </c>
    </row>
    <row r="21" spans="1:4" x14ac:dyDescent="0.3">
      <c r="A21" s="347"/>
      <c r="B21" s="344"/>
      <c r="C21" s="210"/>
      <c r="D21" s="209">
        <f t="shared" ref="D21" si="1">B21*C21</f>
        <v>0</v>
      </c>
    </row>
    <row r="22" spans="1:4" x14ac:dyDescent="0.3">
      <c r="A22" s="347"/>
      <c r="B22" s="344"/>
      <c r="C22" s="210"/>
      <c r="D22" s="209">
        <f>B22*C22</f>
        <v>0</v>
      </c>
    </row>
    <row r="23" spans="1:4" x14ac:dyDescent="0.3">
      <c r="A23" s="81"/>
      <c r="C23" s="49" t="s">
        <v>70</v>
      </c>
      <c r="D23" s="173">
        <f>SUM(D20:D22)</f>
        <v>6000</v>
      </c>
    </row>
    <row r="24" spans="1:4" x14ac:dyDescent="0.3">
      <c r="A24" s="85"/>
      <c r="D24" s="173"/>
    </row>
    <row r="25" spans="1:4" x14ac:dyDescent="0.3">
      <c r="A25" s="396" t="s">
        <v>237</v>
      </c>
      <c r="B25" s="396"/>
      <c r="C25" s="396"/>
      <c r="D25" s="404"/>
    </row>
    <row r="26" spans="1:4" x14ac:dyDescent="0.3">
      <c r="A26" s="90" t="s">
        <v>647</v>
      </c>
      <c r="B26" s="87">
        <v>4000</v>
      </c>
      <c r="C26" s="87">
        <v>1</v>
      </c>
      <c r="D26" s="209">
        <f t="shared" ref="D26:D29" si="2">C26*B26</f>
        <v>4000</v>
      </c>
    </row>
    <row r="27" spans="1:4" x14ac:dyDescent="0.3">
      <c r="A27" s="90"/>
      <c r="B27" s="87"/>
      <c r="C27" s="87"/>
      <c r="D27" s="209">
        <f t="shared" si="2"/>
        <v>0</v>
      </c>
    </row>
    <row r="28" spans="1:4" x14ac:dyDescent="0.3">
      <c r="A28" s="90"/>
      <c r="B28" s="87"/>
      <c r="C28" s="87"/>
      <c r="D28" s="209">
        <f t="shared" si="2"/>
        <v>0</v>
      </c>
    </row>
    <row r="29" spans="1:4" s="162" customFormat="1" x14ac:dyDescent="0.3">
      <c r="A29" s="90"/>
      <c r="B29" s="87"/>
      <c r="C29" s="87"/>
      <c r="D29" s="209">
        <f t="shared" si="2"/>
        <v>0</v>
      </c>
    </row>
    <row r="30" spans="1:4" x14ac:dyDescent="0.3">
      <c r="A30" s="85"/>
      <c r="C30" s="49" t="s">
        <v>70</v>
      </c>
      <c r="D30" s="173">
        <f>SUM(D26:D29)</f>
        <v>4000</v>
      </c>
    </row>
    <row r="31" spans="1:4" x14ac:dyDescent="0.3">
      <c r="A31" s="85"/>
      <c r="D31" s="173"/>
    </row>
    <row r="32" spans="1:4" x14ac:dyDescent="0.3">
      <c r="A32" s="396" t="s">
        <v>238</v>
      </c>
      <c r="B32" s="396"/>
      <c r="C32" s="396"/>
      <c r="D32" s="404"/>
    </row>
    <row r="33" spans="1:4" x14ac:dyDescent="0.3">
      <c r="A33" s="346" t="s">
        <v>239</v>
      </c>
      <c r="B33" s="344">
        <v>8257</v>
      </c>
      <c r="C33" s="344">
        <v>1</v>
      </c>
      <c r="D33" s="344">
        <f>C33*B33</f>
        <v>8257</v>
      </c>
    </row>
    <row r="34" spans="1:4" x14ac:dyDescent="0.3">
      <c r="A34" s="346" t="s">
        <v>240</v>
      </c>
      <c r="B34" s="344">
        <v>119783</v>
      </c>
      <c r="C34" s="344">
        <v>1</v>
      </c>
      <c r="D34" s="344">
        <f>C34*B34</f>
        <v>119783</v>
      </c>
    </row>
    <row r="35" spans="1:4" x14ac:dyDescent="0.3">
      <c r="A35" s="346" t="s">
        <v>402</v>
      </c>
      <c r="B35" s="344">
        <v>10068</v>
      </c>
      <c r="C35" s="344">
        <v>1</v>
      </c>
      <c r="D35" s="344">
        <f t="shared" ref="D35:D39" si="3">C35*B35</f>
        <v>10068</v>
      </c>
    </row>
    <row r="36" spans="1:4" x14ac:dyDescent="0.3">
      <c r="A36" s="346" t="s">
        <v>362</v>
      </c>
      <c r="B36" s="344">
        <v>11000</v>
      </c>
      <c r="C36" s="344">
        <v>1</v>
      </c>
      <c r="D36" s="344">
        <f t="shared" si="3"/>
        <v>11000</v>
      </c>
    </row>
    <row r="37" spans="1:4" x14ac:dyDescent="0.3">
      <c r="A37" s="346" t="s">
        <v>429</v>
      </c>
      <c r="B37" s="344">
        <v>150000</v>
      </c>
      <c r="C37" s="344">
        <v>1</v>
      </c>
      <c r="D37" s="344">
        <f t="shared" si="3"/>
        <v>150000</v>
      </c>
    </row>
    <row r="38" spans="1:4" x14ac:dyDescent="0.3">
      <c r="A38" s="346" t="s">
        <v>489</v>
      </c>
      <c r="B38" s="344">
        <v>2500</v>
      </c>
      <c r="C38" s="344">
        <v>1</v>
      </c>
      <c r="D38" s="344">
        <f t="shared" si="3"/>
        <v>2500</v>
      </c>
    </row>
    <row r="39" spans="1:4" x14ac:dyDescent="0.3">
      <c r="A39" s="346" t="s">
        <v>318</v>
      </c>
      <c r="B39" s="344">
        <v>500</v>
      </c>
      <c r="C39" s="344">
        <v>4</v>
      </c>
      <c r="D39" s="344">
        <f t="shared" si="3"/>
        <v>2000</v>
      </c>
    </row>
    <row r="40" spans="1:4" x14ac:dyDescent="0.3">
      <c r="C40" s="49" t="s">
        <v>70</v>
      </c>
      <c r="D40" s="49">
        <f>SUM(D33:D39)</f>
        <v>303608</v>
      </c>
    </row>
    <row r="42" spans="1:4" x14ac:dyDescent="0.3">
      <c r="C42" s="53" t="s">
        <v>250</v>
      </c>
      <c r="D42" s="345">
        <f>SUM(D33:D39,D20:D22,D26:D29,D6:D16)</f>
        <v>389508</v>
      </c>
    </row>
  </sheetData>
  <mergeCells count="6">
    <mergeCell ref="A32:D32"/>
    <mergeCell ref="F8:F14"/>
    <mergeCell ref="A1:D1"/>
    <mergeCell ref="A5:D5"/>
    <mergeCell ref="A19:D19"/>
    <mergeCell ref="A25:D25"/>
  </mergeCells>
  <pageMargins left="0.7" right="0.7" top="0.75" bottom="0.75" header="0.3" footer="0.3"/>
  <pageSetup paperSize="9" scale="51" fitToHeight="0"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52"/>
  <sheetViews>
    <sheetView zoomScale="80" zoomScaleNormal="80" workbookViewId="0">
      <selection activeCell="G9" sqref="G9"/>
    </sheetView>
  </sheetViews>
  <sheetFormatPr defaultRowHeight="18.75" x14ac:dyDescent="0.3"/>
  <cols>
    <col min="1" max="1" width="81.42578125" style="48" customWidth="1"/>
    <col min="2" max="2" width="10.28515625" style="356" bestFit="1" customWidth="1"/>
    <col min="3" max="3" width="17.28515625" style="356" bestFit="1" customWidth="1"/>
    <col min="4" max="4" width="19.42578125" style="356" customWidth="1"/>
    <col min="5" max="6" width="9.140625" style="207"/>
    <col min="7" max="7" width="158.28515625" style="207" customWidth="1"/>
    <col min="8" max="16384" width="9.140625" style="207"/>
  </cols>
  <sheetData>
    <row r="1" spans="1:7" x14ac:dyDescent="0.3">
      <c r="A1" s="395" t="s">
        <v>648</v>
      </c>
      <c r="B1" s="395"/>
      <c r="C1" s="395"/>
      <c r="D1" s="395"/>
    </row>
    <row r="3" spans="1:7" x14ac:dyDescent="0.3">
      <c r="A3" s="354" t="s">
        <v>114</v>
      </c>
      <c r="B3" s="352" t="s">
        <v>116</v>
      </c>
      <c r="C3" s="352" t="s">
        <v>4</v>
      </c>
      <c r="D3" s="352" t="s">
        <v>117</v>
      </c>
    </row>
    <row r="4" spans="1:7" x14ac:dyDescent="0.3">
      <c r="A4" s="85"/>
      <c r="D4" s="82"/>
    </row>
    <row r="5" spans="1:7" x14ac:dyDescent="0.3">
      <c r="A5" s="392" t="s">
        <v>235</v>
      </c>
      <c r="B5" s="393"/>
      <c r="C5" s="393"/>
      <c r="D5" s="394"/>
    </row>
    <row r="6" spans="1:7" x14ac:dyDescent="0.3">
      <c r="A6" s="354" t="s">
        <v>610</v>
      </c>
      <c r="B6" s="352">
        <v>55000</v>
      </c>
      <c r="C6" s="352">
        <v>4</v>
      </c>
      <c r="D6" s="352">
        <f t="shared" ref="D6:D17" si="0">C6*B6</f>
        <v>220000</v>
      </c>
    </row>
    <row r="7" spans="1:7" x14ac:dyDescent="0.3">
      <c r="A7" s="62" t="s">
        <v>649</v>
      </c>
      <c r="B7" s="352">
        <v>21000</v>
      </c>
      <c r="C7" s="352">
        <v>1</v>
      </c>
      <c r="D7" s="352">
        <f t="shared" si="0"/>
        <v>21000</v>
      </c>
    </row>
    <row r="8" spans="1:7" x14ac:dyDescent="0.3">
      <c r="A8" s="358" t="s">
        <v>171</v>
      </c>
      <c r="B8" s="357">
        <v>2500</v>
      </c>
      <c r="C8" s="357">
        <v>4</v>
      </c>
      <c r="D8" s="359">
        <f t="shared" si="0"/>
        <v>10000</v>
      </c>
      <c r="G8" s="362"/>
    </row>
    <row r="9" spans="1:7" x14ac:dyDescent="0.3">
      <c r="A9" s="358" t="s">
        <v>343</v>
      </c>
      <c r="B9" s="357">
        <v>4000</v>
      </c>
      <c r="C9" s="357">
        <v>4</v>
      </c>
      <c r="D9" s="359">
        <f t="shared" si="0"/>
        <v>16000</v>
      </c>
      <c r="G9" s="362"/>
    </row>
    <row r="10" spans="1:7" ht="37.5" x14ac:dyDescent="0.3">
      <c r="A10" s="358" t="s">
        <v>618</v>
      </c>
      <c r="B10" s="357">
        <v>4500</v>
      </c>
      <c r="C10" s="359">
        <v>4</v>
      </c>
      <c r="D10" s="359">
        <f t="shared" si="0"/>
        <v>18000</v>
      </c>
      <c r="G10" s="362"/>
    </row>
    <row r="11" spans="1:7" ht="37.5" x14ac:dyDescent="0.3">
      <c r="A11" s="358" t="s">
        <v>617</v>
      </c>
      <c r="B11" s="357">
        <v>5000</v>
      </c>
      <c r="C11" s="359">
        <v>4</v>
      </c>
      <c r="D11" s="359">
        <f t="shared" si="0"/>
        <v>20000</v>
      </c>
      <c r="G11" s="362"/>
    </row>
    <row r="12" spans="1:7" ht="37.5" x14ac:dyDescent="0.3">
      <c r="A12" s="358" t="s">
        <v>266</v>
      </c>
      <c r="B12" s="357">
        <v>3000</v>
      </c>
      <c r="C12" s="359">
        <v>4</v>
      </c>
      <c r="D12" s="359">
        <f t="shared" si="0"/>
        <v>12000</v>
      </c>
      <c r="G12" s="362"/>
    </row>
    <row r="13" spans="1:7" ht="37.5" x14ac:dyDescent="0.3">
      <c r="A13" s="358" t="s">
        <v>499</v>
      </c>
      <c r="B13" s="357">
        <v>3500</v>
      </c>
      <c r="C13" s="359">
        <v>4</v>
      </c>
      <c r="D13" s="359">
        <f t="shared" si="0"/>
        <v>14000</v>
      </c>
      <c r="G13" s="362"/>
    </row>
    <row r="14" spans="1:7" x14ac:dyDescent="0.3">
      <c r="A14" s="358" t="s">
        <v>284</v>
      </c>
      <c r="B14" s="357">
        <v>8000</v>
      </c>
      <c r="C14" s="359">
        <v>4</v>
      </c>
      <c r="D14" s="359">
        <f t="shared" si="0"/>
        <v>32000</v>
      </c>
      <c r="G14" s="362"/>
    </row>
    <row r="15" spans="1:7" x14ac:dyDescent="0.3">
      <c r="A15" s="358" t="s">
        <v>366</v>
      </c>
      <c r="B15" s="357">
        <v>600</v>
      </c>
      <c r="C15" s="359">
        <v>4</v>
      </c>
      <c r="D15" s="359">
        <f t="shared" si="0"/>
        <v>2400</v>
      </c>
      <c r="G15" s="362"/>
    </row>
    <row r="16" spans="1:7" x14ac:dyDescent="0.3">
      <c r="A16" s="358" t="s">
        <v>293</v>
      </c>
      <c r="B16" s="357">
        <v>500</v>
      </c>
      <c r="C16" s="359">
        <v>14</v>
      </c>
      <c r="D16" s="359">
        <f t="shared" si="0"/>
        <v>7000</v>
      </c>
      <c r="G16" s="362"/>
    </row>
    <row r="17" spans="1:7" x14ac:dyDescent="0.3">
      <c r="A17" s="354"/>
      <c r="B17" s="352"/>
      <c r="C17" s="352"/>
      <c r="D17" s="352">
        <f t="shared" si="0"/>
        <v>0</v>
      </c>
    </row>
    <row r="18" spans="1:7" x14ac:dyDescent="0.3">
      <c r="A18" s="85"/>
      <c r="C18" s="65" t="s">
        <v>70</v>
      </c>
      <c r="D18" s="173">
        <f>SUM(D6:D17)</f>
        <v>372400</v>
      </c>
    </row>
    <row r="19" spans="1:7" x14ac:dyDescent="0.3">
      <c r="A19" s="85"/>
      <c r="D19" s="173"/>
    </row>
    <row r="20" spans="1:7" x14ac:dyDescent="0.3">
      <c r="A20" s="404" t="s">
        <v>236</v>
      </c>
      <c r="B20" s="406"/>
      <c r="C20" s="406"/>
      <c r="D20" s="406"/>
    </row>
    <row r="21" spans="1:7" ht="37.5" x14ac:dyDescent="0.3">
      <c r="A21" s="361" t="s">
        <v>650</v>
      </c>
      <c r="B21" s="352">
        <v>35000</v>
      </c>
      <c r="C21" s="210">
        <v>1</v>
      </c>
      <c r="D21" s="209">
        <f>B21*C21</f>
        <v>35000</v>
      </c>
      <c r="G21" s="207" t="s">
        <v>651</v>
      </c>
    </row>
    <row r="22" spans="1:7" ht="37.5" x14ac:dyDescent="0.3">
      <c r="A22" s="361" t="s">
        <v>481</v>
      </c>
      <c r="B22" s="360">
        <v>6000</v>
      </c>
      <c r="C22" s="210">
        <v>1</v>
      </c>
      <c r="D22" s="209">
        <f t="shared" ref="D22:D33" si="1">B22*C22</f>
        <v>6000</v>
      </c>
      <c r="G22" s="207" t="s">
        <v>652</v>
      </c>
    </row>
    <row r="23" spans="1:7" x14ac:dyDescent="0.3">
      <c r="A23" s="361" t="s">
        <v>654</v>
      </c>
      <c r="B23" s="360">
        <v>450</v>
      </c>
      <c r="C23" s="210">
        <v>1</v>
      </c>
      <c r="D23" s="209">
        <f t="shared" si="1"/>
        <v>450</v>
      </c>
    </row>
    <row r="24" spans="1:7" x14ac:dyDescent="0.3">
      <c r="A24" s="361" t="s">
        <v>655</v>
      </c>
      <c r="B24" s="360">
        <v>20000</v>
      </c>
      <c r="C24" s="210">
        <v>1</v>
      </c>
      <c r="D24" s="209">
        <f t="shared" si="1"/>
        <v>20000</v>
      </c>
    </row>
    <row r="25" spans="1:7" x14ac:dyDescent="0.3">
      <c r="A25" s="361" t="s">
        <v>454</v>
      </c>
      <c r="B25" s="360">
        <v>200</v>
      </c>
      <c r="C25" s="210">
        <v>5</v>
      </c>
      <c r="D25" s="209">
        <f t="shared" si="1"/>
        <v>1000</v>
      </c>
    </row>
    <row r="26" spans="1:7" x14ac:dyDescent="0.3">
      <c r="A26" s="361" t="s">
        <v>455</v>
      </c>
      <c r="B26" s="360">
        <v>300</v>
      </c>
      <c r="C26" s="210">
        <v>5</v>
      </c>
      <c r="D26" s="209">
        <f t="shared" si="1"/>
        <v>1500</v>
      </c>
    </row>
    <row r="27" spans="1:7" x14ac:dyDescent="0.3">
      <c r="A27" s="361" t="s">
        <v>570</v>
      </c>
      <c r="B27" s="360">
        <v>15</v>
      </c>
      <c r="C27" s="360">
        <v>500</v>
      </c>
      <c r="D27" s="209">
        <f t="shared" ref="D27" si="2">B27*C27</f>
        <v>7500</v>
      </c>
    </row>
    <row r="28" spans="1:7" x14ac:dyDescent="0.3">
      <c r="A28" s="62" t="s">
        <v>254</v>
      </c>
      <c r="B28" s="360">
        <v>9000</v>
      </c>
      <c r="C28" s="210">
        <v>2</v>
      </c>
      <c r="D28" s="209">
        <f t="shared" ref="D28:D32" si="3">B28*C28</f>
        <v>18000</v>
      </c>
    </row>
    <row r="29" spans="1:7" x14ac:dyDescent="0.3">
      <c r="A29" s="361" t="s">
        <v>460</v>
      </c>
      <c r="B29" s="360">
        <v>7000</v>
      </c>
      <c r="C29" s="210">
        <v>3</v>
      </c>
      <c r="D29" s="209">
        <f t="shared" ref="D29:D31" si="4">B29*C29</f>
        <v>21000</v>
      </c>
    </row>
    <row r="30" spans="1:7" x14ac:dyDescent="0.3">
      <c r="A30" s="361" t="s">
        <v>461</v>
      </c>
      <c r="B30" s="360">
        <v>11000</v>
      </c>
      <c r="C30" s="210">
        <v>1</v>
      </c>
      <c r="D30" s="209">
        <f t="shared" si="4"/>
        <v>11000</v>
      </c>
    </row>
    <row r="31" spans="1:7" x14ac:dyDescent="0.3">
      <c r="A31" s="361" t="s">
        <v>462</v>
      </c>
      <c r="B31" s="360">
        <v>11000</v>
      </c>
      <c r="C31" s="210">
        <v>1</v>
      </c>
      <c r="D31" s="209">
        <f t="shared" si="4"/>
        <v>11000</v>
      </c>
    </row>
    <row r="32" spans="1:7" x14ac:dyDescent="0.3">
      <c r="A32" s="62" t="s">
        <v>463</v>
      </c>
      <c r="B32" s="360">
        <v>11000</v>
      </c>
      <c r="C32" s="210">
        <v>1</v>
      </c>
      <c r="D32" s="209">
        <f t="shared" si="3"/>
        <v>11000</v>
      </c>
    </row>
    <row r="33" spans="1:4" x14ac:dyDescent="0.3">
      <c r="A33" s="355"/>
      <c r="B33" s="352"/>
      <c r="C33" s="210"/>
      <c r="D33" s="209">
        <f t="shared" si="1"/>
        <v>0</v>
      </c>
    </row>
    <row r="34" spans="1:4" x14ac:dyDescent="0.3">
      <c r="A34" s="81"/>
      <c r="C34" s="356" t="s">
        <v>70</v>
      </c>
      <c r="D34" s="173">
        <f>SUM(D21:D33)</f>
        <v>143450</v>
      </c>
    </row>
    <row r="35" spans="1:4" x14ac:dyDescent="0.3">
      <c r="A35" s="85"/>
      <c r="D35" s="173"/>
    </row>
    <row r="36" spans="1:4" x14ac:dyDescent="0.3">
      <c r="A36" s="396" t="s">
        <v>237</v>
      </c>
      <c r="B36" s="396"/>
      <c r="C36" s="396"/>
      <c r="D36" s="404"/>
    </row>
    <row r="37" spans="1:4" x14ac:dyDescent="0.3">
      <c r="A37" s="90" t="s">
        <v>653</v>
      </c>
      <c r="B37" s="87">
        <v>21492</v>
      </c>
      <c r="C37" s="87">
        <v>1</v>
      </c>
      <c r="D37" s="209">
        <f t="shared" ref="D37:D39" si="5">C37*B37</f>
        <v>21492</v>
      </c>
    </row>
    <row r="38" spans="1:4" x14ac:dyDescent="0.3">
      <c r="A38" s="90"/>
      <c r="B38" s="87"/>
      <c r="C38" s="87"/>
      <c r="D38" s="209">
        <f t="shared" si="5"/>
        <v>0</v>
      </c>
    </row>
    <row r="39" spans="1:4" s="162" customFormat="1" x14ac:dyDescent="0.3">
      <c r="A39" s="90"/>
      <c r="B39" s="87"/>
      <c r="C39" s="87"/>
      <c r="D39" s="209">
        <f t="shared" si="5"/>
        <v>0</v>
      </c>
    </row>
    <row r="40" spans="1:4" x14ac:dyDescent="0.3">
      <c r="A40" s="85"/>
      <c r="C40" s="356" t="s">
        <v>70</v>
      </c>
      <c r="D40" s="173">
        <f>SUM(D37:D39)</f>
        <v>21492</v>
      </c>
    </row>
    <row r="41" spans="1:4" x14ac:dyDescent="0.3">
      <c r="A41" s="85"/>
      <c r="D41" s="173"/>
    </row>
    <row r="42" spans="1:4" x14ac:dyDescent="0.3">
      <c r="A42" s="396" t="s">
        <v>238</v>
      </c>
      <c r="B42" s="396"/>
      <c r="C42" s="396"/>
      <c r="D42" s="404"/>
    </row>
    <row r="43" spans="1:4" x14ac:dyDescent="0.3">
      <c r="A43" s="354" t="s">
        <v>239</v>
      </c>
      <c r="B43" s="352">
        <v>8257</v>
      </c>
      <c r="C43" s="352">
        <v>1</v>
      </c>
      <c r="D43" s="352">
        <f>C43*B43</f>
        <v>8257</v>
      </c>
    </row>
    <row r="44" spans="1:4" x14ac:dyDescent="0.3">
      <c r="A44" s="354" t="s">
        <v>240</v>
      </c>
      <c r="B44" s="352">
        <v>565</v>
      </c>
      <c r="C44" s="352">
        <v>1</v>
      </c>
      <c r="D44" s="352">
        <f>C44*B44</f>
        <v>565</v>
      </c>
    </row>
    <row r="45" spans="1:4" x14ac:dyDescent="0.3">
      <c r="A45" s="354" t="s">
        <v>402</v>
      </c>
      <c r="B45" s="352">
        <v>10068</v>
      </c>
      <c r="C45" s="352">
        <v>1</v>
      </c>
      <c r="D45" s="352">
        <f t="shared" ref="D45:D49" si="6">C45*B45</f>
        <v>10068</v>
      </c>
    </row>
    <row r="46" spans="1:4" x14ac:dyDescent="0.3">
      <c r="A46" s="354" t="s">
        <v>362</v>
      </c>
      <c r="B46" s="352">
        <v>11000</v>
      </c>
      <c r="C46" s="352">
        <v>1</v>
      </c>
      <c r="D46" s="352">
        <f t="shared" si="6"/>
        <v>11000</v>
      </c>
    </row>
    <row r="47" spans="1:4" x14ac:dyDescent="0.3">
      <c r="A47" s="354" t="s">
        <v>429</v>
      </c>
      <c r="B47" s="352">
        <v>150000</v>
      </c>
      <c r="C47" s="352">
        <v>1</v>
      </c>
      <c r="D47" s="352">
        <f t="shared" si="6"/>
        <v>150000</v>
      </c>
    </row>
    <row r="48" spans="1:4" x14ac:dyDescent="0.3">
      <c r="A48" s="354" t="s">
        <v>489</v>
      </c>
      <c r="B48" s="352">
        <v>2500</v>
      </c>
      <c r="C48" s="352">
        <v>1</v>
      </c>
      <c r="D48" s="352">
        <f t="shared" si="6"/>
        <v>2500</v>
      </c>
    </row>
    <row r="49" spans="1:4" x14ac:dyDescent="0.3">
      <c r="A49" s="354" t="s">
        <v>318</v>
      </c>
      <c r="B49" s="352">
        <v>500</v>
      </c>
      <c r="C49" s="352">
        <v>4</v>
      </c>
      <c r="D49" s="352">
        <f t="shared" si="6"/>
        <v>2000</v>
      </c>
    </row>
    <row r="50" spans="1:4" x14ac:dyDescent="0.3">
      <c r="C50" s="356" t="s">
        <v>70</v>
      </c>
      <c r="D50" s="356">
        <f>SUM(D43:D49)</f>
        <v>184390</v>
      </c>
    </row>
    <row r="52" spans="1:4" x14ac:dyDescent="0.3">
      <c r="C52" s="53" t="s">
        <v>250</v>
      </c>
      <c r="D52" s="353">
        <f>SUM(D43:D49,D21:D33,D37:D39,D6:D17)</f>
        <v>721732</v>
      </c>
    </row>
  </sheetData>
  <mergeCells count="5">
    <mergeCell ref="A42:D42"/>
    <mergeCell ref="A1:D1"/>
    <mergeCell ref="A5:D5"/>
    <mergeCell ref="A20:D20"/>
    <mergeCell ref="A36:D36"/>
  </mergeCells>
  <pageMargins left="0.7" right="0.7" top="0.75" bottom="0.75" header="0.3" footer="0.3"/>
  <pageSetup paperSize="9" scale="28"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3"/>
  <sheetViews>
    <sheetView tabSelected="1" topLeftCell="A10" zoomScale="80" zoomScaleNormal="80" workbookViewId="0">
      <selection activeCell="M38" sqref="M38"/>
    </sheetView>
  </sheetViews>
  <sheetFormatPr defaultRowHeight="18.75" x14ac:dyDescent="0.3"/>
  <cols>
    <col min="1" max="1" width="81.42578125" style="48" customWidth="1"/>
    <col min="2" max="2" width="10.28515625" style="367" bestFit="1" customWidth="1"/>
    <col min="3" max="3" width="17.28515625" style="367" bestFit="1" customWidth="1"/>
    <col min="4" max="4" width="19.42578125" style="367" customWidth="1"/>
    <col min="5" max="6" width="9.140625" style="207"/>
    <col min="7" max="7" width="17.7109375" style="207" customWidth="1"/>
    <col min="8" max="16384" width="9.140625" style="207"/>
  </cols>
  <sheetData>
    <row r="1" spans="1:13" x14ac:dyDescent="0.3">
      <c r="A1" s="395" t="s">
        <v>656</v>
      </c>
      <c r="B1" s="395"/>
      <c r="C1" s="395"/>
      <c r="D1" s="395"/>
    </row>
    <row r="3" spans="1:13" x14ac:dyDescent="0.3">
      <c r="A3" s="365" t="s">
        <v>114</v>
      </c>
      <c r="B3" s="363" t="s">
        <v>116</v>
      </c>
      <c r="C3" s="363" t="s">
        <v>4</v>
      </c>
      <c r="D3" s="363" t="s">
        <v>117</v>
      </c>
      <c r="H3" s="412" t="s">
        <v>658</v>
      </c>
      <c r="I3" s="412"/>
      <c r="J3" s="412"/>
      <c r="K3" s="412"/>
      <c r="L3" s="412"/>
      <c r="M3" s="412"/>
    </row>
    <row r="4" spans="1:13" x14ac:dyDescent="0.3">
      <c r="A4" s="85"/>
      <c r="D4" s="82"/>
      <c r="H4" s="412"/>
      <c r="I4" s="412"/>
      <c r="J4" s="412"/>
      <c r="K4" s="412"/>
      <c r="L4" s="412"/>
      <c r="M4" s="412"/>
    </row>
    <row r="5" spans="1:13" x14ac:dyDescent="0.3">
      <c r="A5" s="392" t="s">
        <v>235</v>
      </c>
      <c r="B5" s="393"/>
      <c r="C5" s="393"/>
      <c r="D5" s="394"/>
      <c r="H5" s="412"/>
      <c r="I5" s="412"/>
      <c r="J5" s="412"/>
      <c r="K5" s="412"/>
      <c r="L5" s="412"/>
      <c r="M5" s="412"/>
    </row>
    <row r="6" spans="1:13" x14ac:dyDescent="0.3">
      <c r="A6" s="365" t="s">
        <v>284</v>
      </c>
      <c r="B6" s="363">
        <v>8000</v>
      </c>
      <c r="C6" s="363">
        <v>3</v>
      </c>
      <c r="D6" s="363">
        <f t="shared" ref="D6:D17" si="0">C6*B6</f>
        <v>24000</v>
      </c>
      <c r="H6" s="412"/>
      <c r="I6" s="412"/>
      <c r="J6" s="412"/>
      <c r="K6" s="412"/>
      <c r="L6" s="412"/>
      <c r="M6" s="412"/>
    </row>
    <row r="7" spans="1:13" x14ac:dyDescent="0.3">
      <c r="A7" s="365" t="s">
        <v>171</v>
      </c>
      <c r="B7" s="363">
        <v>2500</v>
      </c>
      <c r="C7" s="363">
        <v>3</v>
      </c>
      <c r="D7" s="363">
        <f t="shared" si="0"/>
        <v>7500</v>
      </c>
      <c r="G7" s="362"/>
      <c r="H7" s="412"/>
      <c r="I7" s="412"/>
      <c r="J7" s="412"/>
      <c r="K7" s="412"/>
      <c r="L7" s="412"/>
      <c r="M7" s="412"/>
    </row>
    <row r="8" spans="1:13" x14ac:dyDescent="0.3">
      <c r="A8" s="365" t="s">
        <v>343</v>
      </c>
      <c r="B8" s="363">
        <v>4000</v>
      </c>
      <c r="C8" s="370">
        <v>3</v>
      </c>
      <c r="D8" s="363">
        <f t="shared" si="0"/>
        <v>12000</v>
      </c>
      <c r="G8" s="362"/>
    </row>
    <row r="9" spans="1:13" ht="37.5" x14ac:dyDescent="0.3">
      <c r="A9" s="365" t="s">
        <v>618</v>
      </c>
      <c r="B9" s="363">
        <v>4500</v>
      </c>
      <c r="C9" s="370">
        <v>3</v>
      </c>
      <c r="D9" s="363">
        <f t="shared" si="0"/>
        <v>13500</v>
      </c>
      <c r="G9" s="362"/>
    </row>
    <row r="10" spans="1:13" ht="37.5" x14ac:dyDescent="0.3">
      <c r="A10" s="365" t="s">
        <v>617</v>
      </c>
      <c r="B10" s="363">
        <v>5000</v>
      </c>
      <c r="C10" s="370">
        <v>3</v>
      </c>
      <c r="D10" s="363">
        <f t="shared" si="0"/>
        <v>15000</v>
      </c>
      <c r="G10" s="362"/>
    </row>
    <row r="11" spans="1:13" ht="37.5" x14ac:dyDescent="0.3">
      <c r="A11" s="365" t="s">
        <v>266</v>
      </c>
      <c r="B11" s="363">
        <v>3000</v>
      </c>
      <c r="C11" s="370">
        <v>3</v>
      </c>
      <c r="D11" s="363">
        <f t="shared" si="0"/>
        <v>9000</v>
      </c>
      <c r="G11" s="362"/>
    </row>
    <row r="12" spans="1:13" ht="37.5" x14ac:dyDescent="0.3">
      <c r="A12" s="365" t="s">
        <v>499</v>
      </c>
      <c r="B12" s="363">
        <v>3500</v>
      </c>
      <c r="C12" s="370">
        <v>3</v>
      </c>
      <c r="D12" s="363">
        <f t="shared" si="0"/>
        <v>10500</v>
      </c>
      <c r="G12" s="362"/>
    </row>
    <row r="13" spans="1:13" x14ac:dyDescent="0.3">
      <c r="A13" s="365" t="s">
        <v>657</v>
      </c>
      <c r="B13" s="363">
        <v>5000</v>
      </c>
      <c r="C13" s="363">
        <v>5</v>
      </c>
      <c r="D13" s="363">
        <f t="shared" si="0"/>
        <v>25000</v>
      </c>
      <c r="G13" s="362"/>
    </row>
    <row r="14" spans="1:13" x14ac:dyDescent="0.3">
      <c r="A14" s="369"/>
      <c r="B14" s="368"/>
      <c r="C14" s="368"/>
      <c r="D14" s="368">
        <f t="shared" si="0"/>
        <v>0</v>
      </c>
      <c r="G14" s="362"/>
    </row>
    <row r="15" spans="1:13" x14ac:dyDescent="0.3">
      <c r="A15" s="369"/>
      <c r="B15" s="368"/>
      <c r="C15" s="368"/>
      <c r="D15" s="368">
        <f t="shared" si="0"/>
        <v>0</v>
      </c>
      <c r="G15" s="362"/>
    </row>
    <row r="16" spans="1:13" x14ac:dyDescent="0.3">
      <c r="A16" s="365"/>
      <c r="B16" s="363"/>
      <c r="C16" s="363"/>
      <c r="D16" s="368">
        <f t="shared" si="0"/>
        <v>0</v>
      </c>
      <c r="G16" s="362"/>
    </row>
    <row r="17" spans="1:4" x14ac:dyDescent="0.3">
      <c r="A17" s="365"/>
      <c r="B17" s="363"/>
      <c r="C17" s="363"/>
      <c r="D17" s="363">
        <f t="shared" si="0"/>
        <v>0</v>
      </c>
    </row>
    <row r="18" spans="1:4" x14ac:dyDescent="0.3">
      <c r="A18" s="85"/>
      <c r="C18" s="65" t="s">
        <v>70</v>
      </c>
      <c r="D18" s="173">
        <f>SUM(D6:D17)</f>
        <v>116500</v>
      </c>
    </row>
    <row r="19" spans="1:4" x14ac:dyDescent="0.3">
      <c r="A19" s="85"/>
      <c r="D19" s="173"/>
    </row>
    <row r="20" spans="1:4" x14ac:dyDescent="0.3">
      <c r="A20" s="404" t="s">
        <v>236</v>
      </c>
      <c r="B20" s="406"/>
      <c r="C20" s="406"/>
      <c r="D20" s="406"/>
    </row>
    <row r="21" spans="1:4" ht="37.5" x14ac:dyDescent="0.3">
      <c r="A21" s="366" t="s">
        <v>659</v>
      </c>
      <c r="B21" s="363">
        <v>800</v>
      </c>
      <c r="C21" s="210">
        <v>5</v>
      </c>
      <c r="D21" s="209">
        <f>B21*C21</f>
        <v>4000</v>
      </c>
    </row>
    <row r="22" spans="1:4" x14ac:dyDescent="0.3">
      <c r="A22" s="372"/>
      <c r="B22" s="371"/>
      <c r="C22" s="210"/>
      <c r="D22" s="209">
        <f t="shared" ref="D22" si="1">B22*C22</f>
        <v>0</v>
      </c>
    </row>
    <row r="23" spans="1:4" x14ac:dyDescent="0.3">
      <c r="A23" s="366"/>
      <c r="B23" s="363"/>
      <c r="C23" s="210"/>
      <c r="D23" s="209">
        <f t="shared" ref="D23:D24" si="2">B23*C23</f>
        <v>0</v>
      </c>
    </row>
    <row r="24" spans="1:4" x14ac:dyDescent="0.3">
      <c r="A24" s="366"/>
      <c r="B24" s="363"/>
      <c r="C24" s="210"/>
      <c r="D24" s="209">
        <f t="shared" si="2"/>
        <v>0</v>
      </c>
    </row>
    <row r="25" spans="1:4" x14ac:dyDescent="0.3">
      <c r="A25" s="81"/>
      <c r="C25" s="367" t="s">
        <v>70</v>
      </c>
      <c r="D25" s="173">
        <f>SUM(D21:D24)</f>
        <v>4000</v>
      </c>
    </row>
    <row r="26" spans="1:4" x14ac:dyDescent="0.3">
      <c r="A26" s="85"/>
      <c r="D26" s="173"/>
    </row>
    <row r="27" spans="1:4" x14ac:dyDescent="0.3">
      <c r="A27" s="396" t="s">
        <v>237</v>
      </c>
      <c r="B27" s="396"/>
      <c r="C27" s="396"/>
      <c r="D27" s="404"/>
    </row>
    <row r="28" spans="1:4" x14ac:dyDescent="0.3">
      <c r="A28" s="90"/>
      <c r="B28" s="87"/>
      <c r="C28" s="87"/>
      <c r="D28" s="209">
        <f t="shared" ref="D28:D30" si="3">C28*B28</f>
        <v>0</v>
      </c>
    </row>
    <row r="29" spans="1:4" x14ac:dyDescent="0.3">
      <c r="A29" s="90"/>
      <c r="B29" s="87"/>
      <c r="C29" s="87"/>
      <c r="D29" s="209">
        <f t="shared" si="3"/>
        <v>0</v>
      </c>
    </row>
    <row r="30" spans="1:4" s="162" customFormat="1" x14ac:dyDescent="0.3">
      <c r="A30" s="90"/>
      <c r="B30" s="87"/>
      <c r="C30" s="87"/>
      <c r="D30" s="209">
        <f t="shared" si="3"/>
        <v>0</v>
      </c>
    </row>
    <row r="31" spans="1:4" x14ac:dyDescent="0.3">
      <c r="A31" s="85"/>
      <c r="C31" s="367" t="s">
        <v>70</v>
      </c>
      <c r="D31" s="173">
        <f>SUM(D28:D30)</f>
        <v>0</v>
      </c>
    </row>
    <row r="32" spans="1:4" x14ac:dyDescent="0.3">
      <c r="A32" s="85"/>
      <c r="D32" s="173"/>
    </row>
    <row r="33" spans="1:4" x14ac:dyDescent="0.3">
      <c r="A33" s="396" t="s">
        <v>238</v>
      </c>
      <c r="B33" s="396"/>
      <c r="C33" s="396"/>
      <c r="D33" s="404"/>
    </row>
    <row r="34" spans="1:4" x14ac:dyDescent="0.3">
      <c r="A34" s="365" t="s">
        <v>239</v>
      </c>
      <c r="B34" s="363">
        <v>8257</v>
      </c>
      <c r="C34" s="363">
        <v>1</v>
      </c>
      <c r="D34" s="363">
        <f>C34*B34</f>
        <v>8257</v>
      </c>
    </row>
    <row r="35" spans="1:4" x14ac:dyDescent="0.3">
      <c r="A35" s="365" t="s">
        <v>240</v>
      </c>
      <c r="B35" s="363">
        <v>565</v>
      </c>
      <c r="C35" s="363">
        <v>1</v>
      </c>
      <c r="D35" s="363">
        <f>C35*B35</f>
        <v>565</v>
      </c>
    </row>
    <row r="36" spans="1:4" x14ac:dyDescent="0.3">
      <c r="A36" s="365" t="s">
        <v>402</v>
      </c>
      <c r="B36" s="363">
        <v>10068</v>
      </c>
      <c r="C36" s="363">
        <v>1</v>
      </c>
      <c r="D36" s="363">
        <f t="shared" ref="D36:D40" si="4">C36*B36</f>
        <v>10068</v>
      </c>
    </row>
    <row r="37" spans="1:4" x14ac:dyDescent="0.3">
      <c r="A37" s="365" t="s">
        <v>362</v>
      </c>
      <c r="B37" s="363">
        <v>11000</v>
      </c>
      <c r="C37" s="363">
        <v>1</v>
      </c>
      <c r="D37" s="363">
        <f t="shared" si="4"/>
        <v>11000</v>
      </c>
    </row>
    <row r="38" spans="1:4" x14ac:dyDescent="0.3">
      <c r="A38" s="365" t="s">
        <v>429</v>
      </c>
      <c r="B38" s="363">
        <v>150000</v>
      </c>
      <c r="C38" s="363">
        <v>1</v>
      </c>
      <c r="D38" s="363">
        <f t="shared" si="4"/>
        <v>150000</v>
      </c>
    </row>
    <row r="39" spans="1:4" x14ac:dyDescent="0.3">
      <c r="A39" s="365" t="s">
        <v>489</v>
      </c>
      <c r="B39" s="363">
        <v>2500</v>
      </c>
      <c r="C39" s="363">
        <v>1</v>
      </c>
      <c r="D39" s="363">
        <f t="shared" si="4"/>
        <v>2500</v>
      </c>
    </row>
    <row r="40" spans="1:4" x14ac:dyDescent="0.3">
      <c r="A40" s="365" t="s">
        <v>318</v>
      </c>
      <c r="B40" s="363">
        <v>500</v>
      </c>
      <c r="C40" s="363">
        <v>4</v>
      </c>
      <c r="D40" s="363">
        <f t="shared" si="4"/>
        <v>2000</v>
      </c>
    </row>
    <row r="41" spans="1:4" x14ac:dyDescent="0.3">
      <c r="C41" s="367" t="s">
        <v>70</v>
      </c>
      <c r="D41" s="367">
        <f>SUM(D34:D40)</f>
        <v>184390</v>
      </c>
    </row>
    <row r="43" spans="1:4" ht="37.5" x14ac:dyDescent="0.3">
      <c r="C43" s="53" t="s">
        <v>250</v>
      </c>
      <c r="D43" s="364">
        <f>SUM(D34:D40,D21:D24,D28:D30,D6:D17)</f>
        <v>304890</v>
      </c>
    </row>
  </sheetData>
  <mergeCells count="6">
    <mergeCell ref="A33:D33"/>
    <mergeCell ref="H3:M7"/>
    <mergeCell ref="A1:D1"/>
    <mergeCell ref="A5:D5"/>
    <mergeCell ref="A20:D20"/>
    <mergeCell ref="A27:D27"/>
  </mergeCells>
  <pageMargins left="0.7" right="0.7" top="0.75" bottom="0.75" header="0.3" footer="0.3"/>
  <pageSetup paperSize="9" scale="28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41"/>
  <sheetViews>
    <sheetView topLeftCell="A25" zoomScale="85" zoomScaleNormal="85" workbookViewId="0">
      <selection activeCell="A19" sqref="A19:D19"/>
    </sheetView>
  </sheetViews>
  <sheetFormatPr defaultRowHeight="15" x14ac:dyDescent="0.25"/>
  <cols>
    <col min="1" max="1" width="58.7109375" style="42" customWidth="1"/>
    <col min="2" max="2" width="17.85546875" style="42" customWidth="1"/>
    <col min="3" max="3" width="16.28515625" style="42" customWidth="1"/>
    <col min="4" max="4" width="14.85546875" style="42" customWidth="1"/>
    <col min="5" max="5" width="19" style="42" customWidth="1"/>
    <col min="6" max="6" width="60.28515625" style="42" customWidth="1"/>
    <col min="7" max="16384" width="9.140625" style="42"/>
  </cols>
  <sheetData>
    <row r="1" spans="1:7" ht="18.75" x14ac:dyDescent="0.25">
      <c r="A1" s="387" t="s">
        <v>175</v>
      </c>
      <c r="B1" s="387"/>
      <c r="C1" s="387"/>
      <c r="D1" s="387"/>
      <c r="E1" s="387"/>
      <c r="F1" s="387"/>
    </row>
    <row r="2" spans="1:7" ht="18.75" x14ac:dyDescent="0.25">
      <c r="A2" s="48"/>
      <c r="B2" s="49"/>
      <c r="C2" s="49"/>
      <c r="D2" s="49"/>
      <c r="E2" s="49"/>
      <c r="F2" s="47"/>
    </row>
    <row r="3" spans="1:7" ht="18.75" x14ac:dyDescent="0.25">
      <c r="A3" s="25" t="s">
        <v>114</v>
      </c>
      <c r="B3" s="25" t="s">
        <v>115</v>
      </c>
      <c r="C3" s="25" t="s">
        <v>116</v>
      </c>
      <c r="D3" s="25" t="s">
        <v>4</v>
      </c>
      <c r="E3" s="25" t="s">
        <v>117</v>
      </c>
      <c r="F3" s="47"/>
    </row>
    <row r="4" spans="1:7" ht="18.75" x14ac:dyDescent="0.25">
      <c r="A4" s="384" t="s">
        <v>154</v>
      </c>
      <c r="B4" s="385"/>
      <c r="C4" s="385"/>
      <c r="D4" s="385"/>
      <c r="E4" s="386"/>
      <c r="F4" s="47"/>
    </row>
    <row r="5" spans="1:7" ht="56.25" x14ac:dyDescent="0.25">
      <c r="A5" s="27" t="s">
        <v>184</v>
      </c>
      <c r="B5" s="25" t="s">
        <v>185</v>
      </c>
      <c r="C5" s="25">
        <v>110</v>
      </c>
      <c r="D5" s="25">
        <v>10</v>
      </c>
      <c r="E5" s="25">
        <f>D5*C5</f>
        <v>1100</v>
      </c>
      <c r="F5" s="383" t="s">
        <v>153</v>
      </c>
    </row>
    <row r="6" spans="1:7" ht="56.25" x14ac:dyDescent="0.25">
      <c r="A6" s="27" t="s">
        <v>187</v>
      </c>
      <c r="B6" s="25" t="s">
        <v>185</v>
      </c>
      <c r="C6" s="25">
        <v>65</v>
      </c>
      <c r="D6" s="25">
        <v>15</v>
      </c>
      <c r="E6" s="25">
        <f>D6*C6</f>
        <v>975</v>
      </c>
      <c r="F6" s="383"/>
    </row>
    <row r="7" spans="1:7" ht="37.5" x14ac:dyDescent="0.25">
      <c r="A7" s="56" t="s">
        <v>186</v>
      </c>
      <c r="B7" s="25" t="s">
        <v>123</v>
      </c>
      <c r="C7" s="25">
        <v>1450</v>
      </c>
      <c r="D7" s="25">
        <v>1</v>
      </c>
      <c r="E7" s="25">
        <f>D7*C7</f>
        <v>1450</v>
      </c>
      <c r="F7" s="383"/>
    </row>
    <row r="8" spans="1:7" ht="18.75" x14ac:dyDescent="0.25">
      <c r="A8" s="38" t="s">
        <v>135</v>
      </c>
      <c r="B8" s="25" t="s">
        <v>111</v>
      </c>
      <c r="C8" s="25">
        <v>5300</v>
      </c>
      <c r="D8" s="25">
        <v>10</v>
      </c>
      <c r="E8" s="25">
        <f>D8*C8</f>
        <v>53000</v>
      </c>
      <c r="F8" s="383" t="s">
        <v>133</v>
      </c>
    </row>
    <row r="9" spans="1:7" ht="18.75" x14ac:dyDescent="0.25">
      <c r="A9" s="38" t="s">
        <v>134</v>
      </c>
      <c r="B9" s="25" t="s">
        <v>111</v>
      </c>
      <c r="C9" s="25">
        <v>6300</v>
      </c>
      <c r="D9" s="25">
        <v>10</v>
      </c>
      <c r="E9" s="25">
        <f>D9*C9</f>
        <v>63000</v>
      </c>
      <c r="F9" s="383"/>
    </row>
    <row r="10" spans="1:7" ht="18.75" x14ac:dyDescent="0.25">
      <c r="A10" s="384" t="s">
        <v>125</v>
      </c>
      <c r="B10" s="385"/>
      <c r="C10" s="385"/>
      <c r="D10" s="385"/>
      <c r="E10" s="386"/>
      <c r="F10" s="47"/>
    </row>
    <row r="11" spans="1:7" ht="18.75" x14ac:dyDescent="0.25">
      <c r="A11" s="27" t="s">
        <v>120</v>
      </c>
      <c r="B11" s="25" t="s">
        <v>183</v>
      </c>
      <c r="C11" s="25">
        <v>4000</v>
      </c>
      <c r="D11" s="57">
        <v>15</v>
      </c>
      <c r="E11" s="25">
        <f>D11*C11</f>
        <v>60000</v>
      </c>
      <c r="F11" s="52" t="s">
        <v>131</v>
      </c>
      <c r="G11" s="58">
        <v>12</v>
      </c>
    </row>
    <row r="12" spans="1:7" ht="18.75" x14ac:dyDescent="0.25">
      <c r="A12" s="379" t="s">
        <v>124</v>
      </c>
      <c r="B12" s="379"/>
      <c r="C12" s="379"/>
      <c r="D12" s="379"/>
      <c r="E12" s="379"/>
      <c r="F12" s="47"/>
    </row>
    <row r="13" spans="1:7" ht="56.25" x14ac:dyDescent="0.25">
      <c r="A13" s="27" t="s">
        <v>73</v>
      </c>
      <c r="B13" s="25" t="s">
        <v>81</v>
      </c>
      <c r="C13" s="25">
        <v>27000</v>
      </c>
      <c r="D13" s="25">
        <v>2</v>
      </c>
      <c r="E13" s="25">
        <f>D13*C13</f>
        <v>54000</v>
      </c>
      <c r="F13" s="52" t="s">
        <v>131</v>
      </c>
    </row>
    <row r="14" spans="1:7" ht="37.5" x14ac:dyDescent="0.25">
      <c r="A14" s="27" t="s">
        <v>182</v>
      </c>
      <c r="B14" s="25" t="s">
        <v>81</v>
      </c>
      <c r="C14" s="25">
        <v>10500</v>
      </c>
      <c r="D14" s="25">
        <v>2</v>
      </c>
      <c r="E14" s="25">
        <f>D14*C14</f>
        <v>21000</v>
      </c>
      <c r="F14" s="52" t="s">
        <v>127</v>
      </c>
    </row>
    <row r="15" spans="1:7" ht="18.75" x14ac:dyDescent="0.25">
      <c r="A15" s="379" t="s">
        <v>145</v>
      </c>
      <c r="B15" s="379"/>
      <c r="C15" s="379"/>
      <c r="D15" s="379"/>
      <c r="E15" s="379"/>
      <c r="F15" s="47"/>
    </row>
    <row r="16" spans="1:7" ht="37.5" x14ac:dyDescent="0.25">
      <c r="A16" s="27" t="s">
        <v>66</v>
      </c>
      <c r="B16" s="25" t="s">
        <v>81</v>
      </c>
      <c r="C16" s="25">
        <v>440</v>
      </c>
      <c r="D16" s="25">
        <v>10</v>
      </c>
      <c r="E16" s="25">
        <f t="shared" ref="E16:E22" si="0">D16*C16</f>
        <v>4400</v>
      </c>
      <c r="F16" s="383" t="s">
        <v>181</v>
      </c>
    </row>
    <row r="17" spans="1:6" ht="37.5" x14ac:dyDescent="0.25">
      <c r="A17" s="27" t="s">
        <v>179</v>
      </c>
      <c r="B17" s="25" t="s">
        <v>81</v>
      </c>
      <c r="C17" s="25">
        <v>300</v>
      </c>
      <c r="D17" s="25">
        <v>10</v>
      </c>
      <c r="E17" s="25">
        <f t="shared" si="0"/>
        <v>3000</v>
      </c>
      <c r="F17" s="383"/>
    </row>
    <row r="18" spans="1:6" ht="37.5" x14ac:dyDescent="0.25">
      <c r="A18" s="27" t="s">
        <v>177</v>
      </c>
      <c r="B18" s="25" t="s">
        <v>81</v>
      </c>
      <c r="C18" s="25">
        <v>490</v>
      </c>
      <c r="D18" s="25">
        <v>10</v>
      </c>
      <c r="E18" s="25">
        <f t="shared" si="0"/>
        <v>4900</v>
      </c>
      <c r="F18" s="383"/>
    </row>
    <row r="19" spans="1:6" ht="37.5" x14ac:dyDescent="0.25">
      <c r="A19" s="27" t="s">
        <v>178</v>
      </c>
      <c r="B19" s="25" t="s">
        <v>81</v>
      </c>
      <c r="C19" s="25">
        <v>380</v>
      </c>
      <c r="D19" s="25">
        <v>10</v>
      </c>
      <c r="E19" s="25">
        <f t="shared" si="0"/>
        <v>3800</v>
      </c>
      <c r="F19" s="383"/>
    </row>
    <row r="20" spans="1:6" ht="18.75" x14ac:dyDescent="0.25">
      <c r="A20" s="27" t="s">
        <v>163</v>
      </c>
      <c r="B20" s="25" t="s">
        <v>81</v>
      </c>
      <c r="C20" s="25">
        <v>2540</v>
      </c>
      <c r="D20" s="25">
        <v>3</v>
      </c>
      <c r="E20" s="25">
        <f t="shared" si="0"/>
        <v>7620</v>
      </c>
      <c r="F20" s="383"/>
    </row>
    <row r="21" spans="1:6" ht="37.5" x14ac:dyDescent="0.25">
      <c r="A21" s="27" t="s">
        <v>164</v>
      </c>
      <c r="B21" s="25" t="s">
        <v>123</v>
      </c>
      <c r="C21" s="25">
        <v>8700</v>
      </c>
      <c r="D21" s="25">
        <v>1</v>
      </c>
      <c r="E21" s="25">
        <f t="shared" si="0"/>
        <v>8700</v>
      </c>
      <c r="F21" s="383"/>
    </row>
    <row r="22" spans="1:6" ht="37.5" x14ac:dyDescent="0.25">
      <c r="A22" s="27" t="s">
        <v>161</v>
      </c>
      <c r="B22" s="25" t="s">
        <v>81</v>
      </c>
      <c r="C22" s="25">
        <v>6400</v>
      </c>
      <c r="D22" s="25">
        <v>3</v>
      </c>
      <c r="E22" s="25">
        <f t="shared" si="0"/>
        <v>19200</v>
      </c>
      <c r="F22" s="383"/>
    </row>
    <row r="23" spans="1:6" ht="18.75" x14ac:dyDescent="0.25">
      <c r="A23" s="384" t="s">
        <v>180</v>
      </c>
      <c r="B23" s="385"/>
      <c r="C23" s="385"/>
      <c r="D23" s="385"/>
      <c r="E23" s="386"/>
      <c r="F23" s="55"/>
    </row>
    <row r="24" spans="1:6" ht="37.5" x14ac:dyDescent="0.25">
      <c r="A24" s="27" t="s">
        <v>176</v>
      </c>
      <c r="B24" s="25" t="s">
        <v>81</v>
      </c>
      <c r="C24" s="25">
        <v>14500</v>
      </c>
      <c r="D24" s="25">
        <v>1</v>
      </c>
      <c r="E24" s="25">
        <f>D24*C24</f>
        <v>14500</v>
      </c>
      <c r="F24" s="52" t="s">
        <v>131</v>
      </c>
    </row>
    <row r="25" spans="1:6" ht="18.75" x14ac:dyDescent="0.25">
      <c r="A25" s="385" t="s">
        <v>160</v>
      </c>
      <c r="B25" s="385"/>
      <c r="C25" s="385"/>
      <c r="D25" s="385"/>
      <c r="E25" s="385"/>
      <c r="F25" s="47"/>
    </row>
    <row r="26" spans="1:6" ht="56.25" x14ac:dyDescent="0.25">
      <c r="A26" s="27" t="s">
        <v>55</v>
      </c>
      <c r="B26" s="25" t="s">
        <v>81</v>
      </c>
      <c r="C26" s="25">
        <v>2700</v>
      </c>
      <c r="D26" s="25">
        <v>4</v>
      </c>
      <c r="E26" s="25">
        <f t="shared" ref="E26:E31" si="1">D26*C26</f>
        <v>10800</v>
      </c>
      <c r="F26" s="389" t="s">
        <v>173</v>
      </c>
    </row>
    <row r="27" spans="1:6" ht="37.5" x14ac:dyDescent="0.25">
      <c r="A27" s="27" t="s">
        <v>54</v>
      </c>
      <c r="B27" s="25" t="s">
        <v>81</v>
      </c>
      <c r="C27" s="25">
        <v>1300</v>
      </c>
      <c r="D27" s="25">
        <v>4</v>
      </c>
      <c r="E27" s="25">
        <f t="shared" si="1"/>
        <v>5200</v>
      </c>
      <c r="F27" s="389"/>
    </row>
    <row r="28" spans="1:6" ht="37.5" x14ac:dyDescent="0.25">
      <c r="A28" s="27" t="s">
        <v>56</v>
      </c>
      <c r="B28" s="25" t="s">
        <v>81</v>
      </c>
      <c r="C28" s="25">
        <v>2800</v>
      </c>
      <c r="D28" s="25">
        <v>4</v>
      </c>
      <c r="E28" s="25">
        <f t="shared" si="1"/>
        <v>11200</v>
      </c>
      <c r="F28" s="389"/>
    </row>
    <row r="29" spans="1:6" ht="37.5" x14ac:dyDescent="0.25">
      <c r="A29" s="27" t="s">
        <v>57</v>
      </c>
      <c r="B29" s="25" t="s">
        <v>81</v>
      </c>
      <c r="C29" s="25">
        <v>350</v>
      </c>
      <c r="D29" s="25">
        <v>4</v>
      </c>
      <c r="E29" s="25">
        <f t="shared" si="1"/>
        <v>1400</v>
      </c>
      <c r="F29" s="389"/>
    </row>
    <row r="30" spans="1:6" ht="37.5" x14ac:dyDescent="0.25">
      <c r="A30" s="27" t="s">
        <v>161</v>
      </c>
      <c r="B30" s="25" t="s">
        <v>81</v>
      </c>
      <c r="C30" s="25">
        <v>6400</v>
      </c>
      <c r="D30" s="25">
        <v>4</v>
      </c>
      <c r="E30" s="25">
        <f t="shared" si="1"/>
        <v>25600</v>
      </c>
      <c r="F30" s="389"/>
    </row>
    <row r="31" spans="1:6" ht="37.5" x14ac:dyDescent="0.25">
      <c r="A31" s="27" t="s">
        <v>169</v>
      </c>
      <c r="B31" s="25" t="s">
        <v>81</v>
      </c>
      <c r="C31" s="25">
        <v>2500</v>
      </c>
      <c r="D31" s="25">
        <v>4</v>
      </c>
      <c r="E31" s="25">
        <f t="shared" si="1"/>
        <v>10000</v>
      </c>
      <c r="F31" s="389"/>
    </row>
    <row r="32" spans="1:6" ht="18.75" x14ac:dyDescent="0.25">
      <c r="A32" s="388" t="s">
        <v>172</v>
      </c>
      <c r="B32" s="388"/>
      <c r="C32" s="388"/>
      <c r="D32" s="388"/>
      <c r="E32" s="388"/>
      <c r="F32" s="47"/>
    </row>
    <row r="33" spans="1:6" ht="37.5" x14ac:dyDescent="0.25">
      <c r="A33" s="27" t="s">
        <v>159</v>
      </c>
      <c r="B33" s="25" t="s">
        <v>81</v>
      </c>
      <c r="C33" s="25">
        <v>9000</v>
      </c>
      <c r="D33" s="25">
        <v>1</v>
      </c>
      <c r="E33" s="25">
        <f>D33*C33</f>
        <v>9000</v>
      </c>
      <c r="F33" s="383" t="s">
        <v>173</v>
      </c>
    </row>
    <row r="34" spans="1:6" ht="37.5" x14ac:dyDescent="0.25">
      <c r="A34" s="27" t="s">
        <v>170</v>
      </c>
      <c r="B34" s="25" t="s">
        <v>81</v>
      </c>
      <c r="C34" s="25">
        <v>4040</v>
      </c>
      <c r="D34" s="25">
        <v>1</v>
      </c>
      <c r="E34" s="25">
        <f t="shared" ref="E34:E39" si="2">D34*C34</f>
        <v>4040</v>
      </c>
      <c r="F34" s="383"/>
    </row>
    <row r="35" spans="1:6" ht="18.75" x14ac:dyDescent="0.25">
      <c r="A35" s="27" t="s">
        <v>163</v>
      </c>
      <c r="B35" s="25" t="s">
        <v>81</v>
      </c>
      <c r="C35" s="25">
        <v>2540</v>
      </c>
      <c r="D35" s="25">
        <v>1</v>
      </c>
      <c r="E35" s="25">
        <f t="shared" si="2"/>
        <v>2540</v>
      </c>
      <c r="F35" s="383"/>
    </row>
    <row r="36" spans="1:6" ht="37.5" x14ac:dyDescent="0.25">
      <c r="A36" s="27" t="s">
        <v>171</v>
      </c>
      <c r="B36" s="25" t="s">
        <v>81</v>
      </c>
      <c r="C36" s="25">
        <v>2000</v>
      </c>
      <c r="D36" s="25">
        <v>1</v>
      </c>
      <c r="E36" s="25">
        <f t="shared" si="2"/>
        <v>2000</v>
      </c>
      <c r="F36" s="383"/>
    </row>
    <row r="37" spans="1:6" ht="37.5" x14ac:dyDescent="0.25">
      <c r="A37" s="27" t="s">
        <v>57</v>
      </c>
      <c r="B37" s="25" t="s">
        <v>81</v>
      </c>
      <c r="C37" s="25">
        <v>350</v>
      </c>
      <c r="D37" s="25">
        <v>1</v>
      </c>
      <c r="E37" s="25">
        <f t="shared" si="2"/>
        <v>350</v>
      </c>
      <c r="F37" s="383"/>
    </row>
    <row r="38" spans="1:6" ht="56.25" x14ac:dyDescent="0.25">
      <c r="A38" s="27" t="s">
        <v>55</v>
      </c>
      <c r="B38" s="25" t="s">
        <v>81</v>
      </c>
      <c r="C38" s="25">
        <v>2700</v>
      </c>
      <c r="D38" s="25">
        <v>1</v>
      </c>
      <c r="E38" s="25">
        <f t="shared" si="2"/>
        <v>2700</v>
      </c>
      <c r="F38" s="383"/>
    </row>
    <row r="39" spans="1:6" ht="37.5" x14ac:dyDescent="0.25">
      <c r="A39" s="27" t="s">
        <v>174</v>
      </c>
      <c r="B39" s="25" t="s">
        <v>81</v>
      </c>
      <c r="C39" s="25">
        <v>2800</v>
      </c>
      <c r="D39" s="25">
        <v>1</v>
      </c>
      <c r="E39" s="25">
        <f t="shared" si="2"/>
        <v>2800</v>
      </c>
      <c r="F39" s="383"/>
    </row>
    <row r="40" spans="1:6" ht="18.75" x14ac:dyDescent="0.25">
      <c r="A40" s="48"/>
      <c r="B40" s="49"/>
      <c r="C40" s="49"/>
      <c r="D40" s="49"/>
      <c r="E40" s="49"/>
      <c r="F40" s="47"/>
    </row>
    <row r="41" spans="1:6" ht="18.75" x14ac:dyDescent="0.25">
      <c r="A41" s="53" t="s">
        <v>70</v>
      </c>
      <c r="B41" s="54"/>
      <c r="C41" s="54"/>
      <c r="D41" s="54"/>
      <c r="E41" s="54">
        <f>SUM(E5:E9,E11:E11,E13:E14,E24,E26:E31,E33:E39,E16:E22)</f>
        <v>408275</v>
      </c>
      <c r="F41" s="47"/>
    </row>
  </sheetData>
  <mergeCells count="13">
    <mergeCell ref="F33:F39"/>
    <mergeCell ref="A1:F1"/>
    <mergeCell ref="A4:E4"/>
    <mergeCell ref="A10:E10"/>
    <mergeCell ref="A12:E12"/>
    <mergeCell ref="A23:E23"/>
    <mergeCell ref="F16:F22"/>
    <mergeCell ref="F5:F7"/>
    <mergeCell ref="F8:F9"/>
    <mergeCell ref="A15:E15"/>
    <mergeCell ref="A25:E25"/>
    <mergeCell ref="F26:F31"/>
    <mergeCell ref="A32:E32"/>
  </mergeCells>
  <pageMargins left="0.25" right="0.25" top="0.75" bottom="0.75" header="0.3" footer="0.3"/>
  <pageSetup paperSize="9" scale="5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9"/>
  <sheetViews>
    <sheetView zoomScaleNormal="100" workbookViewId="0">
      <selection activeCell="A6" sqref="A6:C6"/>
    </sheetView>
  </sheetViews>
  <sheetFormatPr defaultRowHeight="15" x14ac:dyDescent="0.25"/>
  <cols>
    <col min="1" max="1" width="58.7109375" style="42" customWidth="1"/>
    <col min="2" max="2" width="17.85546875" style="42" customWidth="1"/>
    <col min="3" max="3" width="16.28515625" style="42" customWidth="1"/>
    <col min="4" max="4" width="14.85546875" style="42" customWidth="1"/>
    <col min="5" max="5" width="19" style="42" customWidth="1"/>
    <col min="6" max="6" width="60.28515625" style="42" customWidth="1"/>
    <col min="7" max="16384" width="9.140625" style="42"/>
  </cols>
  <sheetData>
    <row r="1" spans="1:8" ht="18.75" x14ac:dyDescent="0.25">
      <c r="A1" s="387" t="s">
        <v>175</v>
      </c>
      <c r="B1" s="387"/>
      <c r="C1" s="387"/>
      <c r="D1" s="387"/>
      <c r="E1" s="387"/>
      <c r="F1" s="387"/>
    </row>
    <row r="2" spans="1:8" ht="18.75" x14ac:dyDescent="0.25">
      <c r="A2" s="48"/>
      <c r="B2" s="49"/>
      <c r="C2" s="49"/>
      <c r="D2" s="49"/>
      <c r="E2" s="49"/>
      <c r="F2" s="47"/>
    </row>
    <row r="3" spans="1:8" ht="18.75" x14ac:dyDescent="0.25">
      <c r="A3" s="25" t="s">
        <v>114</v>
      </c>
      <c r="B3" s="25" t="s">
        <v>115</v>
      </c>
      <c r="C3" s="25" t="s">
        <v>116</v>
      </c>
      <c r="D3" s="25" t="s">
        <v>4</v>
      </c>
      <c r="E3" s="25" t="s">
        <v>117</v>
      </c>
      <c r="F3" s="47"/>
    </row>
    <row r="4" spans="1:8" ht="18.75" x14ac:dyDescent="0.25">
      <c r="A4" s="384" t="s">
        <v>154</v>
      </c>
      <c r="B4" s="385"/>
      <c r="C4" s="385"/>
      <c r="D4" s="385"/>
      <c r="E4" s="386"/>
      <c r="F4" s="47"/>
    </row>
    <row r="5" spans="1:8" ht="37.5" x14ac:dyDescent="0.25">
      <c r="A5" s="62" t="s">
        <v>186</v>
      </c>
      <c r="B5" s="25" t="s">
        <v>123</v>
      </c>
      <c r="C5" s="25">
        <v>1450</v>
      </c>
      <c r="D5" s="25">
        <v>1</v>
      </c>
      <c r="E5" s="25">
        <f>D5*C5</f>
        <v>1450</v>
      </c>
      <c r="F5" s="52" t="s">
        <v>142</v>
      </c>
    </row>
    <row r="6" spans="1:8" ht="18.75" x14ac:dyDescent="0.25">
      <c r="A6" s="38" t="s">
        <v>135</v>
      </c>
      <c r="B6" s="25" t="s">
        <v>111</v>
      </c>
      <c r="C6" s="25">
        <v>5300</v>
      </c>
      <c r="D6" s="25">
        <v>10</v>
      </c>
      <c r="E6" s="25">
        <f>D6*C6</f>
        <v>53000</v>
      </c>
      <c r="F6" s="383" t="s">
        <v>133</v>
      </c>
    </row>
    <row r="7" spans="1:8" ht="18.75" x14ac:dyDescent="0.25">
      <c r="A7" s="38" t="s">
        <v>134</v>
      </c>
      <c r="B7" s="25" t="s">
        <v>111</v>
      </c>
      <c r="C7" s="25">
        <v>6300</v>
      </c>
      <c r="D7" s="25">
        <v>10</v>
      </c>
      <c r="E7" s="25">
        <f>D7*C7</f>
        <v>63000</v>
      </c>
      <c r="F7" s="383"/>
      <c r="G7" s="64"/>
      <c r="H7" s="64"/>
    </row>
    <row r="8" spans="1:8" ht="18.75" x14ac:dyDescent="0.25">
      <c r="A8" s="384" t="s">
        <v>125</v>
      </c>
      <c r="B8" s="385"/>
      <c r="C8" s="385"/>
      <c r="D8" s="385"/>
      <c r="E8" s="386"/>
      <c r="F8" s="47"/>
      <c r="G8" s="64"/>
      <c r="H8" s="64"/>
    </row>
    <row r="9" spans="1:8" ht="18.75" x14ac:dyDescent="0.25">
      <c r="A9" s="27" t="s">
        <v>120</v>
      </c>
      <c r="B9" s="25" t="s">
        <v>183</v>
      </c>
      <c r="C9" s="25">
        <v>4000</v>
      </c>
      <c r="D9" s="63">
        <v>10</v>
      </c>
      <c r="E9" s="25">
        <f>D9*C9</f>
        <v>40000</v>
      </c>
      <c r="F9" s="52" t="s">
        <v>131</v>
      </c>
      <c r="G9" s="65"/>
      <c r="H9" s="64"/>
    </row>
    <row r="10" spans="1:8" ht="18.75" x14ac:dyDescent="0.25">
      <c r="A10" s="379" t="s">
        <v>124</v>
      </c>
      <c r="B10" s="379"/>
      <c r="C10" s="379"/>
      <c r="D10" s="379"/>
      <c r="E10" s="379"/>
      <c r="F10" s="47"/>
      <c r="G10" s="64"/>
      <c r="H10" s="64"/>
    </row>
    <row r="11" spans="1:8" ht="18.75" x14ac:dyDescent="0.25">
      <c r="A11" s="27" t="s">
        <v>188</v>
      </c>
      <c r="B11" s="25" t="s">
        <v>123</v>
      </c>
      <c r="C11" s="25">
        <v>480</v>
      </c>
      <c r="D11" s="25">
        <v>2</v>
      </c>
      <c r="E11" s="25">
        <f>D11*C11</f>
        <v>960</v>
      </c>
      <c r="F11" s="383" t="s">
        <v>189</v>
      </c>
      <c r="G11" s="64"/>
      <c r="H11" s="64"/>
    </row>
    <row r="12" spans="1:8" ht="18.75" x14ac:dyDescent="0.25">
      <c r="A12" s="27"/>
      <c r="B12" s="25"/>
      <c r="C12" s="25"/>
      <c r="D12" s="25"/>
      <c r="E12" s="25">
        <f>D12*C12</f>
        <v>0</v>
      </c>
      <c r="F12" s="383"/>
    </row>
    <row r="13" spans="1:8" ht="18.75" x14ac:dyDescent="0.25">
      <c r="A13" s="379" t="s">
        <v>145</v>
      </c>
      <c r="B13" s="379"/>
      <c r="C13" s="379"/>
      <c r="D13" s="379"/>
      <c r="E13" s="379"/>
      <c r="F13" s="47"/>
    </row>
    <row r="14" spans="1:8" ht="18.75" x14ac:dyDescent="0.25">
      <c r="A14" s="27"/>
      <c r="B14" s="25"/>
      <c r="C14" s="25"/>
      <c r="D14" s="25"/>
      <c r="E14" s="25">
        <f t="shared" ref="E14:E20" si="0">D14*C14</f>
        <v>0</v>
      </c>
      <c r="F14" s="383" t="s">
        <v>181</v>
      </c>
    </row>
    <row r="15" spans="1:8" ht="18.75" x14ac:dyDescent="0.25">
      <c r="A15" s="27"/>
      <c r="B15" s="25"/>
      <c r="C15" s="25"/>
      <c r="D15" s="25"/>
      <c r="E15" s="25">
        <f t="shared" si="0"/>
        <v>0</v>
      </c>
      <c r="F15" s="383"/>
    </row>
    <row r="16" spans="1:8" ht="18.75" x14ac:dyDescent="0.25">
      <c r="A16" s="27"/>
      <c r="B16" s="25"/>
      <c r="C16" s="25"/>
      <c r="D16" s="25"/>
      <c r="E16" s="25">
        <f t="shared" si="0"/>
        <v>0</v>
      </c>
      <c r="F16" s="383"/>
    </row>
    <row r="17" spans="1:6" ht="18.75" x14ac:dyDescent="0.25">
      <c r="A17" s="27"/>
      <c r="B17" s="25"/>
      <c r="C17" s="25"/>
      <c r="D17" s="25"/>
      <c r="E17" s="25">
        <f t="shared" si="0"/>
        <v>0</v>
      </c>
      <c r="F17" s="383"/>
    </row>
    <row r="18" spans="1:6" ht="18.75" x14ac:dyDescent="0.25">
      <c r="A18" s="27"/>
      <c r="B18" s="25"/>
      <c r="C18" s="25"/>
      <c r="D18" s="25"/>
      <c r="E18" s="25">
        <f t="shared" si="0"/>
        <v>0</v>
      </c>
      <c r="F18" s="383"/>
    </row>
    <row r="19" spans="1:6" ht="18.75" x14ac:dyDescent="0.25">
      <c r="A19" s="27"/>
      <c r="B19" s="25"/>
      <c r="C19" s="25"/>
      <c r="D19" s="25"/>
      <c r="E19" s="25">
        <f t="shared" si="0"/>
        <v>0</v>
      </c>
      <c r="F19" s="383"/>
    </row>
    <row r="20" spans="1:6" ht="18.75" x14ac:dyDescent="0.25">
      <c r="A20" s="27"/>
      <c r="B20" s="25"/>
      <c r="C20" s="25"/>
      <c r="D20" s="25"/>
      <c r="E20" s="25">
        <f t="shared" si="0"/>
        <v>0</v>
      </c>
      <c r="F20" s="383"/>
    </row>
    <row r="21" spans="1:6" ht="18.75" x14ac:dyDescent="0.25">
      <c r="A21" s="385" t="s">
        <v>160</v>
      </c>
      <c r="B21" s="385"/>
      <c r="C21" s="385"/>
      <c r="D21" s="385"/>
      <c r="E21" s="385"/>
      <c r="F21" s="47"/>
    </row>
    <row r="22" spans="1:6" ht="56.25" x14ac:dyDescent="0.25">
      <c r="A22" s="27" t="s">
        <v>55</v>
      </c>
      <c r="B22" s="25" t="s">
        <v>81</v>
      </c>
      <c r="C22" s="25">
        <v>2700</v>
      </c>
      <c r="D22" s="25">
        <v>1</v>
      </c>
      <c r="E22" s="25">
        <f t="shared" ref="E22:E27" si="1">D22*C22</f>
        <v>2700</v>
      </c>
      <c r="F22" s="389" t="s">
        <v>173</v>
      </c>
    </row>
    <row r="23" spans="1:6" ht="37.5" x14ac:dyDescent="0.25">
      <c r="A23" s="27" t="s">
        <v>54</v>
      </c>
      <c r="B23" s="25" t="s">
        <v>81</v>
      </c>
      <c r="C23" s="25">
        <v>1300</v>
      </c>
      <c r="D23" s="25">
        <v>1</v>
      </c>
      <c r="E23" s="25">
        <f t="shared" si="1"/>
        <v>1300</v>
      </c>
      <c r="F23" s="389"/>
    </row>
    <row r="24" spans="1:6" ht="37.5" x14ac:dyDescent="0.25">
      <c r="A24" s="27" t="s">
        <v>56</v>
      </c>
      <c r="B24" s="25" t="s">
        <v>81</v>
      </c>
      <c r="C24" s="25">
        <v>2800</v>
      </c>
      <c r="D24" s="25">
        <v>1</v>
      </c>
      <c r="E24" s="25">
        <f t="shared" si="1"/>
        <v>2800</v>
      </c>
      <c r="F24" s="389"/>
    </row>
    <row r="25" spans="1:6" ht="37.5" x14ac:dyDescent="0.25">
      <c r="A25" s="27" t="s">
        <v>57</v>
      </c>
      <c r="B25" s="25" t="s">
        <v>81</v>
      </c>
      <c r="C25" s="25">
        <v>350</v>
      </c>
      <c r="D25" s="25">
        <v>1</v>
      </c>
      <c r="E25" s="25">
        <f t="shared" si="1"/>
        <v>350</v>
      </c>
      <c r="F25" s="389"/>
    </row>
    <row r="26" spans="1:6" ht="37.5" x14ac:dyDescent="0.25">
      <c r="A26" s="27" t="s">
        <v>161</v>
      </c>
      <c r="B26" s="25" t="s">
        <v>81</v>
      </c>
      <c r="C26" s="25">
        <v>6400</v>
      </c>
      <c r="D26" s="25">
        <v>1</v>
      </c>
      <c r="E26" s="25">
        <f t="shared" si="1"/>
        <v>6400</v>
      </c>
      <c r="F26" s="389"/>
    </row>
    <row r="27" spans="1:6" ht="37.5" x14ac:dyDescent="0.25">
      <c r="A27" s="27" t="s">
        <v>169</v>
      </c>
      <c r="B27" s="25" t="s">
        <v>81</v>
      </c>
      <c r="C27" s="25">
        <v>2500</v>
      </c>
      <c r="D27" s="25">
        <v>1</v>
      </c>
      <c r="E27" s="25">
        <f t="shared" si="1"/>
        <v>2500</v>
      </c>
      <c r="F27" s="389"/>
    </row>
    <row r="28" spans="1:6" ht="18.75" x14ac:dyDescent="0.25">
      <c r="A28" s="48"/>
      <c r="B28" s="49"/>
      <c r="C28" s="49"/>
      <c r="D28" s="49"/>
      <c r="E28" s="49"/>
      <c r="F28" s="47"/>
    </row>
    <row r="29" spans="1:6" ht="18.75" x14ac:dyDescent="0.25">
      <c r="A29" s="53" t="s">
        <v>70</v>
      </c>
      <c r="B29" s="54"/>
      <c r="C29" s="54"/>
      <c r="D29" s="54"/>
      <c r="E29" s="54">
        <f>SUM(E5:E7,E9:E9,E11:E12,E22:E27,E14:E20)</f>
        <v>174460</v>
      </c>
      <c r="F29" s="47"/>
    </row>
  </sheetData>
  <mergeCells count="10">
    <mergeCell ref="A1:F1"/>
    <mergeCell ref="A4:E4"/>
    <mergeCell ref="F6:F7"/>
    <mergeCell ref="A8:E8"/>
    <mergeCell ref="A10:E10"/>
    <mergeCell ref="F11:F12"/>
    <mergeCell ref="A13:E13"/>
    <mergeCell ref="F14:F20"/>
    <mergeCell ref="A21:E21"/>
    <mergeCell ref="F22:F27"/>
  </mergeCells>
  <pageMargins left="0.25" right="0.25" top="0.75" bottom="0.75" header="0.3" footer="0.3"/>
  <pageSetup paperSize="9" scale="52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6"/>
  <sheetViews>
    <sheetView topLeftCell="A10" zoomScale="70" zoomScaleNormal="70" workbookViewId="0">
      <selection activeCell="A14" sqref="A14"/>
    </sheetView>
  </sheetViews>
  <sheetFormatPr defaultRowHeight="15" x14ac:dyDescent="0.25"/>
  <cols>
    <col min="1" max="1" width="58.7109375" style="42" customWidth="1"/>
    <col min="2" max="2" width="17.85546875" style="42" customWidth="1"/>
    <col min="3" max="3" width="16.28515625" style="42" customWidth="1"/>
    <col min="4" max="4" width="14.85546875" style="42" customWidth="1"/>
    <col min="5" max="5" width="19" style="42" customWidth="1"/>
    <col min="6" max="6" width="60.28515625" style="42" customWidth="1"/>
    <col min="7" max="16384" width="9.140625" style="42"/>
  </cols>
  <sheetData>
    <row r="1" spans="1:8" ht="18.75" x14ac:dyDescent="0.25">
      <c r="A1" s="387" t="s">
        <v>194</v>
      </c>
      <c r="B1" s="387"/>
      <c r="C1" s="387"/>
      <c r="D1" s="387"/>
      <c r="E1" s="387"/>
      <c r="F1" s="387"/>
    </row>
    <row r="2" spans="1:8" ht="18.75" x14ac:dyDescent="0.25">
      <c r="A2" s="48"/>
      <c r="B2" s="49"/>
      <c r="C2" s="49"/>
      <c r="D2" s="49"/>
      <c r="E2" s="49"/>
      <c r="F2" s="47"/>
    </row>
    <row r="3" spans="1:8" ht="18.75" x14ac:dyDescent="0.25">
      <c r="A3" s="25" t="s">
        <v>114</v>
      </c>
      <c r="B3" s="25" t="s">
        <v>115</v>
      </c>
      <c r="C3" s="25" t="s">
        <v>116</v>
      </c>
      <c r="D3" s="25" t="s">
        <v>4</v>
      </c>
      <c r="E3" s="25" t="s">
        <v>117</v>
      </c>
      <c r="F3" s="47"/>
    </row>
    <row r="4" spans="1:8" ht="18.75" x14ac:dyDescent="0.25">
      <c r="A4" s="384" t="s">
        <v>154</v>
      </c>
      <c r="B4" s="385"/>
      <c r="C4" s="385"/>
      <c r="D4" s="385"/>
      <c r="E4" s="386"/>
      <c r="F4" s="47"/>
    </row>
    <row r="5" spans="1:8" ht="37.5" x14ac:dyDescent="0.25">
      <c r="A5" s="62" t="s">
        <v>186</v>
      </c>
      <c r="B5" s="25" t="s">
        <v>123</v>
      </c>
      <c r="C5" s="25">
        <v>1450</v>
      </c>
      <c r="D5" s="25">
        <v>1</v>
      </c>
      <c r="E5" s="25">
        <f>D5*C5</f>
        <v>1450</v>
      </c>
      <c r="F5" s="383" t="s">
        <v>142</v>
      </c>
    </row>
    <row r="6" spans="1:8" ht="37.5" x14ac:dyDescent="0.25">
      <c r="A6" s="62" t="s">
        <v>196</v>
      </c>
      <c r="B6" s="25" t="s">
        <v>76</v>
      </c>
      <c r="C6" s="25">
        <v>200</v>
      </c>
      <c r="D6" s="25">
        <v>2</v>
      </c>
      <c r="E6" s="25">
        <f t="shared" ref="E6:E7" si="0">D6*C6</f>
        <v>400</v>
      </c>
      <c r="F6" s="383"/>
    </row>
    <row r="7" spans="1:8" ht="37.5" x14ac:dyDescent="0.25">
      <c r="A7" s="62" t="s">
        <v>197</v>
      </c>
      <c r="B7" s="25" t="s">
        <v>76</v>
      </c>
      <c r="C7" s="25">
        <v>300</v>
      </c>
      <c r="D7" s="25">
        <v>2</v>
      </c>
      <c r="E7" s="25">
        <f t="shared" si="0"/>
        <v>600</v>
      </c>
      <c r="F7" s="383"/>
    </row>
    <row r="8" spans="1:8" ht="18.75" x14ac:dyDescent="0.25">
      <c r="A8" s="62"/>
      <c r="B8" s="25"/>
      <c r="C8" s="25"/>
      <c r="D8" s="25"/>
      <c r="E8" s="25">
        <f>D8*C8</f>
        <v>0</v>
      </c>
      <c r="F8" s="52"/>
    </row>
    <row r="9" spans="1:8" ht="18.75" x14ac:dyDescent="0.25">
      <c r="A9" s="38" t="s">
        <v>135</v>
      </c>
      <c r="B9" s="25" t="s">
        <v>111</v>
      </c>
      <c r="C9" s="25">
        <v>5300</v>
      </c>
      <c r="D9" s="25">
        <v>10</v>
      </c>
      <c r="E9" s="25">
        <f>D9*C9</f>
        <v>53000</v>
      </c>
      <c r="F9" s="383" t="s">
        <v>133</v>
      </c>
    </row>
    <row r="10" spans="1:8" ht="18.75" x14ac:dyDescent="0.25">
      <c r="A10" s="38" t="s">
        <v>134</v>
      </c>
      <c r="B10" s="25" t="s">
        <v>111</v>
      </c>
      <c r="C10" s="25">
        <v>6300</v>
      </c>
      <c r="D10" s="25">
        <v>10</v>
      </c>
      <c r="E10" s="25">
        <f>D10*C10</f>
        <v>63000</v>
      </c>
      <c r="F10" s="383"/>
      <c r="G10" s="64"/>
      <c r="H10" s="64"/>
    </row>
    <row r="11" spans="1:8" ht="18.75" x14ac:dyDescent="0.25">
      <c r="A11" s="384" t="s">
        <v>125</v>
      </c>
      <c r="B11" s="385"/>
      <c r="C11" s="385"/>
      <c r="D11" s="385"/>
      <c r="E11" s="386"/>
      <c r="F11" s="47"/>
      <c r="G11" s="64"/>
      <c r="H11" s="64"/>
    </row>
    <row r="12" spans="1:8" ht="18.75" x14ac:dyDescent="0.25">
      <c r="A12" s="27" t="s">
        <v>120</v>
      </c>
      <c r="B12" s="25"/>
      <c r="C12" s="25">
        <v>4000</v>
      </c>
      <c r="D12" s="63">
        <v>20</v>
      </c>
      <c r="E12" s="25">
        <f>D12*C12</f>
        <v>80000</v>
      </c>
      <c r="F12" s="52" t="s">
        <v>131</v>
      </c>
      <c r="G12" s="65"/>
      <c r="H12" s="64"/>
    </row>
    <row r="13" spans="1:8" ht="18.75" x14ac:dyDescent="0.25">
      <c r="A13" s="379" t="s">
        <v>124</v>
      </c>
      <c r="B13" s="379"/>
      <c r="C13" s="379"/>
      <c r="D13" s="379"/>
      <c r="E13" s="379"/>
      <c r="F13" s="47"/>
      <c r="G13" s="64"/>
      <c r="H13" s="64"/>
    </row>
    <row r="14" spans="1:8" ht="18.75" x14ac:dyDescent="0.25">
      <c r="A14" s="27" t="s">
        <v>188</v>
      </c>
      <c r="B14" s="25" t="s">
        <v>123</v>
      </c>
      <c r="C14" s="25">
        <v>480</v>
      </c>
      <c r="D14" s="25">
        <v>2</v>
      </c>
      <c r="E14" s="25">
        <f>D14*C14</f>
        <v>960</v>
      </c>
      <c r="F14" s="383" t="s">
        <v>189</v>
      </c>
      <c r="G14" s="64"/>
      <c r="H14" s="64"/>
    </row>
    <row r="15" spans="1:8" ht="18.75" x14ac:dyDescent="0.25">
      <c r="A15" s="27" t="s">
        <v>146</v>
      </c>
      <c r="B15" s="25" t="s">
        <v>81</v>
      </c>
      <c r="C15" s="25">
        <v>3400</v>
      </c>
      <c r="D15" s="25">
        <v>6</v>
      </c>
      <c r="E15" s="25">
        <f t="shared" ref="E15:E18" si="1">D15*C15</f>
        <v>20400</v>
      </c>
      <c r="F15" s="383"/>
      <c r="G15" s="64"/>
      <c r="H15" s="64"/>
    </row>
    <row r="16" spans="1:8" ht="18.75" x14ac:dyDescent="0.25">
      <c r="A16" s="27" t="s">
        <v>190</v>
      </c>
      <c r="B16" s="25" t="s">
        <v>123</v>
      </c>
      <c r="C16" s="25">
        <v>2700</v>
      </c>
      <c r="D16" s="25">
        <v>2</v>
      </c>
      <c r="E16" s="25">
        <f t="shared" si="1"/>
        <v>5400</v>
      </c>
      <c r="F16" s="383"/>
      <c r="G16" s="64"/>
      <c r="H16" s="64"/>
    </row>
    <row r="17" spans="1:8" ht="18.75" x14ac:dyDescent="0.25">
      <c r="A17" s="27" t="s">
        <v>191</v>
      </c>
      <c r="B17" s="25" t="s">
        <v>123</v>
      </c>
      <c r="C17" s="25">
        <v>2100</v>
      </c>
      <c r="D17" s="25">
        <v>2</v>
      </c>
      <c r="E17" s="25">
        <f t="shared" si="1"/>
        <v>4200</v>
      </c>
      <c r="F17" s="383"/>
      <c r="G17" s="64"/>
      <c r="H17" s="64"/>
    </row>
    <row r="18" spans="1:8" ht="18.75" x14ac:dyDescent="0.25">
      <c r="A18" s="27" t="s">
        <v>192</v>
      </c>
      <c r="B18" s="25" t="s">
        <v>81</v>
      </c>
      <c r="C18" s="25">
        <v>12000</v>
      </c>
      <c r="D18" s="25">
        <v>2</v>
      </c>
      <c r="E18" s="25">
        <f t="shared" si="1"/>
        <v>24000</v>
      </c>
      <c r="F18" s="383"/>
      <c r="G18" s="64"/>
      <c r="H18" s="64"/>
    </row>
    <row r="19" spans="1:8" ht="18.75" x14ac:dyDescent="0.25">
      <c r="A19" s="27" t="s">
        <v>193</v>
      </c>
      <c r="B19" s="25" t="s">
        <v>81</v>
      </c>
      <c r="C19" s="25">
        <v>10500</v>
      </c>
      <c r="D19" s="25">
        <v>2</v>
      </c>
      <c r="E19" s="25">
        <f>D19*C19</f>
        <v>21000</v>
      </c>
      <c r="F19" s="383"/>
    </row>
    <row r="20" spans="1:8" ht="18.75" x14ac:dyDescent="0.25">
      <c r="A20" s="379" t="s">
        <v>145</v>
      </c>
      <c r="B20" s="379"/>
      <c r="C20" s="379"/>
      <c r="D20" s="379"/>
      <c r="E20" s="379"/>
      <c r="F20" s="47"/>
    </row>
    <row r="21" spans="1:8" ht="18.75" x14ac:dyDescent="0.25">
      <c r="A21" s="25" t="s">
        <v>203</v>
      </c>
      <c r="B21" s="25" t="s">
        <v>81</v>
      </c>
      <c r="C21" s="25">
        <v>400</v>
      </c>
      <c r="D21" s="25">
        <v>80</v>
      </c>
      <c r="E21" s="25">
        <f t="shared" ref="E21:E24" si="2">D21*C21</f>
        <v>32000</v>
      </c>
      <c r="F21" s="47" t="s">
        <v>204</v>
      </c>
    </row>
    <row r="22" spans="1:8" ht="37.5" x14ac:dyDescent="0.25">
      <c r="A22" s="27" t="s">
        <v>161</v>
      </c>
      <c r="B22" s="25" t="s">
        <v>81</v>
      </c>
      <c r="C22" s="25">
        <v>6400</v>
      </c>
      <c r="D22" s="25">
        <v>1</v>
      </c>
      <c r="E22" s="25">
        <f t="shared" si="2"/>
        <v>6400</v>
      </c>
      <c r="F22" s="383" t="s">
        <v>181</v>
      </c>
    </row>
    <row r="23" spans="1:8" ht="37.5" x14ac:dyDescent="0.25">
      <c r="A23" s="27" t="s">
        <v>66</v>
      </c>
      <c r="B23" s="25" t="s">
        <v>81</v>
      </c>
      <c r="C23" s="25">
        <v>440</v>
      </c>
      <c r="D23" s="25">
        <v>15</v>
      </c>
      <c r="E23" s="25">
        <f t="shared" si="2"/>
        <v>6600</v>
      </c>
      <c r="F23" s="383"/>
    </row>
    <row r="24" spans="1:8" ht="37.5" x14ac:dyDescent="0.25">
      <c r="A24" s="27" t="s">
        <v>179</v>
      </c>
      <c r="B24" s="25" t="s">
        <v>81</v>
      </c>
      <c r="C24" s="25">
        <v>300</v>
      </c>
      <c r="D24" s="25">
        <v>15</v>
      </c>
      <c r="E24" s="25">
        <f t="shared" si="2"/>
        <v>4500</v>
      </c>
      <c r="F24" s="383"/>
    </row>
    <row r="25" spans="1:8" ht="18.75" x14ac:dyDescent="0.25">
      <c r="A25" s="385" t="s">
        <v>160</v>
      </c>
      <c r="B25" s="385"/>
      <c r="C25" s="385"/>
      <c r="D25" s="385"/>
      <c r="E25" s="385"/>
      <c r="F25" s="47"/>
    </row>
    <row r="26" spans="1:8" ht="56.25" x14ac:dyDescent="0.25">
      <c r="A26" s="27" t="s">
        <v>55</v>
      </c>
      <c r="B26" s="25" t="s">
        <v>81</v>
      </c>
      <c r="C26" s="25">
        <v>2700</v>
      </c>
      <c r="D26" s="25">
        <v>9</v>
      </c>
      <c r="E26" s="25">
        <f t="shared" ref="E26:E31" si="3">D26*C26</f>
        <v>24300</v>
      </c>
      <c r="F26" s="389" t="s">
        <v>173</v>
      </c>
    </row>
    <row r="27" spans="1:8" ht="37.5" x14ac:dyDescent="0.25">
      <c r="A27" s="27" t="s">
        <v>54</v>
      </c>
      <c r="B27" s="25" t="s">
        <v>81</v>
      </c>
      <c r="C27" s="25">
        <v>1300</v>
      </c>
      <c r="D27" s="25">
        <v>9</v>
      </c>
      <c r="E27" s="25">
        <f t="shared" si="3"/>
        <v>11700</v>
      </c>
      <c r="F27" s="389"/>
    </row>
    <row r="28" spans="1:8" ht="37.5" x14ac:dyDescent="0.25">
      <c r="A28" s="27" t="s">
        <v>56</v>
      </c>
      <c r="B28" s="25" t="s">
        <v>81</v>
      </c>
      <c r="C28" s="25">
        <v>2800</v>
      </c>
      <c r="D28" s="25">
        <v>9</v>
      </c>
      <c r="E28" s="25">
        <f t="shared" si="3"/>
        <v>25200</v>
      </c>
      <c r="F28" s="389"/>
    </row>
    <row r="29" spans="1:8" ht="37.5" x14ac:dyDescent="0.25">
      <c r="A29" s="27" t="s">
        <v>57</v>
      </c>
      <c r="B29" s="25" t="s">
        <v>81</v>
      </c>
      <c r="C29" s="25">
        <v>350</v>
      </c>
      <c r="D29" s="25">
        <v>9</v>
      </c>
      <c r="E29" s="25">
        <f t="shared" si="3"/>
        <v>3150</v>
      </c>
      <c r="F29" s="389"/>
    </row>
    <row r="30" spans="1:8" ht="37.5" x14ac:dyDescent="0.25">
      <c r="A30" s="27" t="s">
        <v>161</v>
      </c>
      <c r="B30" s="25" t="s">
        <v>81</v>
      </c>
      <c r="C30" s="25">
        <v>6400</v>
      </c>
      <c r="D30" s="25">
        <v>9</v>
      </c>
      <c r="E30" s="25">
        <f t="shared" si="3"/>
        <v>57600</v>
      </c>
      <c r="F30" s="389"/>
    </row>
    <row r="31" spans="1:8" ht="37.5" x14ac:dyDescent="0.25">
      <c r="A31" s="38" t="s">
        <v>58</v>
      </c>
      <c r="B31" s="25" t="s">
        <v>81</v>
      </c>
      <c r="C31" s="25">
        <v>2500</v>
      </c>
      <c r="D31" s="25">
        <v>9</v>
      </c>
      <c r="E31" s="25">
        <f t="shared" si="3"/>
        <v>22500</v>
      </c>
      <c r="F31" s="389"/>
    </row>
    <row r="32" spans="1:8" ht="18.75" x14ac:dyDescent="0.25">
      <c r="A32" s="388" t="s">
        <v>172</v>
      </c>
      <c r="B32" s="388"/>
      <c r="C32" s="388"/>
      <c r="D32" s="388"/>
      <c r="E32" s="388"/>
      <c r="F32" s="47"/>
    </row>
    <row r="33" spans="1:6" ht="37.5" x14ac:dyDescent="0.25">
      <c r="A33" s="27" t="s">
        <v>159</v>
      </c>
      <c r="B33" s="25" t="s">
        <v>81</v>
      </c>
      <c r="C33" s="25">
        <v>9000</v>
      </c>
      <c r="D33" s="25">
        <v>1</v>
      </c>
      <c r="E33" s="25">
        <f>D33*C33</f>
        <v>9000</v>
      </c>
      <c r="F33" s="383" t="s">
        <v>181</v>
      </c>
    </row>
    <row r="34" spans="1:6" ht="37.5" x14ac:dyDescent="0.25">
      <c r="A34" s="27" t="s">
        <v>195</v>
      </c>
      <c r="B34" s="25" t="s">
        <v>81</v>
      </c>
      <c r="C34" s="25">
        <v>2300</v>
      </c>
      <c r="D34" s="25">
        <v>1</v>
      </c>
      <c r="E34" s="25">
        <f>D34*C34</f>
        <v>2300</v>
      </c>
      <c r="F34" s="383"/>
    </row>
    <row r="35" spans="1:6" ht="37.5" x14ac:dyDescent="0.25">
      <c r="A35" s="27" t="s">
        <v>170</v>
      </c>
      <c r="B35" s="25" t="s">
        <v>81</v>
      </c>
      <c r="C35" s="25">
        <v>4040</v>
      </c>
      <c r="D35" s="25">
        <v>1</v>
      </c>
      <c r="E35" s="25">
        <f t="shared" ref="E35:E40" si="4">D35*C35</f>
        <v>4040</v>
      </c>
      <c r="F35" s="383"/>
    </row>
    <row r="36" spans="1:6" ht="18.75" x14ac:dyDescent="0.25">
      <c r="A36" s="27" t="s">
        <v>163</v>
      </c>
      <c r="B36" s="25" t="s">
        <v>81</v>
      </c>
      <c r="C36" s="25">
        <v>2540</v>
      </c>
      <c r="D36" s="25">
        <v>1</v>
      </c>
      <c r="E36" s="25">
        <f t="shared" si="4"/>
        <v>2540</v>
      </c>
      <c r="F36" s="383"/>
    </row>
    <row r="37" spans="1:6" ht="37.5" x14ac:dyDescent="0.25">
      <c r="A37" s="27" t="s">
        <v>171</v>
      </c>
      <c r="B37" s="25" t="s">
        <v>81</v>
      </c>
      <c r="C37" s="25">
        <v>2000</v>
      </c>
      <c r="D37" s="25">
        <v>1</v>
      </c>
      <c r="E37" s="25">
        <f t="shared" si="4"/>
        <v>2000</v>
      </c>
      <c r="F37" s="383"/>
    </row>
    <row r="38" spans="1:6" ht="37.5" x14ac:dyDescent="0.25">
      <c r="A38" s="27" t="s">
        <v>57</v>
      </c>
      <c r="B38" s="25" t="s">
        <v>81</v>
      </c>
      <c r="C38" s="25">
        <v>350</v>
      </c>
      <c r="D38" s="25">
        <v>1</v>
      </c>
      <c r="E38" s="25">
        <f t="shared" si="4"/>
        <v>350</v>
      </c>
      <c r="F38" s="383"/>
    </row>
    <row r="39" spans="1:6" ht="56.25" x14ac:dyDescent="0.25">
      <c r="A39" s="27" t="s">
        <v>55</v>
      </c>
      <c r="B39" s="25" t="s">
        <v>81</v>
      </c>
      <c r="C39" s="25">
        <v>2700</v>
      </c>
      <c r="D39" s="25">
        <v>1</v>
      </c>
      <c r="E39" s="25">
        <f t="shared" si="4"/>
        <v>2700</v>
      </c>
      <c r="F39" s="383"/>
    </row>
    <row r="40" spans="1:6" ht="37.5" x14ac:dyDescent="0.25">
      <c r="A40" s="27" t="s">
        <v>174</v>
      </c>
      <c r="B40" s="25" t="s">
        <v>81</v>
      </c>
      <c r="C40" s="25">
        <v>2800</v>
      </c>
      <c r="D40" s="25">
        <v>1</v>
      </c>
      <c r="E40" s="25">
        <f t="shared" si="4"/>
        <v>2800</v>
      </c>
      <c r="F40" s="383"/>
    </row>
    <row r="41" spans="1:6" ht="18.75" x14ac:dyDescent="0.25">
      <c r="A41" s="388" t="s">
        <v>198</v>
      </c>
      <c r="B41" s="388"/>
      <c r="C41" s="388"/>
      <c r="D41" s="388"/>
      <c r="E41" s="388"/>
      <c r="F41" s="47"/>
    </row>
    <row r="42" spans="1:6" ht="18.75" x14ac:dyDescent="0.25">
      <c r="A42" s="27" t="s">
        <v>199</v>
      </c>
      <c r="B42" s="25" t="s">
        <v>200</v>
      </c>
      <c r="C42" s="35">
        <v>12600</v>
      </c>
      <c r="D42" s="25">
        <v>5</v>
      </c>
      <c r="E42" s="25">
        <f>D42*C42</f>
        <v>63000</v>
      </c>
      <c r="F42" s="47"/>
    </row>
    <row r="43" spans="1:6" ht="18.75" x14ac:dyDescent="0.25">
      <c r="A43" s="27" t="s">
        <v>201</v>
      </c>
      <c r="B43" s="25" t="s">
        <v>202</v>
      </c>
      <c r="C43" s="25">
        <v>7600</v>
      </c>
      <c r="D43" s="25">
        <v>5</v>
      </c>
      <c r="E43" s="25">
        <f t="shared" ref="E43:E44" si="5">D43*C43</f>
        <v>38000</v>
      </c>
      <c r="F43" s="47"/>
    </row>
    <row r="44" spans="1:6" ht="37.5" x14ac:dyDescent="0.25">
      <c r="A44" s="27" t="s">
        <v>205</v>
      </c>
      <c r="B44" s="25" t="s">
        <v>81</v>
      </c>
      <c r="C44" s="25">
        <v>15500</v>
      </c>
      <c r="D44" s="25">
        <v>5</v>
      </c>
      <c r="E44" s="25">
        <f t="shared" si="5"/>
        <v>77500</v>
      </c>
      <c r="F44" s="47"/>
    </row>
    <row r="45" spans="1:6" ht="18.75" x14ac:dyDescent="0.25">
      <c r="A45" s="48"/>
      <c r="B45" s="49"/>
      <c r="C45" s="49"/>
      <c r="D45" s="49"/>
      <c r="E45" s="49"/>
    </row>
    <row r="46" spans="1:6" ht="18.75" x14ac:dyDescent="0.25">
      <c r="A46" s="53" t="s">
        <v>70</v>
      </c>
      <c r="B46" s="54"/>
      <c r="C46" s="54"/>
      <c r="D46" s="54"/>
      <c r="E46" s="54">
        <f>SUM(E5:E10,E12:E12,E14:E19,E26:E31,E21:E24,E33:E40,E42:E44)</f>
        <v>672590</v>
      </c>
    </row>
  </sheetData>
  <mergeCells count="14">
    <mergeCell ref="A41:E41"/>
    <mergeCell ref="A20:E20"/>
    <mergeCell ref="F22:F24"/>
    <mergeCell ref="A25:E25"/>
    <mergeCell ref="F26:F31"/>
    <mergeCell ref="A32:E32"/>
    <mergeCell ref="F33:F40"/>
    <mergeCell ref="F14:F19"/>
    <mergeCell ref="F5:F7"/>
    <mergeCell ref="A1:F1"/>
    <mergeCell ref="A4:E4"/>
    <mergeCell ref="F9:F10"/>
    <mergeCell ref="A11:E11"/>
    <mergeCell ref="A13:E13"/>
  </mergeCells>
  <pageMargins left="0.25" right="0.25" top="0.75" bottom="0.75" header="0.3" footer="0.3"/>
  <pageSetup paperSize="9" scale="3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63</vt:i4>
      </vt:variant>
    </vt:vector>
  </HeadingPairs>
  <TitlesOfParts>
    <vt:vector size="63" baseType="lpstr">
      <vt:lpstr>Апрель</vt:lpstr>
      <vt:lpstr>Июнь</vt:lpstr>
      <vt:lpstr>Июль</vt:lpstr>
      <vt:lpstr>Отозван</vt:lpstr>
      <vt:lpstr>Камеры</vt:lpstr>
      <vt:lpstr>Август</vt:lpstr>
      <vt:lpstr>Сентябрь</vt:lpstr>
      <vt:lpstr>Октябрь</vt:lpstr>
      <vt:lpstr>Квартал</vt:lpstr>
      <vt:lpstr>Квартал по мес</vt:lpstr>
      <vt:lpstr>Январь</vt:lpstr>
      <vt:lpstr>Февраль 18</vt:lpstr>
      <vt:lpstr>Март 18</vt:lpstr>
      <vt:lpstr>Апрель 18</vt:lpstr>
      <vt:lpstr>Май 18</vt:lpstr>
      <vt:lpstr>Июнь 18</vt:lpstr>
      <vt:lpstr>Июль 18</vt:lpstr>
      <vt:lpstr>Август 18</vt:lpstr>
      <vt:lpstr>Ноябрь 18</vt:lpstr>
      <vt:lpstr>Приложение сл.зап</vt:lpstr>
      <vt:lpstr>Сентябрь 18</vt:lpstr>
      <vt:lpstr>Октябрь 18</vt:lpstr>
      <vt:lpstr>Декабрь 18</vt:lpstr>
      <vt:lpstr>Январь 19</vt:lpstr>
      <vt:lpstr>Февраль 19</vt:lpstr>
      <vt:lpstr>Март 19</vt:lpstr>
      <vt:lpstr>Апрель 19</vt:lpstr>
      <vt:lpstr>Май 19</vt:lpstr>
      <vt:lpstr>Годовой</vt:lpstr>
      <vt:lpstr>Июнь 19</vt:lpstr>
      <vt:lpstr>Июль 19</vt:lpstr>
      <vt:lpstr>Август 19</vt:lpstr>
      <vt:lpstr>Рыба</vt:lpstr>
      <vt:lpstr>Сентябрь 19</vt:lpstr>
      <vt:lpstr>Октябрь 19</vt:lpstr>
      <vt:lpstr>Ноябрь 19</vt:lpstr>
      <vt:lpstr>Декабрь 19</vt:lpstr>
      <vt:lpstr>2020год</vt:lpstr>
      <vt:lpstr>Февраль 20</vt:lpstr>
      <vt:lpstr>Март 20</vt:lpstr>
      <vt:lpstr>Июнь 20</vt:lpstr>
      <vt:lpstr>Июль 20</vt:lpstr>
      <vt:lpstr>Сентябрь 20</vt:lpstr>
      <vt:lpstr>Октябрь 20</vt:lpstr>
      <vt:lpstr>Ноябрь 20</vt:lpstr>
      <vt:lpstr>Декабрь 20</vt:lpstr>
      <vt:lpstr>Январь 21</vt:lpstr>
      <vt:lpstr>Февраль 21</vt:lpstr>
      <vt:lpstr>Март 21</vt:lpstr>
      <vt:lpstr>Апрель 21</vt:lpstr>
      <vt:lpstr>Май 21</vt:lpstr>
      <vt:lpstr>Июнь 21</vt:lpstr>
      <vt:lpstr>Июль 21</vt:lpstr>
      <vt:lpstr>Август 21</vt:lpstr>
      <vt:lpstr>Сентябрь 21</vt:lpstr>
      <vt:lpstr>Полугодие2 21</vt:lpstr>
      <vt:lpstr>Октября 21</vt:lpstr>
      <vt:lpstr>Ноябрь 21</vt:lpstr>
      <vt:lpstr>Лист1</vt:lpstr>
      <vt:lpstr>Декабрь 21</vt:lpstr>
      <vt:lpstr>Январь 22</vt:lpstr>
      <vt:lpstr>Февраль 22</vt:lpstr>
      <vt:lpstr>Март 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2022-02-17T05:06:29Z</dcterms:modified>
</cp:coreProperties>
</file>