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OOGLE DATA ANALYTICS COURSE\"/>
    </mc:Choice>
  </mc:AlternateContent>
  <xr:revisionPtr revIDLastSave="0" documentId="13_ncr:1_{68EED218-AF15-401C-8FE0-415486198CA5}" xr6:coauthVersionLast="47" xr6:coauthVersionMax="47" xr10:uidLastSave="{00000000-0000-0000-0000-000000000000}"/>
  <bookViews>
    <workbookView xWindow="0" yWindow="0" windowWidth="20490" windowHeight="10920" xr2:uid="{00000000-000D-0000-FFFF-FFFF00000000}"/>
  </bookViews>
  <sheets>
    <sheet name="Questions" sheetId="1" r:id="rId1"/>
    <sheet name="Manufacturing country" sheetId="2" r:id="rId2"/>
  </sheets>
  <definedNames>
    <definedName name="_xlnm._FilterDatabase" localSheetId="0" hidden="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2" i="1" l="1"/>
  <c r="C123" i="1"/>
  <c r="C124" i="1"/>
  <c r="C121" i="1"/>
  <c r="C91" i="1"/>
  <c r="C92" i="1"/>
  <c r="C93" i="1"/>
  <c r="C94" i="1"/>
  <c r="C90" i="1"/>
  <c r="I56" i="1"/>
  <c r="J56" i="1" s="1"/>
  <c r="I55" i="1"/>
  <c r="K55" i="1" s="1"/>
  <c r="I54" i="1"/>
  <c r="J54" i="1" s="1"/>
  <c r="I53" i="1"/>
  <c r="J53" i="1" s="1"/>
  <c r="I52" i="1"/>
  <c r="J52" i="1" s="1"/>
  <c r="I51" i="1"/>
  <c r="K51" i="1" s="1"/>
  <c r="I50" i="1"/>
  <c r="J50" i="1" s="1"/>
  <c r="I49" i="1"/>
  <c r="J49" i="1" s="1"/>
  <c r="I48" i="1"/>
  <c r="J48" i="1" s="1"/>
  <c r="I47" i="1"/>
  <c r="K47" i="1" s="1"/>
  <c r="I46" i="1"/>
  <c r="J46" i="1" s="1"/>
  <c r="I45" i="1"/>
  <c r="J45" i="1" s="1"/>
  <c r="I44" i="1"/>
  <c r="J44" i="1" s="1"/>
  <c r="I43" i="1"/>
  <c r="K43" i="1" s="1"/>
  <c r="I42" i="1"/>
  <c r="J42" i="1" s="1"/>
  <c r="I41" i="1"/>
  <c r="J41" i="1" s="1"/>
  <c r="I40" i="1"/>
  <c r="J40" i="1" s="1"/>
  <c r="I39" i="1"/>
  <c r="J39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5" i="1"/>
  <c r="C25" i="1" l="1"/>
  <c r="C26" i="1"/>
  <c r="J55" i="1"/>
  <c r="J51" i="1"/>
  <c r="J47" i="1"/>
  <c r="J43" i="1"/>
  <c r="K54" i="1"/>
  <c r="K50" i="1"/>
  <c r="K46" i="1"/>
  <c r="K42" i="1"/>
  <c r="K39" i="1"/>
  <c r="K53" i="1"/>
  <c r="K49" i="1"/>
  <c r="K45" i="1"/>
  <c r="K41" i="1"/>
  <c r="K56" i="1"/>
  <c r="K52" i="1"/>
  <c r="K48" i="1"/>
  <c r="K44" i="1"/>
  <c r="K40" i="1"/>
  <c r="C29" i="1"/>
  <c r="C32" i="1"/>
  <c r="C28" i="1"/>
  <c r="C31" i="1"/>
  <c r="C27" i="1"/>
  <c r="C30" i="1"/>
  <c r="C61" i="1" l="1"/>
  <c r="C60" i="1"/>
  <c r="C63" i="1"/>
  <c r="C62" i="1"/>
  <c r="C59" i="1"/>
</calcChain>
</file>

<file path=xl/sharedStrings.xml><?xml version="1.0" encoding="utf-8"?>
<sst xmlns="http://schemas.openxmlformats.org/spreadsheetml/2006/main" count="448" uniqueCount="77">
  <si>
    <t>What's the most popular car manufacturer?</t>
  </si>
  <si>
    <t>What's the least popular color for cars?</t>
  </si>
  <si>
    <t>What's the average price per owner?</t>
  </si>
  <si>
    <t>Car</t>
  </si>
  <si>
    <t>Year</t>
  </si>
  <si>
    <t>KM Driven</t>
  </si>
  <si>
    <t>Color</t>
  </si>
  <si>
    <t>Transimission</t>
  </si>
  <si>
    <t>Owner</t>
  </si>
  <si>
    <t>Price (USD)</t>
  </si>
  <si>
    <t>BMW X5</t>
  </si>
  <si>
    <t>White</t>
  </si>
  <si>
    <t>Automatic</t>
  </si>
  <si>
    <t>1st owner</t>
  </si>
  <si>
    <t>$15400</t>
  </si>
  <si>
    <t>Audi A3</t>
  </si>
  <si>
    <t>Red</t>
  </si>
  <si>
    <t>Manual</t>
  </si>
  <si>
    <t>2nd owner</t>
  </si>
  <si>
    <t>$24321</t>
  </si>
  <si>
    <t>Mercedes S-Class</t>
  </si>
  <si>
    <t>Black</t>
  </si>
  <si>
    <t>3rd owner</t>
  </si>
  <si>
    <t>$102342</t>
  </si>
  <si>
    <t>$55272</t>
  </si>
  <si>
    <t>BMW X3</t>
  </si>
  <si>
    <t>$42000</t>
  </si>
  <si>
    <t>Lexus RX350</t>
  </si>
  <si>
    <t>$51292</t>
  </si>
  <si>
    <t>Blue</t>
  </si>
  <si>
    <t>$37605</t>
  </si>
  <si>
    <t xml:space="preserve">Blue </t>
  </si>
  <si>
    <t>$45000</t>
  </si>
  <si>
    <t>BMW 3 Series</t>
  </si>
  <si>
    <t>$13241</t>
  </si>
  <si>
    <t>$49344</t>
  </si>
  <si>
    <t>Tesla Model 3</t>
  </si>
  <si>
    <t>Yellow</t>
  </si>
  <si>
    <t>$52432</t>
  </si>
  <si>
    <t>Volvo XC90</t>
  </si>
  <si>
    <t xml:space="preserve"> Black</t>
  </si>
  <si>
    <t>$17452</t>
  </si>
  <si>
    <t>Audi Q7</t>
  </si>
  <si>
    <t>$23250</t>
  </si>
  <si>
    <t>Cadillac XT5</t>
  </si>
  <si>
    <t>$32420</t>
  </si>
  <si>
    <t>Jaguar XF</t>
  </si>
  <si>
    <t>$18454</t>
  </si>
  <si>
    <t>$41000</t>
  </si>
  <si>
    <t>BMW 428i</t>
  </si>
  <si>
    <t>$35240</t>
  </si>
  <si>
    <t>4th owner</t>
  </si>
  <si>
    <t>$22520</t>
  </si>
  <si>
    <t>Company</t>
  </si>
  <si>
    <t>Country</t>
  </si>
  <si>
    <t>BMW</t>
  </si>
  <si>
    <t>Germany</t>
  </si>
  <si>
    <t>Audi</t>
  </si>
  <si>
    <t>Tesla</t>
  </si>
  <si>
    <t>USA</t>
  </si>
  <si>
    <t>Jaguar</t>
  </si>
  <si>
    <t>UK</t>
  </si>
  <si>
    <t>Mercedes</t>
  </si>
  <si>
    <t>Volvo</t>
  </si>
  <si>
    <t>Sweden</t>
  </si>
  <si>
    <t>Cadillac</t>
  </si>
  <si>
    <t>Lexus</t>
  </si>
  <si>
    <t>Japan</t>
  </si>
  <si>
    <t>Count</t>
  </si>
  <si>
    <t>Average Price</t>
  </si>
  <si>
    <t>ANSWER : The most popular car manufacturer is BMW.</t>
  </si>
  <si>
    <t>Car Model</t>
  </si>
  <si>
    <t>ANSWER : The most popular manufacturer country is Germany.</t>
  </si>
  <si>
    <t>ANSWER : The least popular color for car is Yellow.</t>
  </si>
  <si>
    <t>What's the most popular manufacturing country ?</t>
  </si>
  <si>
    <t>Country -xlookup</t>
  </si>
  <si>
    <t>Country -vlookup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</si>
</sst>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4" fillId="0" borderId="0" xfId="0" applyFont="1"/>
    <xf numFmtId="1" fontId="0" fillId="2" borderId="0" xfId="0" applyNumberFormat="1" applyFill="1"/>
    <xf numFmtId="44" fontId="0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"/>
  <sheetViews>
    <sheetView tabSelected="1" topLeftCell="A119" workbookViewId="0">
      <selection activeCell="H32" sqref="H32"/>
    </sheetView>
  </sheetViews>
  <sheetFormatPr defaultRowHeight="15" x14ac:dyDescent="0.25"/>
  <cols>
    <col min="1" max="1" width="3.85546875" customWidth="1"/>
    <col min="2" max="2" width="24.5703125" customWidth="1"/>
    <col min="3" max="3" width="14.85546875" customWidth="1"/>
    <col min="4" max="4" width="12.5703125" customWidth="1"/>
    <col min="6" max="6" width="13" bestFit="1" customWidth="1"/>
    <col min="7" max="7" width="10.5703125" bestFit="1" customWidth="1"/>
    <col min="8" max="8" width="15" customWidth="1"/>
    <col min="9" max="9" width="22.5703125" customWidth="1"/>
    <col min="10" max="10" width="18.5703125" customWidth="1"/>
    <col min="11" max="11" width="18.85546875" customWidth="1"/>
  </cols>
  <sheetData>
    <row r="1" spans="1:10" x14ac:dyDescent="0.25">
      <c r="B1" s="1"/>
    </row>
    <row r="2" spans="1:10" x14ac:dyDescent="0.25">
      <c r="A2">
        <v>1</v>
      </c>
      <c r="B2" s="5" t="s">
        <v>0</v>
      </c>
    </row>
    <row r="3" spans="1:10" x14ac:dyDescent="0.25">
      <c r="B3" s="5"/>
    </row>
    <row r="4" spans="1:10" x14ac:dyDescent="0.25"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3" t="s">
        <v>71</v>
      </c>
      <c r="J4" s="1"/>
    </row>
    <row r="5" spans="1:10" x14ac:dyDescent="0.25">
      <c r="B5" t="s">
        <v>10</v>
      </c>
      <c r="C5">
        <v>2012</v>
      </c>
      <c r="D5">
        <v>342358</v>
      </c>
      <c r="E5" t="s">
        <v>11</v>
      </c>
      <c r="F5" t="s">
        <v>12</v>
      </c>
      <c r="G5" t="s">
        <v>13</v>
      </c>
      <c r="H5" t="s">
        <v>14</v>
      </c>
      <c r="I5" s="4" t="str">
        <f>LEFT(B5, FIND(" ",B5)-1)</f>
        <v>BMW</v>
      </c>
    </row>
    <row r="6" spans="1:10" x14ac:dyDescent="0.25">
      <c r="B6" t="s">
        <v>15</v>
      </c>
      <c r="C6">
        <v>2017</v>
      </c>
      <c r="D6">
        <v>130000</v>
      </c>
      <c r="E6" t="s">
        <v>16</v>
      </c>
      <c r="F6" t="s">
        <v>17</v>
      </c>
      <c r="G6" t="s">
        <v>18</v>
      </c>
      <c r="H6" t="s">
        <v>19</v>
      </c>
      <c r="I6" s="4" t="str">
        <f t="shared" ref="I6:I22" si="0">LEFT(B6, FIND(" ",B6)-1)</f>
        <v>Audi</v>
      </c>
    </row>
    <row r="7" spans="1:10" x14ac:dyDescent="0.25">
      <c r="B7" t="s">
        <v>20</v>
      </c>
      <c r="C7">
        <v>2020</v>
      </c>
      <c r="D7">
        <v>92450</v>
      </c>
      <c r="E7" t="s">
        <v>21</v>
      </c>
      <c r="F7" t="s">
        <v>12</v>
      </c>
      <c r="G7" t="s">
        <v>22</v>
      </c>
      <c r="H7" t="s">
        <v>23</v>
      </c>
      <c r="I7" s="4" t="str">
        <f t="shared" si="0"/>
        <v>Mercedes</v>
      </c>
    </row>
    <row r="8" spans="1:10" x14ac:dyDescent="0.25">
      <c r="B8" t="s">
        <v>10</v>
      </c>
      <c r="C8">
        <v>2020</v>
      </c>
      <c r="D8">
        <v>76240</v>
      </c>
      <c r="E8" t="s">
        <v>11</v>
      </c>
      <c r="F8" t="s">
        <v>12</v>
      </c>
      <c r="G8" t="s">
        <v>18</v>
      </c>
      <c r="H8" t="s">
        <v>24</v>
      </c>
      <c r="I8" s="4" t="str">
        <f t="shared" si="0"/>
        <v>BMW</v>
      </c>
    </row>
    <row r="9" spans="1:10" x14ac:dyDescent="0.25">
      <c r="B9" t="s">
        <v>25</v>
      </c>
      <c r="C9">
        <v>2021</v>
      </c>
      <c r="D9">
        <v>17283</v>
      </c>
      <c r="E9" t="s">
        <v>11</v>
      </c>
      <c r="F9" t="s">
        <v>17</v>
      </c>
      <c r="G9" t="s">
        <v>13</v>
      </c>
      <c r="H9" t="s">
        <v>26</v>
      </c>
      <c r="I9" s="4" t="str">
        <f t="shared" si="0"/>
        <v>BMW</v>
      </c>
    </row>
    <row r="10" spans="1:10" x14ac:dyDescent="0.25">
      <c r="B10" t="s">
        <v>27</v>
      </c>
      <c r="C10">
        <v>2020</v>
      </c>
      <c r="D10">
        <v>98312</v>
      </c>
      <c r="E10" t="s">
        <v>16</v>
      </c>
      <c r="F10" t="s">
        <v>12</v>
      </c>
      <c r="G10" t="s">
        <v>22</v>
      </c>
      <c r="H10" t="s">
        <v>28</v>
      </c>
      <c r="I10" s="4" t="str">
        <f t="shared" si="0"/>
        <v>Lexus</v>
      </c>
    </row>
    <row r="11" spans="1:10" x14ac:dyDescent="0.25">
      <c r="B11" t="s">
        <v>25</v>
      </c>
      <c r="C11">
        <v>2018</v>
      </c>
      <c r="D11">
        <v>156784</v>
      </c>
      <c r="E11" t="s">
        <v>29</v>
      </c>
      <c r="F11" t="s">
        <v>17</v>
      </c>
      <c r="G11" t="s">
        <v>22</v>
      </c>
      <c r="H11" t="s">
        <v>30</v>
      </c>
      <c r="I11" s="4" t="str">
        <f t="shared" si="0"/>
        <v>BMW</v>
      </c>
    </row>
    <row r="12" spans="1:10" x14ac:dyDescent="0.25">
      <c r="B12" t="s">
        <v>10</v>
      </c>
      <c r="C12">
        <v>2019</v>
      </c>
      <c r="D12">
        <v>52034</v>
      </c>
      <c r="E12" t="s">
        <v>31</v>
      </c>
      <c r="F12" t="s">
        <v>12</v>
      </c>
      <c r="G12" t="s">
        <v>13</v>
      </c>
      <c r="H12" t="s">
        <v>32</v>
      </c>
      <c r="I12" s="4" t="str">
        <f t="shared" si="0"/>
        <v>BMW</v>
      </c>
    </row>
    <row r="13" spans="1:10" x14ac:dyDescent="0.25">
      <c r="B13" t="s">
        <v>33</v>
      </c>
      <c r="C13">
        <v>2011</v>
      </c>
      <c r="D13">
        <v>205204</v>
      </c>
      <c r="E13" t="s">
        <v>16</v>
      </c>
      <c r="F13" t="s">
        <v>12</v>
      </c>
      <c r="G13" t="s">
        <v>18</v>
      </c>
      <c r="H13" t="s">
        <v>34</v>
      </c>
      <c r="I13" s="4" t="str">
        <f t="shared" si="0"/>
        <v>BMW</v>
      </c>
    </row>
    <row r="14" spans="1:10" x14ac:dyDescent="0.25">
      <c r="B14" t="s">
        <v>20</v>
      </c>
      <c r="C14">
        <v>2014</v>
      </c>
      <c r="D14">
        <v>152985</v>
      </c>
      <c r="E14" t="s">
        <v>21</v>
      </c>
      <c r="F14" t="s">
        <v>12</v>
      </c>
      <c r="G14" t="s">
        <v>18</v>
      </c>
      <c r="H14" t="s">
        <v>35</v>
      </c>
      <c r="I14" s="4" t="str">
        <f t="shared" si="0"/>
        <v>Mercedes</v>
      </c>
    </row>
    <row r="15" spans="1:10" x14ac:dyDescent="0.25">
      <c r="B15" t="s">
        <v>36</v>
      </c>
      <c r="C15">
        <v>2018</v>
      </c>
      <c r="D15">
        <v>76429</v>
      </c>
      <c r="E15" t="s">
        <v>37</v>
      </c>
      <c r="F15" t="s">
        <v>12</v>
      </c>
      <c r="G15" t="s">
        <v>13</v>
      </c>
      <c r="H15" t="s">
        <v>38</v>
      </c>
      <c r="I15" s="4" t="str">
        <f t="shared" si="0"/>
        <v>Tesla</v>
      </c>
    </row>
    <row r="16" spans="1:10" x14ac:dyDescent="0.25">
      <c r="B16" t="s">
        <v>39</v>
      </c>
      <c r="C16">
        <v>2013</v>
      </c>
      <c r="D16">
        <v>254028</v>
      </c>
      <c r="E16" t="s">
        <v>40</v>
      </c>
      <c r="F16" t="s">
        <v>17</v>
      </c>
      <c r="G16" t="s">
        <v>18</v>
      </c>
      <c r="H16" t="s">
        <v>41</v>
      </c>
      <c r="I16" s="4" t="str">
        <f t="shared" si="0"/>
        <v>Volvo</v>
      </c>
    </row>
    <row r="17" spans="2:9" x14ac:dyDescent="0.25">
      <c r="B17" t="s">
        <v>42</v>
      </c>
      <c r="C17">
        <v>2014</v>
      </c>
      <c r="D17">
        <v>45832</v>
      </c>
      <c r="E17" t="s">
        <v>11</v>
      </c>
      <c r="F17" t="s">
        <v>17</v>
      </c>
      <c r="G17" t="s">
        <v>13</v>
      </c>
      <c r="H17" t="s">
        <v>43</v>
      </c>
      <c r="I17" s="4" t="str">
        <f t="shared" si="0"/>
        <v>Audi</v>
      </c>
    </row>
    <row r="18" spans="2:9" x14ac:dyDescent="0.25">
      <c r="B18" t="s">
        <v>44</v>
      </c>
      <c r="C18">
        <v>2018</v>
      </c>
      <c r="D18">
        <v>67591</v>
      </c>
      <c r="E18" t="s">
        <v>29</v>
      </c>
      <c r="F18" t="s">
        <v>12</v>
      </c>
      <c r="G18" t="s">
        <v>18</v>
      </c>
      <c r="H18" t="s">
        <v>45</v>
      </c>
      <c r="I18" s="4" t="str">
        <f t="shared" si="0"/>
        <v>Cadillac</v>
      </c>
    </row>
    <row r="19" spans="2:9" x14ac:dyDescent="0.25">
      <c r="B19" t="s">
        <v>46</v>
      </c>
      <c r="C19">
        <v>2013</v>
      </c>
      <c r="D19">
        <v>85320</v>
      </c>
      <c r="E19" t="s">
        <v>11</v>
      </c>
      <c r="F19" t="s">
        <v>12</v>
      </c>
      <c r="G19" t="s">
        <v>18</v>
      </c>
      <c r="H19" t="s">
        <v>47</v>
      </c>
      <c r="I19" s="4" t="str">
        <f t="shared" si="0"/>
        <v>Jaguar</v>
      </c>
    </row>
    <row r="20" spans="2:9" x14ac:dyDescent="0.25">
      <c r="B20" t="s">
        <v>27</v>
      </c>
      <c r="C20">
        <v>2016</v>
      </c>
      <c r="D20">
        <v>5000</v>
      </c>
      <c r="E20" t="s">
        <v>11</v>
      </c>
      <c r="F20" t="s">
        <v>12</v>
      </c>
      <c r="G20" t="s">
        <v>13</v>
      </c>
      <c r="H20" t="s">
        <v>48</v>
      </c>
      <c r="I20" s="4" t="str">
        <f t="shared" si="0"/>
        <v>Lexus</v>
      </c>
    </row>
    <row r="21" spans="2:9" x14ac:dyDescent="0.25">
      <c r="B21" t="s">
        <v>49</v>
      </c>
      <c r="C21">
        <v>2017</v>
      </c>
      <c r="D21">
        <v>92450</v>
      </c>
      <c r="E21" t="s">
        <v>16</v>
      </c>
      <c r="F21" t="s">
        <v>17</v>
      </c>
      <c r="G21" t="s">
        <v>18</v>
      </c>
      <c r="H21" t="s">
        <v>50</v>
      </c>
      <c r="I21" s="4" t="str">
        <f t="shared" si="0"/>
        <v>BMW</v>
      </c>
    </row>
    <row r="22" spans="2:9" x14ac:dyDescent="0.25">
      <c r="B22" t="s">
        <v>27</v>
      </c>
      <c r="C22">
        <v>2015</v>
      </c>
      <c r="D22">
        <v>130000</v>
      </c>
      <c r="E22" t="s">
        <v>21</v>
      </c>
      <c r="F22" t="s">
        <v>12</v>
      </c>
      <c r="G22" t="s">
        <v>51</v>
      </c>
      <c r="H22" t="s">
        <v>52</v>
      </c>
      <c r="I22" s="4" t="str">
        <f t="shared" si="0"/>
        <v>Lexus</v>
      </c>
    </row>
    <row r="24" spans="2:9" x14ac:dyDescent="0.25">
      <c r="B24" s="3" t="s">
        <v>71</v>
      </c>
      <c r="C24" s="3" t="s">
        <v>68</v>
      </c>
    </row>
    <row r="25" spans="2:9" x14ac:dyDescent="0.25">
      <c r="B25" s="4" t="s">
        <v>55</v>
      </c>
      <c r="C25" s="4">
        <f>COUNTIF($I$5:$I$22,B25)</f>
        <v>7</v>
      </c>
    </row>
    <row r="26" spans="2:9" x14ac:dyDescent="0.25">
      <c r="B26" s="4" t="s">
        <v>57</v>
      </c>
      <c r="C26" s="4">
        <f t="shared" ref="C26:C32" si="1">COUNTIF($I$5:$I$22,B26)</f>
        <v>2</v>
      </c>
    </row>
    <row r="27" spans="2:9" x14ac:dyDescent="0.25">
      <c r="B27" s="4" t="s">
        <v>62</v>
      </c>
      <c r="C27" s="4">
        <f t="shared" si="1"/>
        <v>2</v>
      </c>
    </row>
    <row r="28" spans="2:9" x14ac:dyDescent="0.25">
      <c r="B28" s="4" t="s">
        <v>66</v>
      </c>
      <c r="C28" s="4">
        <f t="shared" si="1"/>
        <v>3</v>
      </c>
    </row>
    <row r="29" spans="2:9" x14ac:dyDescent="0.25">
      <c r="B29" s="4" t="s">
        <v>58</v>
      </c>
      <c r="C29" s="4">
        <f t="shared" si="1"/>
        <v>1</v>
      </c>
    </row>
    <row r="30" spans="2:9" x14ac:dyDescent="0.25">
      <c r="B30" s="4" t="s">
        <v>63</v>
      </c>
      <c r="C30" s="4">
        <f t="shared" si="1"/>
        <v>1</v>
      </c>
    </row>
    <row r="31" spans="2:9" x14ac:dyDescent="0.25">
      <c r="B31" s="4" t="s">
        <v>65</v>
      </c>
      <c r="C31" s="4">
        <f t="shared" si="1"/>
        <v>1</v>
      </c>
    </row>
    <row r="32" spans="2:9" x14ac:dyDescent="0.25">
      <c r="B32" s="4" t="s">
        <v>60</v>
      </c>
      <c r="C32" s="4">
        <f t="shared" si="1"/>
        <v>1</v>
      </c>
    </row>
    <row r="34" spans="1:11" x14ac:dyDescent="0.25">
      <c r="B34" s="2" t="s">
        <v>70</v>
      </c>
    </row>
    <row r="36" spans="1:11" x14ac:dyDescent="0.25">
      <c r="A36">
        <v>2</v>
      </c>
      <c r="B36" s="5" t="s">
        <v>74</v>
      </c>
    </row>
    <row r="38" spans="1:11" x14ac:dyDescent="0.25">
      <c r="B38" s="1" t="s">
        <v>3</v>
      </c>
      <c r="C38" s="1" t="s">
        <v>4</v>
      </c>
      <c r="D38" s="1" t="s">
        <v>5</v>
      </c>
      <c r="E38" s="1" t="s">
        <v>6</v>
      </c>
      <c r="F38" s="1" t="s">
        <v>7</v>
      </c>
      <c r="G38" s="1" t="s">
        <v>8</v>
      </c>
      <c r="H38" s="1" t="s">
        <v>9</v>
      </c>
      <c r="I38" s="1" t="s">
        <v>71</v>
      </c>
      <c r="J38" s="3" t="s">
        <v>76</v>
      </c>
      <c r="K38" s="3" t="s">
        <v>75</v>
      </c>
    </row>
    <row r="39" spans="1:11" x14ac:dyDescent="0.25">
      <c r="B39" t="s">
        <v>10</v>
      </c>
      <c r="C39">
        <v>2012</v>
      </c>
      <c r="D39">
        <v>342358</v>
      </c>
      <c r="E39" t="s">
        <v>11</v>
      </c>
      <c r="F39" t="s">
        <v>12</v>
      </c>
      <c r="G39" t="s">
        <v>13</v>
      </c>
      <c r="H39" t="s">
        <v>14</v>
      </c>
      <c r="I39" t="str">
        <f>LEFT(B39, FIND(" ",B39)-1)</f>
        <v>BMW</v>
      </c>
      <c r="J39" s="4" t="str">
        <f>VLOOKUP(I39,'Manufacturing country'!$A$1:$B$9,2,FALSE)</f>
        <v>Germany</v>
      </c>
      <c r="K39" s="4" t="str">
        <f>_xlfn.XLOOKUP(I39,'Manufacturing country'!$A$2:$A$9,'Manufacturing country'!$B$2:$B$9)</f>
        <v>Germany</v>
      </c>
    </row>
    <row r="40" spans="1:11" x14ac:dyDescent="0.25">
      <c r="B40" t="s">
        <v>15</v>
      </c>
      <c r="C40">
        <v>2017</v>
      </c>
      <c r="D40">
        <v>130000</v>
      </c>
      <c r="E40" t="s">
        <v>16</v>
      </c>
      <c r="F40" t="s">
        <v>17</v>
      </c>
      <c r="G40" t="s">
        <v>18</v>
      </c>
      <c r="H40" t="s">
        <v>19</v>
      </c>
      <c r="I40" t="str">
        <f t="shared" ref="I40:I56" si="2">LEFT(B40, FIND(" ",B40)-1)</f>
        <v>Audi</v>
      </c>
      <c r="J40" s="4" t="str">
        <f>VLOOKUP(I40,'Manufacturing country'!$A$1:$B$9,2,FALSE)</f>
        <v>Germany</v>
      </c>
      <c r="K40" s="4" t="str">
        <f>_xlfn.XLOOKUP(I40,'Manufacturing country'!$A$2:$A$9,'Manufacturing country'!$B$2:$B$9)</f>
        <v>Germany</v>
      </c>
    </row>
    <row r="41" spans="1:11" x14ac:dyDescent="0.25">
      <c r="B41" t="s">
        <v>20</v>
      </c>
      <c r="C41">
        <v>2020</v>
      </c>
      <c r="D41">
        <v>92450</v>
      </c>
      <c r="E41" t="s">
        <v>21</v>
      </c>
      <c r="F41" t="s">
        <v>12</v>
      </c>
      <c r="G41" t="s">
        <v>22</v>
      </c>
      <c r="H41" t="s">
        <v>23</v>
      </c>
      <c r="I41" t="str">
        <f t="shared" si="2"/>
        <v>Mercedes</v>
      </c>
      <c r="J41" s="4" t="str">
        <f>VLOOKUP(I41,'Manufacturing country'!$A$1:$B$9,2,FALSE)</f>
        <v>Germany</v>
      </c>
      <c r="K41" s="4" t="str">
        <f>_xlfn.XLOOKUP(I41,'Manufacturing country'!$A$2:$A$9,'Manufacturing country'!$B$2:$B$9)</f>
        <v>Germany</v>
      </c>
    </row>
    <row r="42" spans="1:11" x14ac:dyDescent="0.25">
      <c r="B42" t="s">
        <v>10</v>
      </c>
      <c r="C42">
        <v>2020</v>
      </c>
      <c r="D42">
        <v>76240</v>
      </c>
      <c r="E42" t="s">
        <v>11</v>
      </c>
      <c r="F42" t="s">
        <v>12</v>
      </c>
      <c r="G42" t="s">
        <v>18</v>
      </c>
      <c r="H42" t="s">
        <v>24</v>
      </c>
      <c r="I42" t="str">
        <f t="shared" si="2"/>
        <v>BMW</v>
      </c>
      <c r="J42" s="4" t="str">
        <f>VLOOKUP(I42,'Manufacturing country'!$A$1:$B$9,2,FALSE)</f>
        <v>Germany</v>
      </c>
      <c r="K42" s="4" t="str">
        <f>_xlfn.XLOOKUP(I42,'Manufacturing country'!$A$2:$A$9,'Manufacturing country'!$B$2:$B$9)</f>
        <v>Germany</v>
      </c>
    </row>
    <row r="43" spans="1:11" x14ac:dyDescent="0.25">
      <c r="B43" t="s">
        <v>25</v>
      </c>
      <c r="C43">
        <v>2021</v>
      </c>
      <c r="D43">
        <v>17283</v>
      </c>
      <c r="E43" t="s">
        <v>11</v>
      </c>
      <c r="F43" t="s">
        <v>17</v>
      </c>
      <c r="G43" t="s">
        <v>13</v>
      </c>
      <c r="H43" t="s">
        <v>26</v>
      </c>
      <c r="I43" t="str">
        <f t="shared" si="2"/>
        <v>BMW</v>
      </c>
      <c r="J43" s="4" t="str">
        <f>VLOOKUP(I43,'Manufacturing country'!$A$1:$B$9,2,FALSE)</f>
        <v>Germany</v>
      </c>
      <c r="K43" s="4" t="str">
        <f>_xlfn.XLOOKUP(I43,'Manufacturing country'!$A$2:$A$9,'Manufacturing country'!$B$2:$B$9)</f>
        <v>Germany</v>
      </c>
    </row>
    <row r="44" spans="1:11" x14ac:dyDescent="0.25">
      <c r="B44" t="s">
        <v>27</v>
      </c>
      <c r="C44">
        <v>2020</v>
      </c>
      <c r="D44">
        <v>98312</v>
      </c>
      <c r="E44" t="s">
        <v>16</v>
      </c>
      <c r="F44" t="s">
        <v>12</v>
      </c>
      <c r="G44" t="s">
        <v>22</v>
      </c>
      <c r="H44" t="s">
        <v>28</v>
      </c>
      <c r="I44" t="str">
        <f t="shared" si="2"/>
        <v>Lexus</v>
      </c>
      <c r="J44" s="4" t="str">
        <f>VLOOKUP(I44,'Manufacturing country'!$A$1:$B$9,2,FALSE)</f>
        <v>Japan</v>
      </c>
      <c r="K44" s="4" t="str">
        <f>_xlfn.XLOOKUP(I44,'Manufacturing country'!$A$2:$A$9,'Manufacturing country'!$B$2:$B$9)</f>
        <v>Japan</v>
      </c>
    </row>
    <row r="45" spans="1:11" x14ac:dyDescent="0.25">
      <c r="B45" t="s">
        <v>25</v>
      </c>
      <c r="C45">
        <v>2018</v>
      </c>
      <c r="D45">
        <v>156784</v>
      </c>
      <c r="E45" t="s">
        <v>29</v>
      </c>
      <c r="F45" t="s">
        <v>17</v>
      </c>
      <c r="G45" t="s">
        <v>22</v>
      </c>
      <c r="H45" t="s">
        <v>30</v>
      </c>
      <c r="I45" t="str">
        <f t="shared" si="2"/>
        <v>BMW</v>
      </c>
      <c r="J45" s="4" t="str">
        <f>VLOOKUP(I45,'Manufacturing country'!$A$1:$B$9,2,FALSE)</f>
        <v>Germany</v>
      </c>
      <c r="K45" s="4" t="str">
        <f>_xlfn.XLOOKUP(I45,'Manufacturing country'!$A$2:$A$9,'Manufacturing country'!$B$2:$B$9)</f>
        <v>Germany</v>
      </c>
    </row>
    <row r="46" spans="1:11" x14ac:dyDescent="0.25">
      <c r="B46" t="s">
        <v>10</v>
      </c>
      <c r="C46">
        <v>2019</v>
      </c>
      <c r="D46">
        <v>52034</v>
      </c>
      <c r="E46" t="s">
        <v>31</v>
      </c>
      <c r="F46" t="s">
        <v>12</v>
      </c>
      <c r="G46" t="s">
        <v>13</v>
      </c>
      <c r="H46" t="s">
        <v>32</v>
      </c>
      <c r="I46" t="str">
        <f t="shared" si="2"/>
        <v>BMW</v>
      </c>
      <c r="J46" s="4" t="str">
        <f>VLOOKUP(I46,'Manufacturing country'!$A$1:$B$9,2,FALSE)</f>
        <v>Germany</v>
      </c>
      <c r="K46" s="4" t="str">
        <f>_xlfn.XLOOKUP(I46,'Manufacturing country'!$A$2:$A$9,'Manufacturing country'!$B$2:$B$9)</f>
        <v>Germany</v>
      </c>
    </row>
    <row r="47" spans="1:11" x14ac:dyDescent="0.25">
      <c r="B47" t="s">
        <v>33</v>
      </c>
      <c r="C47">
        <v>2011</v>
      </c>
      <c r="D47">
        <v>205204</v>
      </c>
      <c r="E47" t="s">
        <v>16</v>
      </c>
      <c r="F47" t="s">
        <v>12</v>
      </c>
      <c r="G47" t="s">
        <v>18</v>
      </c>
      <c r="H47" t="s">
        <v>34</v>
      </c>
      <c r="I47" t="str">
        <f t="shared" si="2"/>
        <v>BMW</v>
      </c>
      <c r="J47" s="4" t="str">
        <f>VLOOKUP(I47,'Manufacturing country'!$A$1:$B$9,2,FALSE)</f>
        <v>Germany</v>
      </c>
      <c r="K47" s="4" t="str">
        <f>_xlfn.XLOOKUP(I47,'Manufacturing country'!$A$2:$A$9,'Manufacturing country'!$B$2:$B$9)</f>
        <v>Germany</v>
      </c>
    </row>
    <row r="48" spans="1:11" x14ac:dyDescent="0.25">
      <c r="B48" t="s">
        <v>20</v>
      </c>
      <c r="C48">
        <v>2014</v>
      </c>
      <c r="D48">
        <v>152985</v>
      </c>
      <c r="E48" t="s">
        <v>21</v>
      </c>
      <c r="F48" t="s">
        <v>12</v>
      </c>
      <c r="G48" t="s">
        <v>18</v>
      </c>
      <c r="H48" t="s">
        <v>35</v>
      </c>
      <c r="I48" t="str">
        <f t="shared" si="2"/>
        <v>Mercedes</v>
      </c>
      <c r="J48" s="4" t="str">
        <f>VLOOKUP(I48,'Manufacturing country'!$A$1:$B$9,2,FALSE)</f>
        <v>Germany</v>
      </c>
      <c r="K48" s="4" t="str">
        <f>_xlfn.XLOOKUP(I48,'Manufacturing country'!$A$2:$A$9,'Manufacturing country'!$B$2:$B$9)</f>
        <v>Germany</v>
      </c>
    </row>
    <row r="49" spans="2:11" x14ac:dyDescent="0.25">
      <c r="B49" t="s">
        <v>36</v>
      </c>
      <c r="C49">
        <v>2018</v>
      </c>
      <c r="D49">
        <v>76429</v>
      </c>
      <c r="E49" t="s">
        <v>37</v>
      </c>
      <c r="F49" t="s">
        <v>12</v>
      </c>
      <c r="G49" t="s">
        <v>13</v>
      </c>
      <c r="H49" t="s">
        <v>38</v>
      </c>
      <c r="I49" t="str">
        <f t="shared" si="2"/>
        <v>Tesla</v>
      </c>
      <c r="J49" s="4" t="str">
        <f>VLOOKUP(I49,'Manufacturing country'!$A$1:$B$9,2,FALSE)</f>
        <v>USA</v>
      </c>
      <c r="K49" s="4" t="str">
        <f>_xlfn.XLOOKUP(I49,'Manufacturing country'!$A$2:$A$9,'Manufacturing country'!$B$2:$B$9)</f>
        <v>USA</v>
      </c>
    </row>
    <row r="50" spans="2:11" x14ac:dyDescent="0.25">
      <c r="B50" t="s">
        <v>39</v>
      </c>
      <c r="C50">
        <v>2013</v>
      </c>
      <c r="D50">
        <v>254028</v>
      </c>
      <c r="E50" t="s">
        <v>40</v>
      </c>
      <c r="F50" t="s">
        <v>17</v>
      </c>
      <c r="G50" t="s">
        <v>18</v>
      </c>
      <c r="H50" t="s">
        <v>41</v>
      </c>
      <c r="I50" t="str">
        <f t="shared" si="2"/>
        <v>Volvo</v>
      </c>
      <c r="J50" s="4" t="str">
        <f>VLOOKUP(I50,'Manufacturing country'!$A$1:$B$9,2,FALSE)</f>
        <v>Sweden</v>
      </c>
      <c r="K50" s="4" t="str">
        <f>_xlfn.XLOOKUP(I50,'Manufacturing country'!$A$2:$A$9,'Manufacturing country'!$B$2:$B$9)</f>
        <v>Sweden</v>
      </c>
    </row>
    <row r="51" spans="2:11" x14ac:dyDescent="0.25">
      <c r="B51" t="s">
        <v>42</v>
      </c>
      <c r="C51">
        <v>2014</v>
      </c>
      <c r="D51">
        <v>45832</v>
      </c>
      <c r="E51" t="s">
        <v>11</v>
      </c>
      <c r="F51" t="s">
        <v>17</v>
      </c>
      <c r="G51" t="s">
        <v>13</v>
      </c>
      <c r="H51" t="s">
        <v>43</v>
      </c>
      <c r="I51" t="str">
        <f t="shared" si="2"/>
        <v>Audi</v>
      </c>
      <c r="J51" s="4" t="str">
        <f>VLOOKUP(I51,'Manufacturing country'!$A$1:$B$9,2,FALSE)</f>
        <v>Germany</v>
      </c>
      <c r="K51" s="4" t="str">
        <f>_xlfn.XLOOKUP(I51,'Manufacturing country'!$A$2:$A$9,'Manufacturing country'!$B$2:$B$9)</f>
        <v>Germany</v>
      </c>
    </row>
    <row r="52" spans="2:11" x14ac:dyDescent="0.25">
      <c r="B52" t="s">
        <v>44</v>
      </c>
      <c r="C52">
        <v>2018</v>
      </c>
      <c r="D52">
        <v>67591</v>
      </c>
      <c r="E52" t="s">
        <v>29</v>
      </c>
      <c r="F52" t="s">
        <v>12</v>
      </c>
      <c r="G52" t="s">
        <v>18</v>
      </c>
      <c r="H52" t="s">
        <v>45</v>
      </c>
      <c r="I52" t="str">
        <f t="shared" si="2"/>
        <v>Cadillac</v>
      </c>
      <c r="J52" s="4" t="str">
        <f>VLOOKUP(I52,'Manufacturing country'!$A$1:$B$9,2,FALSE)</f>
        <v>USA</v>
      </c>
      <c r="K52" s="4" t="str">
        <f>_xlfn.XLOOKUP(I52,'Manufacturing country'!$A$2:$A$9,'Manufacturing country'!$B$2:$B$9)</f>
        <v>USA</v>
      </c>
    </row>
    <row r="53" spans="2:11" x14ac:dyDescent="0.25">
      <c r="B53" t="s">
        <v>46</v>
      </c>
      <c r="C53">
        <v>2013</v>
      </c>
      <c r="D53">
        <v>85320</v>
      </c>
      <c r="E53" t="s">
        <v>11</v>
      </c>
      <c r="F53" t="s">
        <v>12</v>
      </c>
      <c r="G53" t="s">
        <v>18</v>
      </c>
      <c r="H53" t="s">
        <v>47</v>
      </c>
      <c r="I53" t="str">
        <f t="shared" si="2"/>
        <v>Jaguar</v>
      </c>
      <c r="J53" s="4" t="str">
        <f>VLOOKUP(I53,'Manufacturing country'!$A$1:$B$9,2,FALSE)</f>
        <v>UK</v>
      </c>
      <c r="K53" s="4" t="str">
        <f>_xlfn.XLOOKUP(I53,'Manufacturing country'!$A$2:$A$9,'Manufacturing country'!$B$2:$B$9)</f>
        <v>UK</v>
      </c>
    </row>
    <row r="54" spans="2:11" x14ac:dyDescent="0.25">
      <c r="B54" t="s">
        <v>27</v>
      </c>
      <c r="C54">
        <v>2016</v>
      </c>
      <c r="D54">
        <v>5000</v>
      </c>
      <c r="E54" t="s">
        <v>11</v>
      </c>
      <c r="F54" t="s">
        <v>12</v>
      </c>
      <c r="G54" t="s">
        <v>13</v>
      </c>
      <c r="H54" t="s">
        <v>48</v>
      </c>
      <c r="I54" t="str">
        <f t="shared" si="2"/>
        <v>Lexus</v>
      </c>
      <c r="J54" s="4" t="str">
        <f>VLOOKUP(I54,'Manufacturing country'!$A$1:$B$9,2,FALSE)</f>
        <v>Japan</v>
      </c>
      <c r="K54" s="4" t="str">
        <f>_xlfn.XLOOKUP(I54,'Manufacturing country'!$A$2:$A$9,'Manufacturing country'!$B$2:$B$9)</f>
        <v>Japan</v>
      </c>
    </row>
    <row r="55" spans="2:11" x14ac:dyDescent="0.25">
      <c r="B55" t="s">
        <v>49</v>
      </c>
      <c r="C55">
        <v>2017</v>
      </c>
      <c r="D55">
        <v>92450</v>
      </c>
      <c r="E55" t="s">
        <v>16</v>
      </c>
      <c r="F55" t="s">
        <v>17</v>
      </c>
      <c r="G55" t="s">
        <v>18</v>
      </c>
      <c r="H55" t="s">
        <v>50</v>
      </c>
      <c r="I55" t="str">
        <f t="shared" si="2"/>
        <v>BMW</v>
      </c>
      <c r="J55" s="4" t="str">
        <f>VLOOKUP(I55,'Manufacturing country'!$A$1:$B$9,2,FALSE)</f>
        <v>Germany</v>
      </c>
      <c r="K55" s="4" t="str">
        <f>_xlfn.XLOOKUP(I55,'Manufacturing country'!$A$2:$A$9,'Manufacturing country'!$B$2:$B$9)</f>
        <v>Germany</v>
      </c>
    </row>
    <row r="56" spans="2:11" x14ac:dyDescent="0.25">
      <c r="B56" t="s">
        <v>27</v>
      </c>
      <c r="C56">
        <v>2015</v>
      </c>
      <c r="D56">
        <v>130000</v>
      </c>
      <c r="E56" t="s">
        <v>21</v>
      </c>
      <c r="F56" t="s">
        <v>12</v>
      </c>
      <c r="G56" t="s">
        <v>51</v>
      </c>
      <c r="H56" t="s">
        <v>52</v>
      </c>
      <c r="I56" t="str">
        <f t="shared" si="2"/>
        <v>Lexus</v>
      </c>
      <c r="J56" s="4" t="str">
        <f>VLOOKUP(I56,'Manufacturing country'!$A$1:$B$9,2,FALSE)</f>
        <v>Japan</v>
      </c>
      <c r="K56" s="4" t="str">
        <f>_xlfn.XLOOKUP(I56,'Manufacturing country'!$A$2:$A$9,'Manufacturing country'!$B$2:$B$9)</f>
        <v>Japan</v>
      </c>
    </row>
    <row r="58" spans="2:11" x14ac:dyDescent="0.25">
      <c r="B58" s="3" t="s">
        <v>54</v>
      </c>
      <c r="C58" s="3" t="s">
        <v>68</v>
      </c>
    </row>
    <row r="59" spans="2:11" x14ac:dyDescent="0.25">
      <c r="B59" s="4" t="s">
        <v>56</v>
      </c>
      <c r="C59" s="4">
        <f>COUNTIF($J$39:$J$56,B59)</f>
        <v>11</v>
      </c>
    </row>
    <row r="60" spans="2:11" x14ac:dyDescent="0.25">
      <c r="B60" s="4" t="s">
        <v>67</v>
      </c>
      <c r="C60" s="4">
        <f t="shared" ref="C60:C63" si="3">COUNTIF($J$39:$J$56,B60)</f>
        <v>3</v>
      </c>
    </row>
    <row r="61" spans="2:11" x14ac:dyDescent="0.25">
      <c r="B61" s="4" t="s">
        <v>59</v>
      </c>
      <c r="C61" s="4">
        <f t="shared" si="3"/>
        <v>2</v>
      </c>
    </row>
    <row r="62" spans="2:11" x14ac:dyDescent="0.25">
      <c r="B62" s="4" t="s">
        <v>64</v>
      </c>
      <c r="C62" s="4">
        <f t="shared" si="3"/>
        <v>1</v>
      </c>
    </row>
    <row r="63" spans="2:11" x14ac:dyDescent="0.25">
      <c r="B63" s="4" t="s">
        <v>61</v>
      </c>
      <c r="C63" s="4">
        <f t="shared" si="3"/>
        <v>1</v>
      </c>
    </row>
    <row r="65" spans="1:8" x14ac:dyDescent="0.25">
      <c r="B65" s="2" t="s">
        <v>72</v>
      </c>
    </row>
    <row r="66" spans="1:8" x14ac:dyDescent="0.25">
      <c r="B66" s="2"/>
    </row>
    <row r="67" spans="1:8" x14ac:dyDescent="0.25">
      <c r="A67">
        <v>3</v>
      </c>
      <c r="B67" s="5" t="s">
        <v>1</v>
      </c>
    </row>
    <row r="69" spans="1:8" x14ac:dyDescent="0.25"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1" t="s">
        <v>8</v>
      </c>
      <c r="H69" s="1" t="s">
        <v>9</v>
      </c>
    </row>
    <row r="70" spans="1:8" x14ac:dyDescent="0.25">
      <c r="B70" t="s">
        <v>10</v>
      </c>
      <c r="C70">
        <v>2012</v>
      </c>
      <c r="D70">
        <v>342358</v>
      </c>
      <c r="E70" t="s">
        <v>11</v>
      </c>
      <c r="F70" t="s">
        <v>12</v>
      </c>
      <c r="G70" t="s">
        <v>13</v>
      </c>
      <c r="H70" t="s">
        <v>14</v>
      </c>
    </row>
    <row r="71" spans="1:8" x14ac:dyDescent="0.25">
      <c r="B71" t="s">
        <v>15</v>
      </c>
      <c r="C71">
        <v>2017</v>
      </c>
      <c r="D71">
        <v>130000</v>
      </c>
      <c r="E71" t="s">
        <v>16</v>
      </c>
      <c r="F71" t="s">
        <v>17</v>
      </c>
      <c r="G71" t="s">
        <v>18</v>
      </c>
      <c r="H71" t="s">
        <v>19</v>
      </c>
    </row>
    <row r="72" spans="1:8" x14ac:dyDescent="0.25">
      <c r="B72" t="s">
        <v>20</v>
      </c>
      <c r="C72">
        <v>2020</v>
      </c>
      <c r="D72">
        <v>92450</v>
      </c>
      <c r="E72" t="s">
        <v>21</v>
      </c>
      <c r="F72" t="s">
        <v>12</v>
      </c>
      <c r="G72" t="s">
        <v>22</v>
      </c>
      <c r="H72" t="s">
        <v>23</v>
      </c>
    </row>
    <row r="73" spans="1:8" x14ac:dyDescent="0.25">
      <c r="B73" t="s">
        <v>10</v>
      </c>
      <c r="C73">
        <v>2020</v>
      </c>
      <c r="D73">
        <v>76240</v>
      </c>
      <c r="E73" t="s">
        <v>11</v>
      </c>
      <c r="F73" t="s">
        <v>12</v>
      </c>
      <c r="G73" t="s">
        <v>18</v>
      </c>
      <c r="H73" t="s">
        <v>24</v>
      </c>
    </row>
    <row r="74" spans="1:8" x14ac:dyDescent="0.25">
      <c r="B74" t="s">
        <v>25</v>
      </c>
      <c r="C74">
        <v>2021</v>
      </c>
      <c r="D74">
        <v>17283</v>
      </c>
      <c r="E74" t="s">
        <v>11</v>
      </c>
      <c r="F74" t="s">
        <v>17</v>
      </c>
      <c r="G74" t="s">
        <v>13</v>
      </c>
      <c r="H74" t="s">
        <v>26</v>
      </c>
    </row>
    <row r="75" spans="1:8" x14ac:dyDescent="0.25">
      <c r="B75" t="s">
        <v>27</v>
      </c>
      <c r="C75">
        <v>2020</v>
      </c>
      <c r="D75">
        <v>98312</v>
      </c>
      <c r="E75" t="s">
        <v>16</v>
      </c>
      <c r="F75" t="s">
        <v>12</v>
      </c>
      <c r="G75" t="s">
        <v>22</v>
      </c>
      <c r="H75" t="s">
        <v>28</v>
      </c>
    </row>
    <row r="76" spans="1:8" x14ac:dyDescent="0.25">
      <c r="B76" t="s">
        <v>25</v>
      </c>
      <c r="C76">
        <v>2018</v>
      </c>
      <c r="D76">
        <v>156784</v>
      </c>
      <c r="E76" t="s">
        <v>29</v>
      </c>
      <c r="F76" t="s">
        <v>17</v>
      </c>
      <c r="G76" t="s">
        <v>22</v>
      </c>
      <c r="H76" t="s">
        <v>30</v>
      </c>
    </row>
    <row r="77" spans="1:8" x14ac:dyDescent="0.25">
      <c r="B77" t="s">
        <v>10</v>
      </c>
      <c r="C77">
        <v>2019</v>
      </c>
      <c r="D77">
        <v>52034</v>
      </c>
      <c r="E77" t="s">
        <v>31</v>
      </c>
      <c r="F77" t="s">
        <v>12</v>
      </c>
      <c r="G77" t="s">
        <v>13</v>
      </c>
      <c r="H77" t="s">
        <v>32</v>
      </c>
    </row>
    <row r="78" spans="1:8" x14ac:dyDescent="0.25">
      <c r="B78" t="s">
        <v>33</v>
      </c>
      <c r="C78">
        <v>2011</v>
      </c>
      <c r="D78">
        <v>205204</v>
      </c>
      <c r="E78" t="s">
        <v>16</v>
      </c>
      <c r="F78" t="s">
        <v>12</v>
      </c>
      <c r="G78" t="s">
        <v>18</v>
      </c>
      <c r="H78" t="s">
        <v>34</v>
      </c>
    </row>
    <row r="79" spans="1:8" x14ac:dyDescent="0.25">
      <c r="B79" t="s">
        <v>20</v>
      </c>
      <c r="C79">
        <v>2014</v>
      </c>
      <c r="D79">
        <v>152985</v>
      </c>
      <c r="E79" t="s">
        <v>21</v>
      </c>
      <c r="F79" t="s">
        <v>12</v>
      </c>
      <c r="G79" t="s">
        <v>18</v>
      </c>
      <c r="H79" t="s">
        <v>35</v>
      </c>
    </row>
    <row r="80" spans="1:8" x14ac:dyDescent="0.25">
      <c r="B80" t="s">
        <v>36</v>
      </c>
      <c r="C80">
        <v>2018</v>
      </c>
      <c r="D80">
        <v>76429</v>
      </c>
      <c r="E80" t="s">
        <v>37</v>
      </c>
      <c r="F80" t="s">
        <v>12</v>
      </c>
      <c r="G80" t="s">
        <v>13</v>
      </c>
      <c r="H80" t="s">
        <v>38</v>
      </c>
    </row>
    <row r="81" spans="2:8" x14ac:dyDescent="0.25">
      <c r="B81" t="s">
        <v>39</v>
      </c>
      <c r="C81">
        <v>2013</v>
      </c>
      <c r="D81">
        <v>254028</v>
      </c>
      <c r="E81" t="s">
        <v>40</v>
      </c>
      <c r="F81" t="s">
        <v>17</v>
      </c>
      <c r="G81" t="s">
        <v>18</v>
      </c>
      <c r="H81" t="s">
        <v>41</v>
      </c>
    </row>
    <row r="82" spans="2:8" x14ac:dyDescent="0.25">
      <c r="B82" t="s">
        <v>42</v>
      </c>
      <c r="C82">
        <v>2014</v>
      </c>
      <c r="D82">
        <v>45832</v>
      </c>
      <c r="E82" t="s">
        <v>11</v>
      </c>
      <c r="F82" t="s">
        <v>17</v>
      </c>
      <c r="G82" t="s">
        <v>13</v>
      </c>
      <c r="H82" t="s">
        <v>43</v>
      </c>
    </row>
    <row r="83" spans="2:8" x14ac:dyDescent="0.25">
      <c r="B83" t="s">
        <v>44</v>
      </c>
      <c r="C83">
        <v>2018</v>
      </c>
      <c r="D83">
        <v>67591</v>
      </c>
      <c r="E83" t="s">
        <v>29</v>
      </c>
      <c r="F83" t="s">
        <v>12</v>
      </c>
      <c r="G83" t="s">
        <v>18</v>
      </c>
      <c r="H83" t="s">
        <v>45</v>
      </c>
    </row>
    <row r="84" spans="2:8" x14ac:dyDescent="0.25">
      <c r="B84" t="s">
        <v>46</v>
      </c>
      <c r="C84">
        <v>2013</v>
      </c>
      <c r="D84">
        <v>85320</v>
      </c>
      <c r="E84" t="s">
        <v>11</v>
      </c>
      <c r="F84" t="s">
        <v>12</v>
      </c>
      <c r="G84" t="s">
        <v>18</v>
      </c>
      <c r="H84" t="s">
        <v>47</v>
      </c>
    </row>
    <row r="85" spans="2:8" x14ac:dyDescent="0.25">
      <c r="B85" t="s">
        <v>27</v>
      </c>
      <c r="C85">
        <v>2016</v>
      </c>
      <c r="D85">
        <v>5000</v>
      </c>
      <c r="E85" t="s">
        <v>11</v>
      </c>
      <c r="F85" t="s">
        <v>12</v>
      </c>
      <c r="G85" t="s">
        <v>13</v>
      </c>
      <c r="H85" t="s">
        <v>48</v>
      </c>
    </row>
    <row r="86" spans="2:8" x14ac:dyDescent="0.25">
      <c r="B86" t="s">
        <v>49</v>
      </c>
      <c r="C86">
        <v>2017</v>
      </c>
      <c r="D86">
        <v>92450</v>
      </c>
      <c r="E86" t="s">
        <v>16</v>
      </c>
      <c r="F86" t="s">
        <v>17</v>
      </c>
      <c r="G86" t="s">
        <v>18</v>
      </c>
      <c r="H86" t="s">
        <v>50</v>
      </c>
    </row>
    <row r="87" spans="2:8" x14ac:dyDescent="0.25">
      <c r="B87" t="s">
        <v>27</v>
      </c>
      <c r="C87">
        <v>2015</v>
      </c>
      <c r="D87">
        <v>130000</v>
      </c>
      <c r="E87" t="s">
        <v>21</v>
      </c>
      <c r="F87" t="s">
        <v>12</v>
      </c>
      <c r="G87" t="s">
        <v>51</v>
      </c>
      <c r="H87" t="s">
        <v>52</v>
      </c>
    </row>
    <row r="89" spans="2:8" x14ac:dyDescent="0.25">
      <c r="B89" s="3" t="s">
        <v>6</v>
      </c>
      <c r="C89" s="3" t="s">
        <v>68</v>
      </c>
    </row>
    <row r="90" spans="2:8" x14ac:dyDescent="0.25">
      <c r="B90" s="4" t="s">
        <v>11</v>
      </c>
      <c r="C90" s="4">
        <f>COUNTIF($E$70:$E$87,B90)</f>
        <v>6</v>
      </c>
    </row>
    <row r="91" spans="2:8" x14ac:dyDescent="0.25">
      <c r="B91" s="4" t="s">
        <v>16</v>
      </c>
      <c r="C91" s="4">
        <f t="shared" ref="C91:C94" si="4">COUNTIF($E$70:$E$87,B91)</f>
        <v>4</v>
      </c>
    </row>
    <row r="92" spans="2:8" x14ac:dyDescent="0.25">
      <c r="B92" s="4" t="s">
        <v>21</v>
      </c>
      <c r="C92" s="4">
        <f t="shared" si="4"/>
        <v>3</v>
      </c>
    </row>
    <row r="93" spans="2:8" x14ac:dyDescent="0.25">
      <c r="B93" s="4" t="s">
        <v>29</v>
      </c>
      <c r="C93" s="4">
        <f t="shared" si="4"/>
        <v>2</v>
      </c>
    </row>
    <row r="94" spans="2:8" x14ac:dyDescent="0.25">
      <c r="B94" s="4" t="s">
        <v>37</v>
      </c>
      <c r="C94" s="4">
        <f t="shared" si="4"/>
        <v>1</v>
      </c>
    </row>
    <row r="96" spans="2:8" x14ac:dyDescent="0.25">
      <c r="B96" s="2" t="s">
        <v>73</v>
      </c>
    </row>
    <row r="97" spans="1:9" x14ac:dyDescent="0.25">
      <c r="B97" s="2"/>
    </row>
    <row r="98" spans="1:9" x14ac:dyDescent="0.25">
      <c r="A98">
        <v>4</v>
      </c>
      <c r="B98" s="5" t="s">
        <v>2</v>
      </c>
    </row>
    <row r="100" spans="1:9" x14ac:dyDescent="0.25">
      <c r="B100" s="1" t="s">
        <v>3</v>
      </c>
      <c r="C100" s="1" t="s">
        <v>4</v>
      </c>
      <c r="D100" s="1" t="s">
        <v>5</v>
      </c>
      <c r="E100" s="1" t="s">
        <v>6</v>
      </c>
      <c r="F100" s="1" t="s">
        <v>7</v>
      </c>
      <c r="G100" s="1" t="s">
        <v>8</v>
      </c>
      <c r="H100" s="1" t="s">
        <v>9</v>
      </c>
      <c r="I100" s="3" t="s">
        <v>9</v>
      </c>
    </row>
    <row r="101" spans="1:9" x14ac:dyDescent="0.25">
      <c r="B101" t="s">
        <v>10</v>
      </c>
      <c r="C101">
        <v>2012</v>
      </c>
      <c r="D101">
        <v>342358</v>
      </c>
      <c r="E101" t="s">
        <v>11</v>
      </c>
      <c r="F101" t="s">
        <v>12</v>
      </c>
      <c r="G101" t="s">
        <v>13</v>
      </c>
      <c r="H101" t="s">
        <v>14</v>
      </c>
      <c r="I101" s="6">
        <v>15400</v>
      </c>
    </row>
    <row r="102" spans="1:9" x14ac:dyDescent="0.25">
      <c r="B102" t="s">
        <v>15</v>
      </c>
      <c r="C102">
        <v>2017</v>
      </c>
      <c r="D102">
        <v>130000</v>
      </c>
      <c r="E102" t="s">
        <v>16</v>
      </c>
      <c r="F102" t="s">
        <v>17</v>
      </c>
      <c r="G102" t="s">
        <v>18</v>
      </c>
      <c r="H102" t="s">
        <v>19</v>
      </c>
      <c r="I102" s="6">
        <v>24321</v>
      </c>
    </row>
    <row r="103" spans="1:9" x14ac:dyDescent="0.25">
      <c r="B103" t="s">
        <v>20</v>
      </c>
      <c r="C103">
        <v>2020</v>
      </c>
      <c r="D103">
        <v>92450</v>
      </c>
      <c r="E103" t="s">
        <v>21</v>
      </c>
      <c r="F103" t="s">
        <v>12</v>
      </c>
      <c r="G103" t="s">
        <v>22</v>
      </c>
      <c r="H103" t="s">
        <v>23</v>
      </c>
      <c r="I103" s="6">
        <v>102342</v>
      </c>
    </row>
    <row r="104" spans="1:9" x14ac:dyDescent="0.25">
      <c r="B104" t="s">
        <v>10</v>
      </c>
      <c r="C104">
        <v>2020</v>
      </c>
      <c r="D104">
        <v>76240</v>
      </c>
      <c r="E104" t="s">
        <v>11</v>
      </c>
      <c r="F104" t="s">
        <v>12</v>
      </c>
      <c r="G104" t="s">
        <v>18</v>
      </c>
      <c r="H104" t="s">
        <v>24</v>
      </c>
      <c r="I104" s="6">
        <v>55272</v>
      </c>
    </row>
    <row r="105" spans="1:9" x14ac:dyDescent="0.25">
      <c r="B105" t="s">
        <v>25</v>
      </c>
      <c r="C105">
        <v>2021</v>
      </c>
      <c r="D105">
        <v>17283</v>
      </c>
      <c r="E105" t="s">
        <v>11</v>
      </c>
      <c r="F105" t="s">
        <v>17</v>
      </c>
      <c r="G105" t="s">
        <v>13</v>
      </c>
      <c r="H105" t="s">
        <v>26</v>
      </c>
      <c r="I105" s="6">
        <v>42000</v>
      </c>
    </row>
    <row r="106" spans="1:9" x14ac:dyDescent="0.25">
      <c r="B106" t="s">
        <v>27</v>
      </c>
      <c r="C106">
        <v>2020</v>
      </c>
      <c r="D106">
        <v>98312</v>
      </c>
      <c r="E106" t="s">
        <v>16</v>
      </c>
      <c r="F106" t="s">
        <v>12</v>
      </c>
      <c r="G106" t="s">
        <v>22</v>
      </c>
      <c r="H106" t="s">
        <v>28</v>
      </c>
      <c r="I106" s="6">
        <v>51292</v>
      </c>
    </row>
    <row r="107" spans="1:9" x14ac:dyDescent="0.25">
      <c r="B107" t="s">
        <v>25</v>
      </c>
      <c r="C107">
        <v>2018</v>
      </c>
      <c r="D107">
        <v>156784</v>
      </c>
      <c r="E107" t="s">
        <v>29</v>
      </c>
      <c r="F107" t="s">
        <v>17</v>
      </c>
      <c r="G107" t="s">
        <v>22</v>
      </c>
      <c r="H107" t="s">
        <v>30</v>
      </c>
      <c r="I107" s="6">
        <v>37605</v>
      </c>
    </row>
    <row r="108" spans="1:9" x14ac:dyDescent="0.25">
      <c r="B108" t="s">
        <v>10</v>
      </c>
      <c r="C108">
        <v>2019</v>
      </c>
      <c r="D108">
        <v>52034</v>
      </c>
      <c r="E108" t="s">
        <v>31</v>
      </c>
      <c r="F108" t="s">
        <v>12</v>
      </c>
      <c r="G108" t="s">
        <v>13</v>
      </c>
      <c r="H108" t="s">
        <v>32</v>
      </c>
      <c r="I108" s="6">
        <v>45000</v>
      </c>
    </row>
    <row r="109" spans="1:9" x14ac:dyDescent="0.25">
      <c r="B109" t="s">
        <v>33</v>
      </c>
      <c r="C109">
        <v>2011</v>
      </c>
      <c r="D109">
        <v>205204</v>
      </c>
      <c r="E109" t="s">
        <v>16</v>
      </c>
      <c r="F109" t="s">
        <v>12</v>
      </c>
      <c r="G109" t="s">
        <v>18</v>
      </c>
      <c r="H109" t="s">
        <v>34</v>
      </c>
      <c r="I109" s="6">
        <v>13241</v>
      </c>
    </row>
    <row r="110" spans="1:9" x14ac:dyDescent="0.25">
      <c r="B110" t="s">
        <v>20</v>
      </c>
      <c r="C110">
        <v>2014</v>
      </c>
      <c r="D110">
        <v>152985</v>
      </c>
      <c r="E110" t="s">
        <v>21</v>
      </c>
      <c r="F110" t="s">
        <v>12</v>
      </c>
      <c r="G110" t="s">
        <v>18</v>
      </c>
      <c r="H110" t="s">
        <v>35</v>
      </c>
      <c r="I110" s="6">
        <v>49344</v>
      </c>
    </row>
    <row r="111" spans="1:9" x14ac:dyDescent="0.25">
      <c r="B111" t="s">
        <v>36</v>
      </c>
      <c r="C111">
        <v>2018</v>
      </c>
      <c r="D111">
        <v>76429</v>
      </c>
      <c r="E111" t="s">
        <v>37</v>
      </c>
      <c r="F111" t="s">
        <v>12</v>
      </c>
      <c r="G111" t="s">
        <v>13</v>
      </c>
      <c r="H111" t="s">
        <v>38</v>
      </c>
      <c r="I111" s="6">
        <v>52432</v>
      </c>
    </row>
    <row r="112" spans="1:9" x14ac:dyDescent="0.25">
      <c r="B112" t="s">
        <v>39</v>
      </c>
      <c r="C112">
        <v>2013</v>
      </c>
      <c r="D112">
        <v>254028</v>
      </c>
      <c r="E112" t="s">
        <v>40</v>
      </c>
      <c r="F112" t="s">
        <v>17</v>
      </c>
      <c r="G112" t="s">
        <v>18</v>
      </c>
      <c r="H112" t="s">
        <v>41</v>
      </c>
      <c r="I112" s="6">
        <v>17452</v>
      </c>
    </row>
    <row r="113" spans="2:9" x14ac:dyDescent="0.25">
      <c r="B113" t="s">
        <v>42</v>
      </c>
      <c r="C113">
        <v>2014</v>
      </c>
      <c r="D113">
        <v>45832</v>
      </c>
      <c r="E113" t="s">
        <v>11</v>
      </c>
      <c r="F113" t="s">
        <v>17</v>
      </c>
      <c r="G113" t="s">
        <v>13</v>
      </c>
      <c r="H113" t="s">
        <v>43</v>
      </c>
      <c r="I113" s="6">
        <v>23250</v>
      </c>
    </row>
    <row r="114" spans="2:9" x14ac:dyDescent="0.25">
      <c r="B114" t="s">
        <v>44</v>
      </c>
      <c r="C114">
        <v>2018</v>
      </c>
      <c r="D114">
        <v>67591</v>
      </c>
      <c r="E114" t="s">
        <v>29</v>
      </c>
      <c r="F114" t="s">
        <v>12</v>
      </c>
      <c r="G114" t="s">
        <v>18</v>
      </c>
      <c r="H114" t="s">
        <v>45</v>
      </c>
      <c r="I114" s="6">
        <v>32420</v>
      </c>
    </row>
    <row r="115" spans="2:9" x14ac:dyDescent="0.25">
      <c r="B115" t="s">
        <v>46</v>
      </c>
      <c r="C115">
        <v>2013</v>
      </c>
      <c r="D115">
        <v>85320</v>
      </c>
      <c r="E115" t="s">
        <v>11</v>
      </c>
      <c r="F115" t="s">
        <v>12</v>
      </c>
      <c r="G115" t="s">
        <v>18</v>
      </c>
      <c r="H115" t="s">
        <v>47</v>
      </c>
      <c r="I115" s="6">
        <v>18454</v>
      </c>
    </row>
    <row r="116" spans="2:9" x14ac:dyDescent="0.25">
      <c r="B116" t="s">
        <v>27</v>
      </c>
      <c r="C116">
        <v>2016</v>
      </c>
      <c r="D116">
        <v>5000</v>
      </c>
      <c r="E116" t="s">
        <v>11</v>
      </c>
      <c r="F116" t="s">
        <v>12</v>
      </c>
      <c r="G116" t="s">
        <v>13</v>
      </c>
      <c r="H116" t="s">
        <v>48</v>
      </c>
      <c r="I116" s="6">
        <v>41000</v>
      </c>
    </row>
    <row r="117" spans="2:9" x14ac:dyDescent="0.25">
      <c r="B117" t="s">
        <v>49</v>
      </c>
      <c r="C117">
        <v>2017</v>
      </c>
      <c r="D117">
        <v>92450</v>
      </c>
      <c r="E117" t="s">
        <v>16</v>
      </c>
      <c r="F117" t="s">
        <v>17</v>
      </c>
      <c r="G117" t="s">
        <v>18</v>
      </c>
      <c r="H117" t="s">
        <v>50</v>
      </c>
      <c r="I117" s="6">
        <v>35240</v>
      </c>
    </row>
    <row r="118" spans="2:9" x14ac:dyDescent="0.25">
      <c r="B118" t="s">
        <v>27</v>
      </c>
      <c r="C118">
        <v>2015</v>
      </c>
      <c r="D118">
        <v>130000</v>
      </c>
      <c r="E118" t="s">
        <v>21</v>
      </c>
      <c r="F118" t="s">
        <v>12</v>
      </c>
      <c r="G118" t="s">
        <v>51</v>
      </c>
      <c r="H118" t="s">
        <v>52</v>
      </c>
      <c r="I118" s="6">
        <v>22520</v>
      </c>
    </row>
    <row r="120" spans="2:9" x14ac:dyDescent="0.25">
      <c r="B120" s="3" t="s">
        <v>8</v>
      </c>
      <c r="C120" s="3" t="s">
        <v>69</v>
      </c>
    </row>
    <row r="121" spans="2:9" x14ac:dyDescent="0.25">
      <c r="B121" s="4" t="s">
        <v>13</v>
      </c>
      <c r="C121" s="7">
        <f>AVERAGEIF($G$101:$G$118,B121,$I$101:$I$118)</f>
        <v>36513.666666666664</v>
      </c>
    </row>
    <row r="122" spans="2:9" x14ac:dyDescent="0.25">
      <c r="B122" s="4" t="s">
        <v>18</v>
      </c>
      <c r="C122" s="7">
        <f t="shared" ref="C122:C124" si="5">AVERAGEIF($G$101:$G$118,B122,$I$101:$I$118)</f>
        <v>30718</v>
      </c>
    </row>
    <row r="123" spans="2:9" x14ac:dyDescent="0.25">
      <c r="B123" s="4" t="s">
        <v>22</v>
      </c>
      <c r="C123" s="7">
        <f t="shared" si="5"/>
        <v>63746.333333333336</v>
      </c>
    </row>
    <row r="124" spans="2:9" x14ac:dyDescent="0.25">
      <c r="B124" s="4" t="s">
        <v>51</v>
      </c>
      <c r="C124" s="7">
        <f t="shared" si="5"/>
        <v>22520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95B93-987E-48A6-B5B5-63BA0A3C8A2E}">
  <dimension ref="A1:B9"/>
  <sheetViews>
    <sheetView workbookViewId="0">
      <selection activeCell="E9" sqref="E9"/>
    </sheetView>
  </sheetViews>
  <sheetFormatPr defaultRowHeight="15" x14ac:dyDescent="0.25"/>
  <sheetData>
    <row r="1" spans="1:2" x14ac:dyDescent="0.25">
      <c r="A1" s="1" t="s">
        <v>53</v>
      </c>
      <c r="B1" s="1" t="s">
        <v>54</v>
      </c>
    </row>
    <row r="2" spans="1:2" x14ac:dyDescent="0.25">
      <c r="A2" t="s">
        <v>55</v>
      </c>
      <c r="B2" t="s">
        <v>56</v>
      </c>
    </row>
    <row r="3" spans="1:2" x14ac:dyDescent="0.25">
      <c r="A3" t="s">
        <v>57</v>
      </c>
      <c r="B3" t="s">
        <v>56</v>
      </c>
    </row>
    <row r="4" spans="1:2" x14ac:dyDescent="0.25">
      <c r="A4" t="s">
        <v>58</v>
      </c>
      <c r="B4" t="s">
        <v>59</v>
      </c>
    </row>
    <row r="5" spans="1:2" x14ac:dyDescent="0.25">
      <c r="A5" t="s">
        <v>60</v>
      </c>
      <c r="B5" t="s">
        <v>61</v>
      </c>
    </row>
    <row r="6" spans="1:2" x14ac:dyDescent="0.25">
      <c r="A6" t="s">
        <v>62</v>
      </c>
      <c r="B6" t="s">
        <v>56</v>
      </c>
    </row>
    <row r="7" spans="1:2" x14ac:dyDescent="0.25">
      <c r="A7" t="s">
        <v>63</v>
      </c>
      <c r="B7" t="s">
        <v>64</v>
      </c>
    </row>
    <row r="8" spans="1:2" x14ac:dyDescent="0.25">
      <c r="A8" t="s">
        <v>65</v>
      </c>
      <c r="B8" t="s">
        <v>59</v>
      </c>
    </row>
    <row r="9" spans="1:2" x14ac:dyDescent="0.25">
      <c r="A9" t="s">
        <v>66</v>
      </c>
      <c r="B9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Manufacturing country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2022-07-27T18:21:06Z</dcterms:created>
  <dcterms:modified xsi:type="dcterms:W3CDTF">2025-01-01T09:21:54Z</dcterms:modified>
  <cp:category/>
  <cp:contentStatus/>
</cp:coreProperties>
</file>