
<file path=[Content_Types].xml><?xml version="1.0" encoding="utf-8"?>
<Types xmlns="http://schemas.openxmlformats.org/package/2006/content-type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rindhujajohnson/Documents/GitHub/portfolio-optimization/"/>
    </mc:Choice>
  </mc:AlternateContent>
  <xr:revisionPtr revIDLastSave="0" documentId="13_ncr:9_{1FB00488-4588-4440-A9AB-187C24E33BF9}" xr6:coauthVersionLast="47" xr6:coauthVersionMax="47" xr10:uidLastSave="{00000000-0000-0000-0000-000000000000}"/>
  <bookViews>
    <workbookView xWindow="0" yWindow="0" windowWidth="28800" windowHeight="18000" activeTab="5" xr2:uid="{973976F2-D781-4946-A994-1CCB10C8BFAF}"/>
  </bookViews>
  <sheets>
    <sheet name="transactions" sheetId="1" r:id="rId1"/>
    <sheet name="portfolio_dashboard" sheetId="2" r:id="rId2"/>
    <sheet name="Realized P&amp;L" sheetId="3" r:id="rId3"/>
    <sheet name="Pie Chart Developer" sheetId="4" r:id="rId4"/>
    <sheet name="Dashboard" sheetId="5" r:id="rId5"/>
    <sheet name="PivotTable_Dashboard" sheetId="6" r:id="rId6"/>
  </sheets>
  <calcPr calcId="191029"/>
  <pivotCaches>
    <pivotCache cacheId="37"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3" l="1" a="1"/>
  <c r="E15" i="3" s="1"/>
  <c r="E16" i="3" a="1"/>
  <c r="E16" i="3" s="1"/>
  <c r="E17" i="3" a="1"/>
  <c r="E17" i="3" s="1"/>
  <c r="E18" i="3" a="1"/>
  <c r="E18" i="3" s="1"/>
  <c r="E19" i="3" a="1"/>
  <c r="E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39" i="3" a="1"/>
  <c r="E39" i="3" s="1"/>
  <c r="E40" i="3" a="1"/>
  <c r="E40" i="3" s="1"/>
  <c r="E41" i="3" a="1"/>
  <c r="E41" i="3" s="1"/>
  <c r="E42" i="3" a="1"/>
  <c r="E42" i="3" s="1"/>
  <c r="E43" i="3" a="1"/>
  <c r="E43" i="3" s="1"/>
  <c r="E44" i="3" a="1"/>
  <c r="E44" i="3" s="1"/>
  <c r="E45" i="3" a="1"/>
  <c r="E45" i="3" s="1"/>
  <c r="E46" i="3" a="1"/>
  <c r="E46" i="3" s="1"/>
  <c r="E47" i="3" a="1"/>
  <c r="E47" i="3" s="1"/>
  <c r="E48" i="3" a="1"/>
  <c r="E48" i="3" s="1"/>
  <c r="E49" i="3" a="1"/>
  <c r="E49" i="3" s="1"/>
  <c r="E50" i="3" a="1"/>
  <c r="E50" i="3" s="1"/>
  <c r="E51" i="3" a="1"/>
  <c r="E51" i="3" s="1"/>
  <c r="E52" i="3" a="1"/>
  <c r="E52" i="3" s="1"/>
  <c r="E53" i="3" a="1"/>
  <c r="E53" i="3" s="1"/>
  <c r="E54" i="3" a="1"/>
  <c r="E54" i="3" s="1"/>
  <c r="E55" i="3" a="1"/>
  <c r="E55" i="3" s="1"/>
  <c r="E56" i="3" a="1"/>
  <c r="E56" i="3" s="1"/>
  <c r="E57" i="3" a="1"/>
  <c r="E57" i="3" s="1"/>
  <c r="E58" i="3" a="1"/>
  <c r="E58" i="3" s="1"/>
  <c r="E59" i="3" a="1"/>
  <c r="E59" i="3" s="1"/>
  <c r="E60" i="3" a="1"/>
  <c r="E60" i="3" s="1"/>
  <c r="E61" i="3" a="1"/>
  <c r="E61" i="3" s="1"/>
  <c r="E62" i="3" a="1"/>
  <c r="E62" i="3" s="1"/>
  <c r="E63" i="3" a="1"/>
  <c r="E63" i="3" s="1"/>
  <c r="E64" i="3" a="1"/>
  <c r="E64" i="3" s="1"/>
  <c r="E65" i="3" a="1"/>
  <c r="E65" i="3" s="1"/>
  <c r="E66" i="3" a="1"/>
  <c r="E66" i="3" s="1"/>
  <c r="E67" i="3" a="1"/>
  <c r="E67" i="3" s="1"/>
  <c r="E68" i="3" a="1"/>
  <c r="E68" i="3" s="1"/>
  <c r="E69" i="3" a="1"/>
  <c r="E69" i="3" s="1"/>
  <c r="E70" i="3" a="1"/>
  <c r="E70" i="3" s="1"/>
  <c r="E71" i="3" a="1"/>
  <c r="E71" i="3" s="1"/>
  <c r="E72" i="3" a="1"/>
  <c r="E72" i="3" s="1"/>
  <c r="E73" i="3" a="1"/>
  <c r="E73" i="3" s="1"/>
  <c r="E74" i="3" a="1"/>
  <c r="E74" i="3" s="1"/>
  <c r="E75" i="3" a="1"/>
  <c r="E75" i="3" s="1"/>
  <c r="E76" i="3" a="1"/>
  <c r="E76" i="3" s="1"/>
  <c r="E77" i="3" a="1"/>
  <c r="E77" i="3" s="1"/>
  <c r="E78" i="3" a="1"/>
  <c r="E78" i="3" s="1"/>
  <c r="E79" i="3" a="1"/>
  <c r="E79" i="3" s="1"/>
  <c r="E80" i="3" a="1"/>
  <c r="E80" i="3" s="1"/>
  <c r="E81" i="3" a="1"/>
  <c r="E81" i="3" s="1"/>
  <c r="E82" i="3" a="1"/>
  <c r="E82" i="3" s="1"/>
  <c r="E83" i="3" a="1"/>
  <c r="E83" i="3" s="1"/>
  <c r="E84" i="3" a="1"/>
  <c r="E84" i="3" s="1"/>
  <c r="E85" i="3" a="1"/>
  <c r="E85" i="3" s="1"/>
  <c r="E86" i="3" a="1"/>
  <c r="E86" i="3" s="1"/>
  <c r="E87" i="3" a="1"/>
  <c r="E87" i="3" s="1"/>
  <c r="E88" i="3" a="1"/>
  <c r="E88" i="3" s="1"/>
  <c r="E89" i="3" a="1"/>
  <c r="E89" i="3" s="1"/>
  <c r="E90" i="3" a="1"/>
  <c r="E90" i="3" s="1"/>
  <c r="E91" i="3" a="1"/>
  <c r="E91" i="3" s="1"/>
  <c r="E92" i="3" a="1"/>
  <c r="E92" i="3" s="1"/>
  <c r="E93" i="3" a="1"/>
  <c r="E93" i="3" s="1"/>
  <c r="E94" i="3" a="1"/>
  <c r="E94" i="3" s="1"/>
  <c r="E95" i="3" a="1"/>
  <c r="E95" i="3" s="1"/>
  <c r="E96" i="3" a="1"/>
  <c r="E96" i="3" s="1"/>
  <c r="E97" i="3" a="1"/>
  <c r="E97" i="3" s="1"/>
  <c r="E98" i="3" a="1"/>
  <c r="E98" i="3" s="1"/>
  <c r="E99" i="3" a="1"/>
  <c r="E99" i="3" s="1"/>
  <c r="E100" i="3" a="1"/>
  <c r="E100" i="3" s="1"/>
  <c r="E101" i="3" a="1"/>
  <c r="E101" i="3" s="1"/>
  <c r="E102" i="3" a="1"/>
  <c r="E102" i="3" s="1"/>
  <c r="E103" i="3" a="1"/>
  <c r="E103" i="3" s="1"/>
  <c r="E104" i="3" a="1"/>
  <c r="E104" i="3" s="1"/>
  <c r="E105" i="3" a="1"/>
  <c r="E105" i="3" s="1"/>
  <c r="E106" i="3" a="1"/>
  <c r="E106" i="3" s="1"/>
  <c r="E107" i="3" a="1"/>
  <c r="E107" i="3" s="1"/>
  <c r="E108" i="3" a="1"/>
  <c r="E108" i="3" s="1"/>
  <c r="E109" i="3" a="1"/>
  <c r="E109" i="3" s="1"/>
  <c r="E110" i="3" a="1"/>
  <c r="E110" i="3" s="1"/>
  <c r="E111" i="3" a="1"/>
  <c r="E111" i="3" s="1"/>
  <c r="E112" i="3" a="1"/>
  <c r="E112" i="3" s="1"/>
  <c r="E113" i="3" a="1"/>
  <c r="E113" i="3" s="1"/>
  <c r="E114" i="3" a="1"/>
  <c r="E114" i="3" s="1"/>
  <c r="E115" i="3" a="1"/>
  <c r="E115" i="3" s="1"/>
  <c r="E116" i="3" a="1"/>
  <c r="E116" i="3" s="1"/>
  <c r="E117" i="3" a="1"/>
  <c r="E117" i="3" s="1"/>
  <c r="E118" i="3" a="1"/>
  <c r="E118" i="3" s="1"/>
  <c r="E119" i="3" a="1"/>
  <c r="E119" i="3" s="1"/>
  <c r="E120" i="3" a="1"/>
  <c r="E120" i="3" s="1"/>
  <c r="E121" i="3" a="1"/>
  <c r="E121" i="3" s="1"/>
  <c r="E122" i="3" a="1"/>
  <c r="E122" i="3" s="1"/>
  <c r="E123" i="3" a="1"/>
  <c r="E123" i="3" s="1"/>
  <c r="E124" i="3" a="1"/>
  <c r="E124" i="3" s="1"/>
  <c r="E125" i="3" a="1"/>
  <c r="E125" i="3" s="1"/>
  <c r="E126" i="3" a="1"/>
  <c r="E126" i="3" s="1"/>
  <c r="E127" i="3" a="1"/>
  <c r="E127" i="3" s="1"/>
  <c r="E128" i="3" a="1"/>
  <c r="E128" i="3" s="1"/>
  <c r="E129" i="3" a="1"/>
  <c r="E129" i="3" s="1"/>
  <c r="E130" i="3" a="1"/>
  <c r="E130" i="3" s="1"/>
  <c r="E131" i="3" a="1"/>
  <c r="E131" i="3" s="1"/>
  <c r="E132" i="3" a="1"/>
  <c r="E132" i="3" s="1"/>
  <c r="E133" i="3" a="1"/>
  <c r="E133" i="3" s="1"/>
  <c r="E134" i="3" a="1"/>
  <c r="E134" i="3" s="1"/>
  <c r="E135" i="3" a="1"/>
  <c r="E135" i="3" s="1"/>
  <c r="E136" i="3" a="1"/>
  <c r="E136" i="3" s="1"/>
  <c r="E137" i="3" a="1"/>
  <c r="E137" i="3" s="1"/>
  <c r="E138" i="3" a="1"/>
  <c r="E138" i="3" s="1"/>
  <c r="E139" i="3" a="1"/>
  <c r="E139" i="3" s="1"/>
  <c r="E140" i="3" a="1"/>
  <c r="E140" i="3" s="1"/>
  <c r="E141" i="3" a="1"/>
  <c r="E141" i="3" s="1"/>
  <c r="E142" i="3" a="1"/>
  <c r="E142" i="3" s="1"/>
  <c r="E143" i="3" a="1"/>
  <c r="E143" i="3" s="1"/>
  <c r="E144" i="3" a="1"/>
  <c r="E144" i="3" s="1"/>
  <c r="E145" i="3" a="1"/>
  <c r="E145" i="3" s="1"/>
  <c r="E146" i="3" a="1"/>
  <c r="E146" i="3" s="1"/>
  <c r="E13" i="3" a="1"/>
  <c r="E13" i="3" s="1"/>
  <c r="E14" i="3" a="1"/>
  <c r="E14" i="3" s="1"/>
  <c r="E147" i="3" a="1"/>
  <c r="E147" i="3" s="1"/>
  <c r="E148" i="3" a="1"/>
  <c r="E148" i="3" s="1"/>
  <c r="E149" i="3" a="1"/>
  <c r="E149" i="3" s="1"/>
  <c r="E150" i="3" a="1"/>
  <c r="E150" i="3" s="1"/>
  <c r="E151" i="3" a="1"/>
  <c r="E151" i="3" s="1"/>
  <c r="E152" i="3" a="1"/>
  <c r="E152" i="3" s="1"/>
  <c r="E153" i="3" a="1"/>
  <c r="E153" i="3" s="1"/>
  <c r="E154" i="3" a="1"/>
  <c r="E154" i="3" s="1"/>
  <c r="E155" i="3" a="1"/>
  <c r="E155" i="3" s="1"/>
  <c r="E156" i="3" a="1"/>
  <c r="E156" i="3" s="1"/>
  <c r="E157" i="3" a="1"/>
  <c r="E157" i="3" s="1"/>
  <c r="E158" i="3" a="1"/>
  <c r="E158" i="3" s="1"/>
  <c r="E159" i="3" a="1"/>
  <c r="E159" i="3" s="1"/>
  <c r="E160" i="3" a="1"/>
  <c r="E160" i="3" s="1"/>
  <c r="E161" i="3" a="1"/>
  <c r="E161" i="3" s="1"/>
  <c r="E162" i="3" a="1"/>
  <c r="E162" i="3" s="1"/>
  <c r="E163" i="3" a="1"/>
  <c r="E163" i="3" s="1"/>
  <c r="E164" i="3" a="1"/>
  <c r="E164" i="3" s="1"/>
  <c r="E165" i="3" a="1"/>
  <c r="E165" i="3" s="1"/>
  <c r="E166" i="3" a="1"/>
  <c r="E166" i="3" s="1"/>
  <c r="E167" i="3" a="1"/>
  <c r="E167" i="3" s="1"/>
  <c r="E168" i="3" a="1"/>
  <c r="E168" i="3" s="1"/>
  <c r="E169" i="3" a="1"/>
  <c r="E169" i="3" s="1"/>
  <c r="E170" i="3" a="1"/>
  <c r="E170" i="3" s="1"/>
  <c r="E171" i="3" a="1"/>
  <c r="E171" i="3" s="1"/>
  <c r="E172" i="3" a="1"/>
  <c r="E172" i="3" s="1"/>
  <c r="E173" i="3" a="1"/>
  <c r="E173" i="3" s="1"/>
  <c r="E174" i="3" a="1"/>
  <c r="E174" i="3" s="1"/>
  <c r="E175" i="3" a="1"/>
  <c r="E175" i="3" s="1"/>
  <c r="E176" i="3" a="1"/>
  <c r="E176" i="3" s="1"/>
  <c r="E177" i="3" a="1"/>
  <c r="E177" i="3" s="1"/>
  <c r="E178" i="3" a="1"/>
  <c r="E178" i="3" s="1"/>
  <c r="E179" i="3" a="1"/>
  <c r="E179" i="3" s="1"/>
  <c r="E180" i="3" a="1"/>
  <c r="E180" i="3" s="1"/>
  <c r="E181" i="3" a="1"/>
  <c r="E181" i="3" s="1"/>
  <c r="E182" i="3" a="1"/>
  <c r="E182" i="3" s="1"/>
  <c r="E183" i="3" a="1"/>
  <c r="E183" i="3" s="1"/>
  <c r="E184" i="3" a="1"/>
  <c r="E184" i="3" s="1"/>
  <c r="E185" i="3" a="1"/>
  <c r="E185" i="3" s="1"/>
  <c r="E186" i="3" a="1"/>
  <c r="E186" i="3" s="1"/>
  <c r="E187" i="3" a="1"/>
  <c r="E187" i="3" s="1"/>
  <c r="E188" i="3" a="1"/>
  <c r="E188" i="3" s="1"/>
  <c r="E189" i="3" a="1"/>
  <c r="E189" i="3" s="1"/>
  <c r="E190" i="3" a="1"/>
  <c r="E190" i="3" s="1"/>
  <c r="E191" i="3" a="1"/>
  <c r="E191" i="3" s="1"/>
  <c r="E192" i="3" a="1"/>
  <c r="E192" i="3" s="1"/>
  <c r="E193" i="3" a="1"/>
  <c r="E193" i="3" s="1"/>
  <c r="E194" i="3" a="1"/>
  <c r="E194" i="3" s="1"/>
  <c r="E195" i="3" a="1"/>
  <c r="E195" i="3" s="1"/>
  <c r="E196" i="3" a="1"/>
  <c r="E196" i="3" s="1"/>
  <c r="E197" i="3" a="1"/>
  <c r="E197" i="3" s="1"/>
  <c r="E198" i="3" a="1"/>
  <c r="E198" i="3" s="1"/>
  <c r="E199" i="3" a="1"/>
  <c r="E199" i="3" s="1"/>
  <c r="E200" i="3" a="1"/>
  <c r="E200" i="3" s="1"/>
  <c r="E201" i="3" a="1"/>
  <c r="E201" i="3" s="1"/>
  <c r="E202" i="3" a="1"/>
  <c r="E202" i="3" s="1"/>
  <c r="E203" i="3" a="1"/>
  <c r="E203" i="3" s="1"/>
  <c r="E204" i="3" a="1"/>
  <c r="E204" i="3" s="1"/>
  <c r="E205" i="3" a="1"/>
  <c r="E205" i="3" s="1"/>
  <c r="E206" i="3" a="1"/>
  <c r="E206" i="3" s="1"/>
  <c r="E207" i="3" a="1"/>
  <c r="E207" i="3" s="1"/>
  <c r="E208" i="3" a="1"/>
  <c r="E208" i="3" s="1"/>
  <c r="E209" i="3" a="1"/>
  <c r="E209" i="3" s="1"/>
  <c r="E210" i="3" a="1"/>
  <c r="E210" i="3" s="1"/>
  <c r="E211" i="3" a="1"/>
  <c r="E211" i="3" s="1"/>
  <c r="E212" i="3" a="1"/>
  <c r="E212" i="3" s="1"/>
  <c r="E213" i="3" a="1"/>
  <c r="E213" i="3" s="1"/>
  <c r="E214" i="3" a="1"/>
  <c r="E214" i="3" s="1"/>
  <c r="E215" i="3" a="1"/>
  <c r="E215" i="3" s="1"/>
  <c r="E216" i="3" a="1"/>
  <c r="E216" i="3" s="1"/>
  <c r="E217" i="3" a="1"/>
  <c r="E217" i="3" s="1"/>
  <c r="E218" i="3" a="1"/>
  <c r="E218" i="3" s="1"/>
  <c r="E219" i="3" a="1"/>
  <c r="E219" i="3" s="1"/>
  <c r="E220" i="3" a="1"/>
  <c r="E220" i="3" s="1"/>
  <c r="E221" i="3" a="1"/>
  <c r="E221" i="3" s="1"/>
  <c r="E222" i="3" a="1"/>
  <c r="E222" i="3" s="1"/>
  <c r="E223" i="3" a="1"/>
  <c r="E223" i="3" s="1"/>
  <c r="E224" i="3" a="1"/>
  <c r="E224" i="3" s="1"/>
  <c r="E225" i="3" a="1"/>
  <c r="E225" i="3" s="1"/>
  <c r="E226" i="3" a="1"/>
  <c r="E226" i="3" s="1"/>
  <c r="E227" i="3" a="1"/>
  <c r="E227" i="3" s="1"/>
  <c r="E228" i="3" a="1"/>
  <c r="E228" i="3" s="1"/>
  <c r="E229" i="3" a="1"/>
  <c r="E229" i="3" s="1"/>
  <c r="E230" i="3" a="1"/>
  <c r="E230" i="3" s="1"/>
  <c r="E231" i="3" a="1"/>
  <c r="E231" i="3" s="1"/>
  <c r="E232" i="3" a="1"/>
  <c r="E232" i="3" s="1"/>
  <c r="E233" i="3" a="1"/>
  <c r="E233" i="3" s="1"/>
  <c r="E234" i="3" a="1"/>
  <c r="E234" i="3" s="1"/>
  <c r="E235" i="3" a="1"/>
  <c r="E235" i="3" s="1"/>
  <c r="E236" i="3" a="1"/>
  <c r="E236" i="3" s="1"/>
  <c r="E237" i="3" a="1"/>
  <c r="E237" i="3" s="1"/>
  <c r="E238" i="3" a="1"/>
  <c r="E238" i="3" s="1"/>
  <c r="E239" i="3" a="1"/>
  <c r="E239" i="3" s="1"/>
  <c r="E240" i="3" a="1"/>
  <c r="E240" i="3" s="1"/>
  <c r="E241" i="3" a="1"/>
  <c r="E241" i="3" s="1"/>
  <c r="E242" i="3" a="1"/>
  <c r="E242" i="3" s="1"/>
  <c r="E243" i="3" a="1"/>
  <c r="E243" i="3" s="1"/>
  <c r="E244" i="3" a="1"/>
  <c r="E244" i="3" s="1"/>
  <c r="E245" i="3" a="1"/>
  <c r="E245" i="3" s="1"/>
  <c r="E246" i="3" a="1"/>
  <c r="E246" i="3" s="1"/>
  <c r="E247" i="3" a="1"/>
  <c r="E247" i="3" s="1"/>
  <c r="E248" i="3" a="1"/>
  <c r="E248" i="3" s="1"/>
  <c r="E249" i="3" a="1"/>
  <c r="E249" i="3" s="1"/>
  <c r="E250" i="3" a="1"/>
  <c r="E250" i="3" s="1"/>
  <c r="E251" i="3" a="1"/>
  <c r="E251" i="3" s="1"/>
  <c r="E252" i="3" a="1"/>
  <c r="E252" i="3" s="1"/>
  <c r="E253" i="3" a="1"/>
  <c r="E253" i="3" s="1"/>
  <c r="E254" i="3" a="1"/>
  <c r="E254" i="3" s="1"/>
  <c r="E255" i="3" a="1"/>
  <c r="E255" i="3" s="1"/>
  <c r="E256" i="3" a="1"/>
  <c r="E256" i="3" s="1"/>
  <c r="E257" i="3" a="1"/>
  <c r="E257" i="3" s="1"/>
  <c r="E258" i="3" a="1"/>
  <c r="E258" i="3" s="1"/>
  <c r="E259" i="3" a="1"/>
  <c r="E259" i="3" s="1"/>
  <c r="E260" i="3" a="1"/>
  <c r="E260" i="3" s="1"/>
  <c r="E261" i="3" a="1"/>
  <c r="E261" i="3" s="1"/>
  <c r="E262" i="3" a="1"/>
  <c r="E262" i="3" s="1"/>
  <c r="E263" i="3" a="1"/>
  <c r="E263" i="3" s="1"/>
  <c r="E264" i="3" a="1"/>
  <c r="E264" i="3" s="1"/>
  <c r="E265" i="3" a="1"/>
  <c r="E265" i="3" s="1"/>
  <c r="E266" i="3" a="1"/>
  <c r="E266" i="3" s="1"/>
  <c r="E267" i="3" a="1"/>
  <c r="E267" i="3" s="1"/>
  <c r="E268" i="3" a="1"/>
  <c r="E268" i="3" s="1"/>
  <c r="E269" i="3" a="1"/>
  <c r="E269" i="3" s="1"/>
  <c r="E270" i="3" a="1"/>
  <c r="E270" i="3" s="1"/>
  <c r="E271" i="3" a="1"/>
  <c r="E271" i="3" s="1"/>
  <c r="E272" i="3" a="1"/>
  <c r="E272" i="3" s="1"/>
  <c r="E273" i="3" a="1"/>
  <c r="E273" i="3" s="1"/>
  <c r="E274" i="3" a="1"/>
  <c r="E274" i="3" s="1"/>
  <c r="E275" i="3" a="1"/>
  <c r="E275" i="3" s="1"/>
  <c r="E276" i="3" a="1"/>
  <c r="E276" i="3" s="1"/>
  <c r="E277" i="3" a="1"/>
  <c r="E277" i="3" s="1"/>
  <c r="E278" i="3" a="1"/>
  <c r="E278" i="3" s="1"/>
  <c r="E279" i="3" a="1"/>
  <c r="E279" i="3" s="1"/>
  <c r="E280" i="3" a="1"/>
  <c r="E280" i="3" s="1"/>
  <c r="E281" i="3" a="1"/>
  <c r="E281" i="3" s="1"/>
  <c r="E282" i="3" a="1"/>
  <c r="E282" i="3" s="1"/>
  <c r="E283" i="3" a="1"/>
  <c r="E283" i="3" s="1"/>
  <c r="E284" i="3" a="1"/>
  <c r="E284" i="3" s="1"/>
  <c r="E285" i="3" a="1"/>
  <c r="E285" i="3" s="1"/>
  <c r="E286" i="3" a="1"/>
  <c r="E286" i="3" s="1"/>
  <c r="E287" i="3" a="1"/>
  <c r="E287" i="3" s="1"/>
  <c r="E288" i="3" a="1"/>
  <c r="E288" i="3" s="1"/>
  <c r="E289" i="3" a="1"/>
  <c r="E289" i="3" s="1"/>
  <c r="E290" i="3" a="1"/>
  <c r="E290" i="3" s="1"/>
  <c r="E291" i="3" a="1"/>
  <c r="E291" i="3" s="1"/>
  <c r="E292" i="3" a="1"/>
  <c r="E292" i="3" s="1"/>
  <c r="E293" i="3" a="1"/>
  <c r="E293" i="3" s="1"/>
  <c r="E294" i="3" a="1"/>
  <c r="E294" i="3" s="1"/>
  <c r="E295" i="3" a="1"/>
  <c r="E295" i="3" s="1"/>
  <c r="E296" i="3" a="1"/>
  <c r="E296" i="3" s="1"/>
  <c r="E297" i="3" a="1"/>
  <c r="E297" i="3" s="1"/>
  <c r="E298" i="3" a="1"/>
  <c r="E298" i="3" s="1"/>
  <c r="E299" i="3" a="1"/>
  <c r="E299" i="3" s="1"/>
  <c r="E300" i="3" a="1"/>
  <c r="E300" i="3" s="1"/>
  <c r="E301" i="3" a="1"/>
  <c r="E301" i="3" s="1"/>
  <c r="E302" i="3" a="1"/>
  <c r="E302" i="3" s="1"/>
  <c r="E303" i="3" a="1"/>
  <c r="E303" i="3" s="1"/>
  <c r="E304" i="3" a="1"/>
  <c r="E304" i="3" s="1"/>
  <c r="E305" i="3" a="1"/>
  <c r="E305" i="3" s="1"/>
  <c r="E306" i="3" a="1"/>
  <c r="E306" i="3" s="1"/>
  <c r="E307" i="3" a="1"/>
  <c r="E307" i="3" s="1"/>
  <c r="E308" i="3" a="1"/>
  <c r="E308" i="3" s="1"/>
  <c r="E309" i="3" a="1"/>
  <c r="E309" i="3" s="1"/>
  <c r="E310" i="3" a="1"/>
  <c r="E310" i="3" s="1"/>
  <c r="E311" i="3" a="1"/>
  <c r="E311" i="3" s="1"/>
  <c r="E312" i="3" a="1"/>
  <c r="E312" i="3" s="1"/>
  <c r="E313" i="3" a="1"/>
  <c r="E313" i="3" s="1"/>
  <c r="E314" i="3" a="1"/>
  <c r="E314" i="3" s="1"/>
  <c r="E315" i="3" a="1"/>
  <c r="E315" i="3" s="1"/>
  <c r="E316" i="3" a="1"/>
  <c r="E316" i="3" s="1"/>
  <c r="E317" i="3" a="1"/>
  <c r="E317" i="3" s="1"/>
  <c r="E318" i="3" a="1"/>
  <c r="E318" i="3" s="1"/>
  <c r="E319" i="3" a="1"/>
  <c r="E319" i="3" s="1"/>
  <c r="E320" i="3" a="1"/>
  <c r="E320" i="3" s="1"/>
  <c r="E321" i="3" a="1"/>
  <c r="E321" i="3" s="1"/>
  <c r="E322" i="3" a="1"/>
  <c r="E322" i="3" s="1"/>
  <c r="E323" i="3" a="1"/>
  <c r="E323" i="3" s="1"/>
  <c r="E324" i="3" a="1"/>
  <c r="E324" i="3" s="1"/>
  <c r="E325" i="3" a="1"/>
  <c r="E325" i="3" s="1"/>
  <c r="E326" i="3" a="1"/>
  <c r="E326" i="3" s="1"/>
  <c r="E327" i="3" a="1"/>
  <c r="E327" i="3" s="1"/>
  <c r="E328" i="3" a="1"/>
  <c r="E328" i="3" s="1"/>
  <c r="E329" i="3" a="1"/>
  <c r="E329" i="3" s="1"/>
  <c r="E330" i="3" a="1"/>
  <c r="E330" i="3" s="1"/>
  <c r="E331" i="3" a="1"/>
  <c r="E331" i="3" s="1"/>
  <c r="E332" i="3" a="1"/>
  <c r="E332" i="3" s="1"/>
  <c r="E333" i="3" a="1"/>
  <c r="E333" i="3" s="1"/>
  <c r="E334" i="3" a="1"/>
  <c r="E334" i="3" s="1"/>
  <c r="E335" i="3" a="1"/>
  <c r="E335" i="3" s="1"/>
  <c r="E336" i="3" a="1"/>
  <c r="E336" i="3" s="1"/>
  <c r="E337" i="3" a="1"/>
  <c r="E337" i="3" s="1"/>
  <c r="E338" i="3" a="1"/>
  <c r="E338" i="3" s="1"/>
  <c r="E339" i="3" a="1"/>
  <c r="E339" i="3" s="1"/>
  <c r="E340" i="3" a="1"/>
  <c r="E340" i="3" s="1"/>
  <c r="E341" i="3" a="1"/>
  <c r="E341" i="3" s="1"/>
  <c r="E342" i="3" a="1"/>
  <c r="E342" i="3" s="1"/>
  <c r="E343" i="3" a="1"/>
  <c r="E343" i="3" s="1"/>
  <c r="E344" i="3" a="1"/>
  <c r="E344" i="3" s="1"/>
  <c r="E345" i="3" a="1"/>
  <c r="E345" i="3" s="1"/>
  <c r="E346" i="3" a="1"/>
  <c r="E346" i="3" s="1"/>
  <c r="E347" i="3" a="1"/>
  <c r="E347" i="3" s="1"/>
  <c r="E348" i="3" a="1"/>
  <c r="E348" i="3" s="1"/>
  <c r="E349" i="3" a="1"/>
  <c r="E349" i="3" s="1"/>
  <c r="E350" i="3" a="1"/>
  <c r="E350" i="3" s="1"/>
  <c r="E351" i="3" a="1"/>
  <c r="E351" i="3" s="1"/>
  <c r="E352" i="3" a="1"/>
  <c r="E352" i="3" s="1"/>
  <c r="E353" i="3" a="1"/>
  <c r="E353" i="3" s="1"/>
  <c r="E354" i="3" a="1"/>
  <c r="E354" i="3" s="1"/>
  <c r="E355" i="3" a="1"/>
  <c r="E355" i="3" s="1"/>
  <c r="E356" i="3" a="1"/>
  <c r="E356" i="3" s="1"/>
  <c r="E357" i="3" a="1"/>
  <c r="E357" i="3" s="1"/>
  <c r="E358" i="3" a="1"/>
  <c r="E358" i="3" s="1"/>
  <c r="E359" i="3" a="1"/>
  <c r="E359" i="3" s="1"/>
  <c r="E360" i="3" a="1"/>
  <c r="E360" i="3" s="1"/>
  <c r="E361" i="3" a="1"/>
  <c r="E361" i="3" s="1"/>
  <c r="E362" i="3" a="1"/>
  <c r="E362" i="3" s="1"/>
  <c r="E363" i="3" a="1"/>
  <c r="E363" i="3" s="1"/>
  <c r="E364" i="3" a="1"/>
  <c r="E364" i="3" s="1"/>
  <c r="E365" i="3" a="1"/>
  <c r="E365" i="3" s="1"/>
  <c r="E366" i="3" a="1"/>
  <c r="E366" i="3" s="1"/>
  <c r="E367" i="3" a="1"/>
  <c r="E367" i="3" s="1"/>
  <c r="E368" i="3" a="1"/>
  <c r="E368" i="3" s="1"/>
  <c r="E369" i="3" a="1"/>
  <c r="E369" i="3" s="1"/>
  <c r="E370" i="3" a="1"/>
  <c r="E370" i="3" s="1"/>
  <c r="E371" i="3" a="1"/>
  <c r="E371" i="3" s="1"/>
  <c r="E372" i="3" a="1"/>
  <c r="E372" i="3" s="1"/>
  <c r="E373" i="3" a="1"/>
  <c r="E373" i="3" s="1"/>
  <c r="E374" i="3" a="1"/>
  <c r="E374" i="3" s="1"/>
  <c r="E375" i="3" a="1"/>
  <c r="E375" i="3" s="1"/>
  <c r="E376" i="3" a="1"/>
  <c r="E376" i="3" s="1"/>
  <c r="E377" i="3" a="1"/>
  <c r="E377" i="3" s="1"/>
  <c r="E378" i="3" a="1"/>
  <c r="E378" i="3" s="1"/>
  <c r="E379" i="3" a="1"/>
  <c r="E379" i="3" s="1"/>
  <c r="E380" i="3" a="1"/>
  <c r="E380" i="3" s="1"/>
  <c r="E381" i="3" a="1"/>
  <c r="E381" i="3" s="1"/>
  <c r="E382" i="3" a="1"/>
  <c r="E382" i="3" s="1"/>
  <c r="E383" i="3" a="1"/>
  <c r="E383" i="3" s="1"/>
  <c r="E384" i="3" a="1"/>
  <c r="E384" i="3" s="1"/>
  <c r="E385" i="3" a="1"/>
  <c r="E385" i="3" s="1"/>
  <c r="E386" i="3" a="1"/>
  <c r="E386" i="3" s="1"/>
  <c r="E387" i="3" a="1"/>
  <c r="E387" i="3" s="1"/>
  <c r="E388" i="3" a="1"/>
  <c r="E388" i="3" s="1"/>
  <c r="E389" i="3" a="1"/>
  <c r="E389" i="3" s="1"/>
  <c r="E390" i="3" a="1"/>
  <c r="E390" i="3" s="1"/>
  <c r="E391" i="3" a="1"/>
  <c r="E391" i="3" s="1"/>
  <c r="E392" i="3" a="1"/>
  <c r="E392" i="3" s="1"/>
  <c r="E393" i="3" a="1"/>
  <c r="E393" i="3" s="1"/>
  <c r="E394" i="3" a="1"/>
  <c r="E394" i="3" s="1"/>
  <c r="E395" i="3" a="1"/>
  <c r="E395" i="3" s="1"/>
  <c r="E396" i="3" a="1"/>
  <c r="E396" i="3" s="1"/>
  <c r="E397" i="3" a="1"/>
  <c r="E397" i="3" s="1"/>
  <c r="E398" i="3" a="1"/>
  <c r="E398" i="3" s="1"/>
  <c r="E399" i="3" a="1"/>
  <c r="E399" i="3" s="1"/>
  <c r="E400" i="3" a="1"/>
  <c r="E400" i="3" s="1"/>
  <c r="E401" i="3" a="1"/>
  <c r="E401" i="3" s="1"/>
  <c r="E402" i="3" a="1"/>
  <c r="E402" i="3" s="1"/>
  <c r="E403" i="3" a="1"/>
  <c r="E403" i="3" s="1"/>
  <c r="E404" i="3" a="1"/>
  <c r="E404" i="3" s="1"/>
  <c r="E405" i="3" a="1"/>
  <c r="E405" i="3" s="1"/>
  <c r="E406" i="3" a="1"/>
  <c r="E406" i="3" s="1"/>
  <c r="E407" i="3" a="1"/>
  <c r="E407" i="3" s="1"/>
  <c r="E408" i="3" a="1"/>
  <c r="E408" i="3" s="1"/>
  <c r="E409" i="3" a="1"/>
  <c r="E409" i="3" s="1"/>
  <c r="E410" i="3" a="1"/>
  <c r="E410" i="3" s="1"/>
  <c r="E411" i="3" a="1"/>
  <c r="E411" i="3" s="1"/>
  <c r="E412" i="3" a="1"/>
  <c r="E412" i="3" s="1"/>
  <c r="E413" i="3" a="1"/>
  <c r="E413" i="3" s="1"/>
  <c r="E414" i="3" a="1"/>
  <c r="E414" i="3" s="1"/>
  <c r="E415" i="3" a="1"/>
  <c r="E415" i="3" s="1"/>
  <c r="E416" i="3" a="1"/>
  <c r="E416" i="3" s="1"/>
  <c r="E417" i="3" a="1"/>
  <c r="E417" i="3" s="1"/>
  <c r="E418" i="3" a="1"/>
  <c r="E418" i="3" s="1"/>
  <c r="E419" i="3" a="1"/>
  <c r="E419" i="3" s="1"/>
  <c r="E420" i="3" a="1"/>
  <c r="E420" i="3" s="1"/>
  <c r="E421" i="3" a="1"/>
  <c r="E421" i="3" s="1"/>
  <c r="E422" i="3" a="1"/>
  <c r="E422" i="3" s="1"/>
  <c r="E423" i="3" a="1"/>
  <c r="E423" i="3" s="1"/>
  <c r="E424" i="3" a="1"/>
  <c r="E424" i="3" s="1"/>
  <c r="E425" i="3" a="1"/>
  <c r="E425" i="3" s="1"/>
  <c r="E426" i="3" a="1"/>
  <c r="E426" i="3" s="1"/>
  <c r="E427" i="3" a="1"/>
  <c r="E427" i="3" s="1"/>
  <c r="E428" i="3" a="1"/>
  <c r="E428" i="3" s="1"/>
  <c r="E429" i="3" a="1"/>
  <c r="E429" i="3" s="1"/>
  <c r="E430" i="3" a="1"/>
  <c r="E430" i="3" s="1"/>
  <c r="E431" i="3" a="1"/>
  <c r="E431" i="3" s="1"/>
  <c r="E432" i="3" a="1"/>
  <c r="E432" i="3" s="1"/>
  <c r="E433" i="3" a="1"/>
  <c r="E433" i="3" s="1"/>
  <c r="E434" i="3" a="1"/>
  <c r="E434" i="3" s="1"/>
  <c r="E435" i="3" a="1"/>
  <c r="E435" i="3" s="1"/>
  <c r="E436" i="3" a="1"/>
  <c r="E436" i="3" s="1"/>
  <c r="E437" i="3" a="1"/>
  <c r="E437" i="3" s="1"/>
  <c r="E438" i="3" a="1"/>
  <c r="E438" i="3" s="1"/>
  <c r="E439" i="3" a="1"/>
  <c r="E439" i="3" s="1"/>
  <c r="E440" i="3" a="1"/>
  <c r="E440" i="3" s="1"/>
  <c r="E441" i="3" a="1"/>
  <c r="E441" i="3" s="1"/>
  <c r="E442" i="3" a="1"/>
  <c r="E442" i="3" s="1"/>
  <c r="E443" i="3" a="1"/>
  <c r="E443" i="3" s="1"/>
  <c r="E444" i="3" a="1"/>
  <c r="E444" i="3" s="1"/>
  <c r="E445" i="3" a="1"/>
  <c r="E445" i="3" s="1"/>
  <c r="E446" i="3" a="1"/>
  <c r="E446" i="3" s="1"/>
  <c r="E447" i="3" a="1"/>
  <c r="E447" i="3" s="1"/>
  <c r="E448" i="3" a="1"/>
  <c r="E448" i="3" s="1"/>
  <c r="E449" i="3" a="1"/>
  <c r="E449" i="3" s="1"/>
  <c r="E450" i="3" a="1"/>
  <c r="E450" i="3" s="1"/>
  <c r="E451" i="3" a="1"/>
  <c r="E451" i="3" s="1"/>
  <c r="E452" i="3" a="1"/>
  <c r="E452" i="3" s="1"/>
  <c r="E453" i="3" a="1"/>
  <c r="E453" i="3" s="1"/>
  <c r="E454" i="3" a="1"/>
  <c r="E454" i="3" s="1"/>
  <c r="E455" i="3" a="1"/>
  <c r="E455" i="3" s="1"/>
  <c r="E456" i="3" a="1"/>
  <c r="E456" i="3" s="1"/>
  <c r="E457" i="3" a="1"/>
  <c r="E457" i="3" s="1"/>
  <c r="E458" i="3" a="1"/>
  <c r="E458" i="3" s="1"/>
  <c r="E459" i="3" a="1"/>
  <c r="E459" i="3" s="1"/>
  <c r="E460" i="3" a="1"/>
  <c r="E460" i="3" s="1"/>
  <c r="E461" i="3" a="1"/>
  <c r="E461" i="3" s="1"/>
  <c r="E462" i="3" a="1"/>
  <c r="E462" i="3" s="1"/>
  <c r="E463" i="3" a="1"/>
  <c r="E463" i="3" s="1"/>
  <c r="E464" i="3" a="1"/>
  <c r="E464" i="3" s="1"/>
  <c r="E465" i="3" a="1"/>
  <c r="E465" i="3" s="1"/>
  <c r="E466" i="3" a="1"/>
  <c r="E466" i="3" s="1"/>
  <c r="E467" i="3" a="1"/>
  <c r="E467" i="3" s="1"/>
  <c r="E468" i="3" a="1"/>
  <c r="E468" i="3" s="1"/>
  <c r="E469" i="3" a="1"/>
  <c r="E469" i="3" s="1"/>
  <c r="E470" i="3" a="1"/>
  <c r="E470" i="3" s="1"/>
  <c r="E471" i="3" a="1"/>
  <c r="E471" i="3" s="1"/>
  <c r="E472" i="3" a="1"/>
  <c r="E472" i="3" s="1"/>
  <c r="E473" i="3" a="1"/>
  <c r="E473" i="3" s="1"/>
  <c r="E474" i="3" a="1"/>
  <c r="E474" i="3" s="1"/>
  <c r="E475" i="3" a="1"/>
  <c r="E475" i="3" s="1"/>
  <c r="E476" i="3" a="1"/>
  <c r="E476" i="3" s="1"/>
  <c r="E477" i="3" a="1"/>
  <c r="E477" i="3" s="1"/>
  <c r="E478" i="3" a="1"/>
  <c r="E478" i="3" s="1"/>
  <c r="E479" i="3" a="1"/>
  <c r="E479" i="3" s="1"/>
  <c r="E480" i="3" a="1"/>
  <c r="E480" i="3" s="1"/>
  <c r="E481" i="3" a="1"/>
  <c r="E481" i="3" s="1"/>
  <c r="E482" i="3" a="1"/>
  <c r="E482" i="3" s="1"/>
  <c r="E483" i="3" a="1"/>
  <c r="E483" i="3" s="1"/>
  <c r="E484" i="3" a="1"/>
  <c r="E484" i="3" s="1"/>
  <c r="E485" i="3" a="1"/>
  <c r="E485" i="3" s="1"/>
  <c r="E486" i="3" a="1"/>
  <c r="E486" i="3" s="1"/>
  <c r="E487" i="3" a="1"/>
  <c r="E487" i="3" s="1"/>
  <c r="E488" i="3" a="1"/>
  <c r="E488" i="3" s="1"/>
  <c r="E489" i="3" a="1"/>
  <c r="E489" i="3" s="1"/>
  <c r="E490" i="3" a="1"/>
  <c r="E490" i="3" s="1"/>
  <c r="E491" i="3" a="1"/>
  <c r="E491" i="3" s="1"/>
  <c r="E492" i="3" a="1"/>
  <c r="E492" i="3" s="1"/>
  <c r="E493" i="3" a="1"/>
  <c r="E493" i="3" s="1"/>
  <c r="E494" i="3" a="1"/>
  <c r="E494" i="3" s="1"/>
  <c r="E495" i="3" a="1"/>
  <c r="E495" i="3" s="1"/>
  <c r="E496" i="3" a="1"/>
  <c r="E496" i="3" s="1"/>
  <c r="E497" i="3" a="1"/>
  <c r="E497" i="3" s="1"/>
  <c r="E498" i="3" a="1"/>
  <c r="E498" i="3" s="1"/>
  <c r="E499" i="3" a="1"/>
  <c r="E499" i="3" s="1"/>
  <c r="E500" i="3" a="1"/>
  <c r="E500" i="3" s="1"/>
  <c r="E501" i="3" a="1"/>
  <c r="E501" i="3" s="1"/>
  <c r="E502" i="3" a="1"/>
  <c r="E502" i="3" s="1"/>
  <c r="E503" i="3" a="1"/>
  <c r="E503" i="3" s="1"/>
  <c r="E504" i="3" a="1"/>
  <c r="E504" i="3" s="1"/>
  <c r="E505" i="3" a="1"/>
  <c r="E505" i="3" s="1"/>
  <c r="E506" i="3" a="1"/>
  <c r="E506" i="3" s="1"/>
  <c r="E507" i="3" a="1"/>
  <c r="E507" i="3" s="1"/>
  <c r="E508" i="3" a="1"/>
  <c r="E508" i="3" s="1"/>
  <c r="E509" i="3" a="1"/>
  <c r="E509" i="3" s="1"/>
  <c r="E510" i="3" a="1"/>
  <c r="E510" i="3" s="1"/>
  <c r="E511" i="3" a="1"/>
  <c r="E511" i="3" s="1"/>
  <c r="E512" i="3" a="1"/>
  <c r="E512" i="3" s="1"/>
  <c r="E513" i="3" a="1"/>
  <c r="E513" i="3" s="1"/>
  <c r="E514" i="3" a="1"/>
  <c r="E514" i="3" s="1"/>
  <c r="E515" i="3" a="1"/>
  <c r="E515" i="3" s="1"/>
  <c r="E516" i="3" a="1"/>
  <c r="E516" i="3" s="1"/>
  <c r="E517" i="3" a="1"/>
  <c r="E517" i="3" s="1"/>
  <c r="E518" i="3" a="1"/>
  <c r="E518" i="3" s="1"/>
  <c r="E519" i="3" a="1"/>
  <c r="E519" i="3" s="1"/>
  <c r="E520" i="3" a="1"/>
  <c r="E520" i="3" s="1"/>
  <c r="E521" i="3" a="1"/>
  <c r="E521" i="3" s="1"/>
  <c r="E522" i="3" a="1"/>
  <c r="E522" i="3" s="1"/>
  <c r="E523" i="3" a="1"/>
  <c r="E523" i="3" s="1"/>
  <c r="E524" i="3" a="1"/>
  <c r="E524" i="3" s="1"/>
  <c r="E525" i="3" a="1"/>
  <c r="E525" i="3" s="1"/>
  <c r="E526" i="3" a="1"/>
  <c r="E526" i="3" s="1"/>
  <c r="E527" i="3" a="1"/>
  <c r="E527" i="3" s="1"/>
  <c r="E528" i="3" a="1"/>
  <c r="E528" i="3" s="1"/>
  <c r="E529" i="3" a="1"/>
  <c r="E529" i="3" s="1"/>
  <c r="E530" i="3" a="1"/>
  <c r="E530" i="3" s="1"/>
  <c r="E531" i="3" a="1"/>
  <c r="E531" i="3" s="1"/>
  <c r="E532" i="3" a="1"/>
  <c r="E532" i="3" s="1"/>
  <c r="E533" i="3" a="1"/>
  <c r="E533" i="3" s="1"/>
  <c r="E534" i="3" a="1"/>
  <c r="E534" i="3" s="1"/>
  <c r="E535" i="3" a="1"/>
  <c r="E535" i="3" s="1"/>
  <c r="E536" i="3" a="1"/>
  <c r="E536" i="3" s="1"/>
  <c r="E537" i="3" a="1"/>
  <c r="E537" i="3" s="1"/>
  <c r="E538" i="3" a="1"/>
  <c r="E538" i="3" s="1"/>
  <c r="E539" i="3" a="1"/>
  <c r="E539" i="3" s="1"/>
  <c r="E540" i="3" a="1"/>
  <c r="E540" i="3" s="1"/>
  <c r="E541" i="3" a="1"/>
  <c r="E541" i="3" s="1"/>
  <c r="E542" i="3" a="1"/>
  <c r="E542" i="3" s="1"/>
  <c r="E543" i="3" a="1"/>
  <c r="E543" i="3" s="1"/>
  <c r="E544" i="3" a="1"/>
  <c r="E544" i="3" s="1"/>
  <c r="E545" i="3" a="1"/>
  <c r="E545" i="3" s="1"/>
  <c r="E546" i="3" a="1"/>
  <c r="E546" i="3" s="1"/>
  <c r="E547" i="3" a="1"/>
  <c r="E547" i="3" s="1"/>
  <c r="E548" i="3" a="1"/>
  <c r="E548" i="3" s="1"/>
  <c r="E549" i="3" a="1"/>
  <c r="E549" i="3" s="1"/>
  <c r="E550" i="3" a="1"/>
  <c r="E550" i="3" s="1"/>
  <c r="E551" i="3" a="1"/>
  <c r="E551" i="3" s="1"/>
  <c r="E552" i="3" a="1"/>
  <c r="E552" i="3" s="1"/>
  <c r="E553" i="3" a="1"/>
  <c r="E553" i="3" s="1"/>
  <c r="E554" i="3" a="1"/>
  <c r="E554" i="3" s="1"/>
  <c r="E555" i="3" a="1"/>
  <c r="E555" i="3" s="1"/>
  <c r="E556" i="3" a="1"/>
  <c r="E556" i="3" s="1"/>
  <c r="E557" i="3" a="1"/>
  <c r="E557" i="3" s="1"/>
  <c r="E558" i="3" a="1"/>
  <c r="E558" i="3" s="1"/>
  <c r="E559" i="3" a="1"/>
  <c r="E559" i="3" s="1"/>
  <c r="E560" i="3" a="1"/>
  <c r="E560" i="3" s="1"/>
  <c r="E561" i="3" a="1"/>
  <c r="E561" i="3" s="1"/>
  <c r="E562" i="3" a="1"/>
  <c r="E562" i="3" s="1"/>
  <c r="E563" i="3" a="1"/>
  <c r="E563" i="3" s="1"/>
  <c r="E564" i="3" a="1"/>
  <c r="E564" i="3" s="1"/>
  <c r="E565" i="3" a="1"/>
  <c r="E565" i="3" s="1"/>
  <c r="E566" i="3" a="1"/>
  <c r="E566" i="3" s="1"/>
  <c r="E567" i="3" a="1"/>
  <c r="E567" i="3" s="1"/>
  <c r="E568" i="3" a="1"/>
  <c r="E568" i="3" s="1"/>
  <c r="E569" i="3" a="1"/>
  <c r="E569" i="3" s="1"/>
  <c r="E570" i="3" a="1"/>
  <c r="E570" i="3" s="1"/>
  <c r="E571" i="3" a="1"/>
  <c r="E571" i="3" s="1"/>
  <c r="E572" i="3" a="1"/>
  <c r="E572" i="3" s="1"/>
  <c r="E573" i="3" a="1"/>
  <c r="E573" i="3" s="1"/>
  <c r="E574" i="3" a="1"/>
  <c r="E574" i="3" s="1"/>
  <c r="E575" i="3" a="1"/>
  <c r="E575" i="3" s="1"/>
  <c r="E576" i="3" a="1"/>
  <c r="E576" i="3" s="1"/>
  <c r="E577" i="3" a="1"/>
  <c r="E577" i="3" s="1"/>
  <c r="E578" i="3" a="1"/>
  <c r="E578" i="3" s="1"/>
  <c r="E579" i="3" a="1"/>
  <c r="E579" i="3" s="1"/>
  <c r="E580" i="3" a="1"/>
  <c r="E580" i="3" s="1"/>
  <c r="E581" i="3" a="1"/>
  <c r="E581" i="3" s="1"/>
  <c r="E582" i="3" a="1"/>
  <c r="E582" i="3" s="1"/>
  <c r="E583" i="3" a="1"/>
  <c r="E583" i="3" s="1"/>
  <c r="E584" i="3" a="1"/>
  <c r="E584" i="3" s="1"/>
  <c r="E585" i="3" a="1"/>
  <c r="E585" i="3" s="1"/>
  <c r="E586" i="3" a="1"/>
  <c r="E586" i="3" s="1"/>
  <c r="E587" i="3" a="1"/>
  <c r="E587" i="3" s="1"/>
  <c r="E588" i="3" a="1"/>
  <c r="E588" i="3" s="1"/>
  <c r="E589" i="3" a="1"/>
  <c r="E589" i="3" s="1"/>
  <c r="E590" i="3" a="1"/>
  <c r="E590" i="3" s="1"/>
  <c r="E591" i="3" a="1"/>
  <c r="E591" i="3" s="1"/>
  <c r="E592" i="3" a="1"/>
  <c r="E592" i="3" s="1"/>
  <c r="E593" i="3" a="1"/>
  <c r="E593" i="3" s="1"/>
  <c r="E594" i="3" a="1"/>
  <c r="E594" i="3" s="1"/>
  <c r="E595" i="3" a="1"/>
  <c r="E595" i="3" s="1"/>
  <c r="E596" i="3" a="1"/>
  <c r="E596" i="3" s="1"/>
  <c r="E597" i="3" a="1"/>
  <c r="E597" i="3" s="1"/>
  <c r="E598" i="3" a="1"/>
  <c r="E598" i="3" s="1"/>
  <c r="E599" i="3" a="1"/>
  <c r="E599" i="3" s="1"/>
  <c r="E600" i="3" a="1"/>
  <c r="E600" i="3" s="1"/>
  <c r="E601" i="3" a="1"/>
  <c r="E601" i="3" s="1"/>
  <c r="E602" i="3" a="1"/>
  <c r="E602" i="3" s="1"/>
  <c r="E603" i="3" a="1"/>
  <c r="E603" i="3" s="1"/>
  <c r="E604" i="3" a="1"/>
  <c r="E604" i="3" s="1"/>
  <c r="E605" i="3" a="1"/>
  <c r="E605" i="3" s="1"/>
  <c r="E606" i="3" a="1"/>
  <c r="E606" i="3" s="1"/>
  <c r="E607" i="3" a="1"/>
  <c r="E607" i="3" s="1"/>
  <c r="E608" i="3" a="1"/>
  <c r="E608" i="3" s="1"/>
  <c r="E609" i="3" a="1"/>
  <c r="E609" i="3" s="1"/>
  <c r="E610" i="3" a="1"/>
  <c r="E610" i="3" s="1"/>
  <c r="E611" i="3" a="1"/>
  <c r="E611" i="3" s="1"/>
  <c r="E612" i="3" a="1"/>
  <c r="E612" i="3" s="1"/>
  <c r="E613" i="3" a="1"/>
  <c r="E613" i="3" s="1"/>
  <c r="E614" i="3" a="1"/>
  <c r="E614" i="3" s="1"/>
  <c r="E615" i="3" a="1"/>
  <c r="E615" i="3" s="1"/>
  <c r="E616" i="3" a="1"/>
  <c r="E616" i="3" s="1"/>
  <c r="E617" i="3" a="1"/>
  <c r="E617" i="3" s="1"/>
  <c r="E618" i="3" a="1"/>
  <c r="E618" i="3" s="1"/>
  <c r="E619" i="3" a="1"/>
  <c r="E619" i="3" s="1"/>
  <c r="E620" i="3" a="1"/>
  <c r="E620" i="3" s="1"/>
  <c r="E621" i="3" a="1"/>
  <c r="E621" i="3" s="1"/>
  <c r="E622" i="3" a="1"/>
  <c r="E622" i="3" s="1"/>
  <c r="E623" i="3" a="1"/>
  <c r="E623" i="3" s="1"/>
  <c r="E624" i="3" a="1"/>
  <c r="E624" i="3" s="1"/>
  <c r="E625" i="3" a="1"/>
  <c r="E625" i="3" s="1"/>
  <c r="E626" i="3" a="1"/>
  <c r="E626" i="3" s="1"/>
  <c r="E627" i="3" a="1"/>
  <c r="E627" i="3" s="1"/>
  <c r="E628" i="3" a="1"/>
  <c r="E628" i="3" s="1"/>
  <c r="E629" i="3" a="1"/>
  <c r="E629" i="3" s="1"/>
  <c r="E630" i="3" a="1"/>
  <c r="E630" i="3" s="1"/>
  <c r="E631" i="3" a="1"/>
  <c r="E631" i="3" s="1"/>
  <c r="E632" i="3" a="1"/>
  <c r="E632" i="3" s="1"/>
  <c r="E633" i="3" a="1"/>
  <c r="E633" i="3" s="1"/>
  <c r="E634" i="3" a="1"/>
  <c r="E634" i="3" s="1"/>
  <c r="E635" i="3" a="1"/>
  <c r="E635" i="3" s="1"/>
  <c r="E636" i="3" a="1"/>
  <c r="E636" i="3" s="1"/>
  <c r="E637" i="3" a="1"/>
  <c r="E637" i="3" s="1"/>
  <c r="E638" i="3" a="1"/>
  <c r="E638" i="3" s="1"/>
  <c r="E639" i="3" a="1"/>
  <c r="E639" i="3" s="1"/>
  <c r="E640" i="3" a="1"/>
  <c r="E640" i="3" s="1"/>
  <c r="E641" i="3" a="1"/>
  <c r="E641" i="3" s="1"/>
  <c r="E642" i="3" a="1"/>
  <c r="E642" i="3" s="1"/>
  <c r="E643" i="3" a="1"/>
  <c r="E643" i="3" s="1"/>
  <c r="E644" i="3" a="1"/>
  <c r="E644" i="3" s="1"/>
  <c r="E645" i="3" a="1"/>
  <c r="E645" i="3" s="1"/>
  <c r="E646" i="3" a="1"/>
  <c r="E646" i="3" s="1"/>
  <c r="E647" i="3" a="1"/>
  <c r="E647" i="3" s="1"/>
  <c r="E648" i="3" a="1"/>
  <c r="E648" i="3" s="1"/>
  <c r="E649" i="3" a="1"/>
  <c r="E649" i="3" s="1"/>
  <c r="E650" i="3" a="1"/>
  <c r="E650" i="3" s="1"/>
  <c r="E651" i="3" a="1"/>
  <c r="E651" i="3" s="1"/>
  <c r="E652" i="3" a="1"/>
  <c r="E652" i="3" s="1"/>
  <c r="E653" i="3" a="1"/>
  <c r="E653" i="3" s="1"/>
  <c r="E654" i="3" a="1"/>
  <c r="E654" i="3" s="1"/>
  <c r="E655" i="3" a="1"/>
  <c r="E655" i="3" s="1"/>
  <c r="E656" i="3" a="1"/>
  <c r="E656" i="3" s="1"/>
  <c r="E657" i="3" a="1"/>
  <c r="E657" i="3" s="1"/>
  <c r="E658" i="3" a="1"/>
  <c r="E658" i="3" s="1"/>
  <c r="E659" i="3" a="1"/>
  <c r="E659" i="3" s="1"/>
  <c r="E660" i="3" a="1"/>
  <c r="E660" i="3" s="1"/>
  <c r="E661" i="3" a="1"/>
  <c r="E661" i="3" s="1"/>
  <c r="E662" i="3" a="1"/>
  <c r="E662" i="3" s="1"/>
  <c r="E663" i="3" a="1"/>
  <c r="E663" i="3" s="1"/>
  <c r="E664" i="3" a="1"/>
  <c r="E664" i="3" s="1"/>
  <c r="E665" i="3" a="1"/>
  <c r="E665" i="3" s="1"/>
  <c r="E666" i="3" a="1"/>
  <c r="E666" i="3" s="1"/>
  <c r="E667" i="3" a="1"/>
  <c r="E667" i="3" s="1"/>
  <c r="E668" i="3" a="1"/>
  <c r="E668" i="3" s="1"/>
  <c r="E669" i="3" a="1"/>
  <c r="E669" i="3" s="1"/>
  <c r="E670" i="3" a="1"/>
  <c r="E670" i="3" s="1"/>
  <c r="E671" i="3" a="1"/>
  <c r="E671" i="3" s="1"/>
  <c r="E672" i="3" a="1"/>
  <c r="E672" i="3" s="1"/>
  <c r="E673" i="3" a="1"/>
  <c r="E673" i="3" s="1"/>
  <c r="E674" i="3" a="1"/>
  <c r="E674" i="3" s="1"/>
  <c r="E675" i="3" a="1"/>
  <c r="E675" i="3" s="1"/>
  <c r="E676" i="3" a="1"/>
  <c r="E676" i="3" s="1"/>
  <c r="E677" i="3" a="1"/>
  <c r="E677" i="3" s="1"/>
  <c r="E678" i="3" a="1"/>
  <c r="E678" i="3" s="1"/>
  <c r="E679" i="3" a="1"/>
  <c r="E679" i="3" s="1"/>
  <c r="E680" i="3" a="1"/>
  <c r="E680" i="3" s="1"/>
  <c r="E681" i="3" a="1"/>
  <c r="E681" i="3" s="1"/>
  <c r="E682" i="3" a="1"/>
  <c r="E682" i="3" s="1"/>
  <c r="E683" i="3" a="1"/>
  <c r="E683" i="3" s="1"/>
  <c r="E684" i="3" a="1"/>
  <c r="E684" i="3" s="1"/>
  <c r="E685" i="3" a="1"/>
  <c r="E685" i="3" s="1"/>
  <c r="E686" i="3" a="1"/>
  <c r="E686" i="3" s="1"/>
  <c r="E687" i="3" a="1"/>
  <c r="E687" i="3" s="1"/>
  <c r="E688" i="3" a="1"/>
  <c r="E688" i="3" s="1"/>
  <c r="E689" i="3" a="1"/>
  <c r="E689" i="3" s="1"/>
  <c r="E690" i="3" a="1"/>
  <c r="E690" i="3" s="1"/>
  <c r="E691" i="3" a="1"/>
  <c r="E691" i="3" s="1"/>
  <c r="E692" i="3" a="1"/>
  <c r="E692" i="3" s="1"/>
  <c r="E693" i="3" a="1"/>
  <c r="E693" i="3" s="1"/>
  <c r="E694" i="3" a="1"/>
  <c r="E694" i="3" s="1"/>
  <c r="E695" i="3" a="1"/>
  <c r="E695" i="3" s="1"/>
  <c r="E696" i="3" a="1"/>
  <c r="E696" i="3" s="1"/>
  <c r="E697" i="3" a="1"/>
  <c r="E697" i="3" s="1"/>
  <c r="E698" i="3" a="1"/>
  <c r="E698" i="3" s="1"/>
  <c r="E699" i="3" a="1"/>
  <c r="E699" i="3" s="1"/>
  <c r="E700" i="3" a="1"/>
  <c r="E700" i="3" s="1"/>
  <c r="E701" i="3" a="1"/>
  <c r="E701" i="3" s="1"/>
  <c r="E702" i="3" a="1"/>
  <c r="E702" i="3" s="1"/>
  <c r="E703" i="3" a="1"/>
  <c r="E703" i="3" s="1"/>
  <c r="E704" i="3" a="1"/>
  <c r="E704" i="3" s="1"/>
  <c r="E705" i="3" a="1"/>
  <c r="E705" i="3" s="1"/>
  <c r="E706" i="3" a="1"/>
  <c r="E706" i="3" s="1"/>
  <c r="E707" i="3" a="1"/>
  <c r="E707" i="3" s="1"/>
  <c r="E708" i="3" a="1"/>
  <c r="E708" i="3" s="1"/>
  <c r="E709" i="3" a="1"/>
  <c r="E709" i="3" s="1"/>
  <c r="E710" i="3" a="1"/>
  <c r="E710" i="3" s="1"/>
  <c r="E711" i="3" a="1"/>
  <c r="E711" i="3" s="1"/>
  <c r="E712" i="3" a="1"/>
  <c r="E712" i="3" s="1"/>
  <c r="E713" i="3" a="1"/>
  <c r="E713" i="3" s="1"/>
  <c r="E714" i="3" a="1"/>
  <c r="E714" i="3" s="1"/>
  <c r="E715" i="3" a="1"/>
  <c r="E715" i="3" s="1"/>
  <c r="E716" i="3" a="1"/>
  <c r="E716" i="3" s="1"/>
  <c r="E717" i="3" a="1"/>
  <c r="E717" i="3" s="1"/>
  <c r="E718" i="3" a="1"/>
  <c r="E718" i="3" s="1"/>
  <c r="E719" i="3" a="1"/>
  <c r="E719" i="3" s="1"/>
  <c r="E720" i="3" a="1"/>
  <c r="E720" i="3" s="1"/>
  <c r="E721" i="3" a="1"/>
  <c r="E721" i="3" s="1"/>
  <c r="E722" i="3" a="1"/>
  <c r="E722" i="3" s="1"/>
  <c r="E723" i="3" a="1"/>
  <c r="E723" i="3" s="1"/>
  <c r="E724" i="3" a="1"/>
  <c r="E724" i="3" s="1"/>
  <c r="E725" i="3" a="1"/>
  <c r="E725" i="3" s="1"/>
  <c r="E726" i="3" a="1"/>
  <c r="E726" i="3" s="1"/>
  <c r="E727" i="3" a="1"/>
  <c r="E727" i="3" s="1"/>
  <c r="E728" i="3" a="1"/>
  <c r="E728" i="3" s="1"/>
  <c r="E729" i="3" a="1"/>
  <c r="E729" i="3" s="1"/>
  <c r="E730" i="3" a="1"/>
  <c r="E730" i="3" s="1"/>
  <c r="E731" i="3" a="1"/>
  <c r="E731" i="3" s="1"/>
  <c r="E732" i="3" a="1"/>
  <c r="E732" i="3" s="1"/>
  <c r="E733" i="3" a="1"/>
  <c r="E733" i="3" s="1"/>
  <c r="E734" i="3" a="1"/>
  <c r="E734" i="3" s="1"/>
  <c r="E735" i="3" a="1"/>
  <c r="E735" i="3" s="1"/>
  <c r="E736" i="3" a="1"/>
  <c r="E736" i="3" s="1"/>
  <c r="E737" i="3" a="1"/>
  <c r="E737" i="3" s="1"/>
  <c r="E738" i="3" a="1"/>
  <c r="E738" i="3" s="1"/>
  <c r="E739" i="3" a="1"/>
  <c r="E739" i="3" s="1"/>
  <c r="E740" i="3" a="1"/>
  <c r="E740" i="3" s="1"/>
  <c r="E741" i="3" a="1"/>
  <c r="E741" i="3" s="1"/>
  <c r="E742" i="3" a="1"/>
  <c r="E742" i="3" s="1"/>
  <c r="E743" i="3" a="1"/>
  <c r="E743" i="3" s="1"/>
  <c r="E744" i="3" a="1"/>
  <c r="E744" i="3" s="1"/>
  <c r="E745" i="3" a="1"/>
  <c r="E745" i="3" s="1"/>
  <c r="E746" i="3" a="1"/>
  <c r="E746" i="3" s="1"/>
  <c r="E747" i="3" a="1"/>
  <c r="E747" i="3" s="1"/>
  <c r="E748" i="3" a="1"/>
  <c r="E748" i="3" s="1"/>
  <c r="E749" i="3" a="1"/>
  <c r="E749" i="3" s="1"/>
  <c r="E750" i="3" a="1"/>
  <c r="E750" i="3" s="1"/>
  <c r="E751" i="3" a="1"/>
  <c r="E751" i="3" s="1"/>
  <c r="E752" i="3" a="1"/>
  <c r="E752" i="3" s="1"/>
  <c r="E753" i="3" a="1"/>
  <c r="E753" i="3" s="1"/>
  <c r="E754" i="3" a="1"/>
  <c r="E754" i="3" s="1"/>
  <c r="E755" i="3" a="1"/>
  <c r="E755" i="3" s="1"/>
  <c r="E756" i="3" a="1"/>
  <c r="E756" i="3" s="1"/>
  <c r="E757" i="3" a="1"/>
  <c r="E757" i="3" s="1"/>
  <c r="E758" i="3" a="1"/>
  <c r="E758" i="3" s="1"/>
  <c r="E759" i="3" a="1"/>
  <c r="E759" i="3" s="1"/>
  <c r="E760" i="3" a="1"/>
  <c r="E760" i="3" s="1"/>
  <c r="E761" i="3" a="1"/>
  <c r="E761" i="3" s="1"/>
  <c r="E762" i="3" a="1"/>
  <c r="E762" i="3" s="1"/>
  <c r="E763" i="3" a="1"/>
  <c r="E763" i="3" s="1"/>
  <c r="E764" i="3" a="1"/>
  <c r="E764" i="3" s="1"/>
  <c r="E765" i="3" a="1"/>
  <c r="E765" i="3" s="1"/>
  <c r="E766" i="3" a="1"/>
  <c r="E766" i="3" s="1"/>
  <c r="E767" i="3" a="1"/>
  <c r="E767" i="3" s="1"/>
  <c r="E768" i="3" a="1"/>
  <c r="E768" i="3" s="1"/>
  <c r="E769" i="3" a="1"/>
  <c r="E769" i="3" s="1"/>
  <c r="E770" i="3" a="1"/>
  <c r="E770" i="3" s="1"/>
  <c r="E771" i="3" a="1"/>
  <c r="E771" i="3" s="1"/>
  <c r="E772" i="3" a="1"/>
  <c r="E772" i="3" s="1"/>
  <c r="E773" i="3" a="1"/>
  <c r="E773" i="3" s="1"/>
  <c r="E774" i="3" a="1"/>
  <c r="E774" i="3" s="1"/>
  <c r="E775" i="3" a="1"/>
  <c r="E775" i="3" s="1"/>
  <c r="E776" i="3" a="1"/>
  <c r="E776" i="3" s="1"/>
  <c r="E777" i="3" a="1"/>
  <c r="E777" i="3" s="1"/>
  <c r="E778" i="3" a="1"/>
  <c r="E778" i="3" s="1"/>
  <c r="E779" i="3" a="1"/>
  <c r="E779" i="3" s="1"/>
  <c r="E780" i="3" a="1"/>
  <c r="E780" i="3" s="1"/>
  <c r="E781" i="3" a="1"/>
  <c r="E781" i="3" s="1"/>
  <c r="E782" i="3" a="1"/>
  <c r="E782" i="3" s="1"/>
  <c r="E783" i="3" a="1"/>
  <c r="E783" i="3" s="1"/>
  <c r="E784" i="3" a="1"/>
  <c r="E784" i="3" s="1"/>
  <c r="E785" i="3" a="1"/>
  <c r="E785" i="3" s="1"/>
  <c r="E786" i="3" a="1"/>
  <c r="E786" i="3" s="1"/>
  <c r="E787" i="3" a="1"/>
  <c r="E787" i="3" s="1"/>
  <c r="E788" i="3" a="1"/>
  <c r="E788" i="3" s="1"/>
  <c r="E789" i="3" a="1"/>
  <c r="E789" i="3" s="1"/>
  <c r="E790" i="3" a="1"/>
  <c r="E790" i="3" s="1"/>
  <c r="E791" i="3" a="1"/>
  <c r="E791" i="3" s="1"/>
  <c r="E792" i="3" a="1"/>
  <c r="E792" i="3" s="1"/>
  <c r="E793" i="3" a="1"/>
  <c r="E793" i="3" s="1"/>
  <c r="E794" i="3" a="1"/>
  <c r="E794" i="3" s="1"/>
  <c r="E795" i="3" a="1"/>
  <c r="E795" i="3" s="1"/>
  <c r="E796" i="3" a="1"/>
  <c r="E796" i="3" s="1"/>
  <c r="E797" i="3" a="1"/>
  <c r="E797" i="3" s="1"/>
  <c r="E798" i="3" a="1"/>
  <c r="E798" i="3" s="1"/>
  <c r="E799" i="3" a="1"/>
  <c r="E799" i="3" s="1"/>
  <c r="E800" i="3" a="1"/>
  <c r="E800" i="3" s="1"/>
  <c r="E801" i="3" a="1"/>
  <c r="E801" i="3" s="1"/>
  <c r="E802" i="3" a="1"/>
  <c r="E802" i="3" s="1"/>
  <c r="E803" i="3" a="1"/>
  <c r="E803" i="3" s="1"/>
  <c r="E804" i="3" a="1"/>
  <c r="E804" i="3" s="1"/>
  <c r="E805" i="3" a="1"/>
  <c r="E805" i="3" s="1"/>
  <c r="E806" i="3" a="1"/>
  <c r="E806" i="3" s="1"/>
  <c r="E807" i="3" a="1"/>
  <c r="E807" i="3" s="1"/>
  <c r="E808" i="3" a="1"/>
  <c r="E808" i="3" s="1"/>
  <c r="E809" i="3" a="1"/>
  <c r="E809" i="3" s="1"/>
  <c r="E810" i="3" a="1"/>
  <c r="E810" i="3" s="1"/>
  <c r="E811" i="3" a="1"/>
  <c r="E811" i="3" s="1"/>
  <c r="E812" i="3" a="1"/>
  <c r="E812" i="3" s="1"/>
  <c r="E813" i="3" a="1"/>
  <c r="E813" i="3" s="1"/>
  <c r="E814" i="3" a="1"/>
  <c r="E814" i="3" s="1"/>
  <c r="E815" i="3" a="1"/>
  <c r="E815" i="3" s="1"/>
  <c r="E816" i="3" a="1"/>
  <c r="E816" i="3" s="1"/>
  <c r="E817" i="3" a="1"/>
  <c r="E817" i="3" s="1"/>
  <c r="E818" i="3" a="1"/>
  <c r="E818" i="3" s="1"/>
  <c r="E819" i="3" a="1"/>
  <c r="E819" i="3" s="1"/>
  <c r="E820" i="3" a="1"/>
  <c r="E820" i="3" s="1"/>
  <c r="E821" i="3" a="1"/>
  <c r="E821" i="3" s="1"/>
  <c r="E822" i="3" a="1"/>
  <c r="E822" i="3" s="1"/>
  <c r="E823" i="3" a="1"/>
  <c r="E823" i="3" s="1"/>
  <c r="E824" i="3" a="1"/>
  <c r="E824" i="3" s="1"/>
  <c r="E825" i="3" a="1"/>
  <c r="E825" i="3" s="1"/>
  <c r="E826" i="3" a="1"/>
  <c r="E826" i="3" s="1"/>
  <c r="E827" i="3" a="1"/>
  <c r="E827" i="3" s="1"/>
  <c r="E828" i="3" a="1"/>
  <c r="E828" i="3" s="1"/>
  <c r="E829" i="3" a="1"/>
  <c r="E829" i="3" s="1"/>
  <c r="E830" i="3" a="1"/>
  <c r="E830" i="3" s="1"/>
  <c r="E831" i="3" a="1"/>
  <c r="E831" i="3" s="1"/>
  <c r="E832" i="3" a="1"/>
  <c r="E832" i="3" s="1"/>
  <c r="E833" i="3" a="1"/>
  <c r="E833" i="3" s="1"/>
  <c r="E834" i="3" a="1"/>
  <c r="E834" i="3" s="1"/>
  <c r="E835" i="3" a="1"/>
  <c r="E835" i="3" s="1"/>
  <c r="E836" i="3" a="1"/>
  <c r="E836" i="3" s="1"/>
  <c r="E837" i="3" a="1"/>
  <c r="E837" i="3" s="1"/>
  <c r="E838" i="3" a="1"/>
  <c r="E838" i="3" s="1"/>
  <c r="E839" i="3" a="1"/>
  <c r="E839" i="3" s="1"/>
  <c r="E840" i="3" a="1"/>
  <c r="E840" i="3" s="1"/>
  <c r="E841" i="3" a="1"/>
  <c r="E841" i="3" s="1"/>
  <c r="E842" i="3" a="1"/>
  <c r="E842" i="3" s="1"/>
  <c r="E843" i="3" a="1"/>
  <c r="E843" i="3" s="1"/>
  <c r="E844" i="3" a="1"/>
  <c r="E844" i="3" s="1"/>
  <c r="E845" i="3" a="1"/>
  <c r="E845" i="3" s="1"/>
  <c r="E846" i="3" a="1"/>
  <c r="E846" i="3" s="1"/>
  <c r="E847" i="3" a="1"/>
  <c r="E847" i="3" s="1"/>
  <c r="E848" i="3" a="1"/>
  <c r="E848" i="3" s="1"/>
  <c r="E849" i="3" a="1"/>
  <c r="E849" i="3" s="1"/>
  <c r="E850" i="3" a="1"/>
  <c r="E850" i="3" s="1"/>
  <c r="E851" i="3" a="1"/>
  <c r="E851" i="3" s="1"/>
  <c r="E852" i="3" a="1"/>
  <c r="E852" i="3" s="1"/>
  <c r="E853" i="3" a="1"/>
  <c r="E853" i="3" s="1"/>
  <c r="E854" i="3" a="1"/>
  <c r="E854" i="3" s="1"/>
  <c r="E855" i="3" a="1"/>
  <c r="E855" i="3" s="1"/>
  <c r="E856" i="3" a="1"/>
  <c r="E856" i="3" s="1"/>
  <c r="E857" i="3" a="1"/>
  <c r="E857" i="3" s="1"/>
  <c r="E858" i="3" a="1"/>
  <c r="E858" i="3" s="1"/>
  <c r="E859" i="3" a="1"/>
  <c r="E859" i="3" s="1"/>
  <c r="E860" i="3" a="1"/>
  <c r="E860" i="3" s="1"/>
  <c r="E861" i="3" a="1"/>
  <c r="E861" i="3" s="1"/>
  <c r="E862" i="3" a="1"/>
  <c r="E862" i="3" s="1"/>
  <c r="E863" i="3" a="1"/>
  <c r="E863" i="3" s="1"/>
  <c r="E864" i="3" a="1"/>
  <c r="E864" i="3" s="1"/>
  <c r="E865" i="3" a="1"/>
  <c r="E865" i="3" s="1"/>
  <c r="E866" i="3" a="1"/>
  <c r="E866" i="3" s="1"/>
  <c r="E867" i="3" a="1"/>
  <c r="E867" i="3" s="1"/>
  <c r="E868" i="3" a="1"/>
  <c r="E868" i="3" s="1"/>
  <c r="E869" i="3" a="1"/>
  <c r="E869" i="3" s="1"/>
  <c r="E870" i="3" a="1"/>
  <c r="E870" i="3" s="1"/>
  <c r="E871" i="3" a="1"/>
  <c r="E871" i="3" s="1"/>
  <c r="E872" i="3" a="1"/>
  <c r="E872" i="3" s="1"/>
  <c r="E873" i="3" a="1"/>
  <c r="E873" i="3" s="1"/>
  <c r="E874" i="3" a="1"/>
  <c r="E874" i="3" s="1"/>
  <c r="E875" i="3" a="1"/>
  <c r="E875" i="3" s="1"/>
  <c r="E876" i="3" a="1"/>
  <c r="E876" i="3" s="1"/>
  <c r="E877" i="3" a="1"/>
  <c r="E877" i="3" s="1"/>
  <c r="E878" i="3" a="1"/>
  <c r="E878" i="3" s="1"/>
  <c r="E879" i="3" a="1"/>
  <c r="E879" i="3" s="1"/>
  <c r="E880" i="3" a="1"/>
  <c r="E880" i="3" s="1"/>
  <c r="E881" i="3" a="1"/>
  <c r="E881" i="3" s="1"/>
  <c r="E882" i="3" a="1"/>
  <c r="E882" i="3" s="1"/>
  <c r="E883" i="3" a="1"/>
  <c r="E883" i="3" s="1"/>
  <c r="E884" i="3" a="1"/>
  <c r="E884" i="3" s="1"/>
  <c r="E885" i="3" a="1"/>
  <c r="E885" i="3" s="1"/>
  <c r="E886" i="3" a="1"/>
  <c r="E886" i="3" s="1"/>
  <c r="E887" i="3" a="1"/>
  <c r="E887" i="3" s="1"/>
  <c r="E888" i="3" a="1"/>
  <c r="E888" i="3" s="1"/>
  <c r="E889" i="3" a="1"/>
  <c r="E889" i="3" s="1"/>
  <c r="E890" i="3" a="1"/>
  <c r="E890" i="3" s="1"/>
  <c r="E891" i="3" a="1"/>
  <c r="E891" i="3" s="1"/>
  <c r="E892" i="3" a="1"/>
  <c r="E892" i="3" s="1"/>
  <c r="E893" i="3" a="1"/>
  <c r="E893" i="3" s="1"/>
  <c r="E894" i="3" a="1"/>
  <c r="E894" i="3" s="1"/>
  <c r="E895" i="3" a="1"/>
  <c r="E895" i="3" s="1"/>
  <c r="E896" i="3" a="1"/>
  <c r="E896" i="3" s="1"/>
  <c r="E897" i="3" a="1"/>
  <c r="E897" i="3" s="1"/>
  <c r="E898" i="3" a="1"/>
  <c r="E898" i="3" s="1"/>
  <c r="E899" i="3" a="1"/>
  <c r="E899" i="3" s="1"/>
  <c r="E900" i="3" a="1"/>
  <c r="E900" i="3" s="1"/>
  <c r="E901" i="3" a="1"/>
  <c r="E901" i="3" s="1"/>
  <c r="E902" i="3" a="1"/>
  <c r="E902" i="3" s="1"/>
  <c r="E903" i="3" a="1"/>
  <c r="E903" i="3" s="1"/>
  <c r="E904" i="3" a="1"/>
  <c r="E904" i="3" s="1"/>
  <c r="E905" i="3" a="1"/>
  <c r="E905" i="3" s="1"/>
  <c r="E906" i="3" a="1"/>
  <c r="E906" i="3" s="1"/>
  <c r="E907" i="3" a="1"/>
  <c r="E907" i="3" s="1"/>
  <c r="E908" i="3" a="1"/>
  <c r="E908" i="3" s="1"/>
  <c r="E909" i="3" a="1"/>
  <c r="E909" i="3" s="1"/>
  <c r="E910" i="3" a="1"/>
  <c r="E910" i="3" s="1"/>
  <c r="E911" i="3" a="1"/>
  <c r="E911" i="3" s="1"/>
  <c r="E912" i="3" a="1"/>
  <c r="E912" i="3" s="1"/>
  <c r="E913" i="3" a="1"/>
  <c r="E913" i="3" s="1"/>
  <c r="E914" i="3" a="1"/>
  <c r="E914" i="3" s="1"/>
  <c r="E915" i="3" a="1"/>
  <c r="E915" i="3" s="1"/>
  <c r="E916" i="3" a="1"/>
  <c r="E916" i="3" s="1"/>
  <c r="E917" i="3" a="1"/>
  <c r="E917" i="3" s="1"/>
  <c r="E918" i="3" a="1"/>
  <c r="E918" i="3" s="1"/>
  <c r="E919" i="3" a="1"/>
  <c r="E919" i="3" s="1"/>
  <c r="E920" i="3" a="1"/>
  <c r="E920" i="3" s="1"/>
  <c r="E921" i="3" a="1"/>
  <c r="E921" i="3" s="1"/>
  <c r="E922" i="3" a="1"/>
  <c r="E922" i="3" s="1"/>
  <c r="E923" i="3" a="1"/>
  <c r="E923" i="3" s="1"/>
  <c r="E924" i="3" a="1"/>
  <c r="E924" i="3" s="1"/>
  <c r="E925" i="3" a="1"/>
  <c r="E925" i="3" s="1"/>
  <c r="E926" i="3" a="1"/>
  <c r="E926" i="3" s="1"/>
  <c r="E927" i="3" a="1"/>
  <c r="E927" i="3" s="1"/>
  <c r="E928" i="3" a="1"/>
  <c r="E928" i="3" s="1"/>
  <c r="E929" i="3" a="1"/>
  <c r="E929" i="3" s="1"/>
  <c r="E930" i="3" a="1"/>
  <c r="E930" i="3" s="1"/>
  <c r="E931" i="3" a="1"/>
  <c r="E931" i="3" s="1"/>
  <c r="E932" i="3" a="1"/>
  <c r="E932" i="3" s="1"/>
  <c r="E933" i="3" a="1"/>
  <c r="E933" i="3" s="1"/>
  <c r="E934" i="3" a="1"/>
  <c r="E934" i="3" s="1"/>
  <c r="E935" i="3" a="1"/>
  <c r="E935" i="3" s="1"/>
  <c r="E936" i="3" a="1"/>
  <c r="E936" i="3" s="1"/>
  <c r="E937" i="3" a="1"/>
  <c r="E937" i="3" s="1"/>
  <c r="E938" i="3" a="1"/>
  <c r="E938" i="3" s="1"/>
  <c r="E939" i="3" a="1"/>
  <c r="E939" i="3" s="1"/>
  <c r="E940" i="3" a="1"/>
  <c r="E940" i="3" s="1"/>
  <c r="E941" i="3" a="1"/>
  <c r="E941" i="3" s="1"/>
  <c r="E942" i="3" a="1"/>
  <c r="E942" i="3" s="1"/>
  <c r="E943" i="3" a="1"/>
  <c r="E943" i="3" s="1"/>
  <c r="E944" i="3" a="1"/>
  <c r="E944" i="3" s="1"/>
  <c r="E945" i="3" a="1"/>
  <c r="E945" i="3" s="1"/>
  <c r="E946" i="3" a="1"/>
  <c r="E946" i="3" s="1"/>
  <c r="E947" i="3" a="1"/>
  <c r="E947" i="3" s="1"/>
  <c r="E948" i="3" a="1"/>
  <c r="E948" i="3" s="1"/>
  <c r="E949" i="3" a="1"/>
  <c r="E949" i="3" s="1"/>
  <c r="E950" i="3" a="1"/>
  <c r="E950" i="3" s="1"/>
  <c r="E951" i="3" a="1"/>
  <c r="E951" i="3" s="1"/>
  <c r="E952" i="3" a="1"/>
  <c r="E952" i="3" s="1"/>
  <c r="E953" i="3" a="1"/>
  <c r="E953" i="3" s="1"/>
  <c r="E954" i="3" a="1"/>
  <c r="E954" i="3" s="1"/>
  <c r="E955" i="3" a="1"/>
  <c r="E955" i="3" s="1"/>
  <c r="E956" i="3" a="1"/>
  <c r="E956" i="3" s="1"/>
  <c r="E957" i="3" a="1"/>
  <c r="E957" i="3" s="1"/>
  <c r="E958" i="3" a="1"/>
  <c r="E958" i="3" s="1"/>
  <c r="E959" i="3" a="1"/>
  <c r="E959" i="3" s="1"/>
  <c r="E960" i="3" a="1"/>
  <c r="E960" i="3" s="1"/>
  <c r="E961" i="3" a="1"/>
  <c r="E961" i="3" s="1"/>
  <c r="E962" i="3" a="1"/>
  <c r="E962" i="3" s="1"/>
  <c r="E963" i="3" a="1"/>
  <c r="E963" i="3" s="1"/>
  <c r="E964" i="3" a="1"/>
  <c r="E964" i="3" s="1"/>
  <c r="E965" i="3" a="1"/>
  <c r="E965" i="3" s="1"/>
  <c r="E966" i="3" a="1"/>
  <c r="E966" i="3" s="1"/>
  <c r="E967" i="3" a="1"/>
  <c r="E967" i="3" s="1"/>
  <c r="E968" i="3" a="1"/>
  <c r="E968" i="3" s="1"/>
  <c r="E969" i="3" a="1"/>
  <c r="E969" i="3" s="1"/>
  <c r="E970" i="3" a="1"/>
  <c r="E970" i="3" s="1"/>
  <c r="E971" i="3" a="1"/>
  <c r="E971" i="3" s="1"/>
  <c r="E972" i="3" a="1"/>
  <c r="E972" i="3" s="1"/>
  <c r="E973" i="3" a="1"/>
  <c r="E973" i="3" s="1"/>
  <c r="E974" i="3" a="1"/>
  <c r="E974" i="3" s="1"/>
  <c r="E975" i="3" a="1"/>
  <c r="E975" i="3" s="1"/>
  <c r="E976" i="3" a="1"/>
  <c r="E976" i="3" s="1"/>
  <c r="E977" i="3" a="1"/>
  <c r="E977" i="3" s="1"/>
  <c r="E978" i="3" a="1"/>
  <c r="E978" i="3" s="1"/>
  <c r="E979" i="3" a="1"/>
  <c r="E979" i="3" s="1"/>
  <c r="E980" i="3" a="1"/>
  <c r="E980" i="3" s="1"/>
  <c r="E981" i="3" a="1"/>
  <c r="E981" i="3" s="1"/>
  <c r="E982" i="3" a="1"/>
  <c r="E982" i="3" s="1"/>
  <c r="E983" i="3" a="1"/>
  <c r="E983" i="3" s="1"/>
  <c r="E984" i="3" a="1"/>
  <c r="E984" i="3" s="1"/>
  <c r="E985" i="3" a="1"/>
  <c r="E985" i="3" s="1"/>
  <c r="E986" i="3" a="1"/>
  <c r="E986" i="3" s="1"/>
  <c r="E987" i="3" a="1"/>
  <c r="E987" i="3" s="1"/>
  <c r="E988" i="3" a="1"/>
  <c r="E988" i="3" s="1"/>
  <c r="E989" i="3" a="1"/>
  <c r="E989" i="3" s="1"/>
  <c r="E990" i="3" a="1"/>
  <c r="E990" i="3" s="1"/>
  <c r="E991" i="3" a="1"/>
  <c r="E991" i="3" s="1"/>
  <c r="E992" i="3" a="1"/>
  <c r="E992" i="3" s="1"/>
  <c r="E993" i="3" a="1"/>
  <c r="E993" i="3" s="1"/>
  <c r="E994" i="3" a="1"/>
  <c r="E994" i="3" s="1"/>
  <c r="E995" i="3" a="1"/>
  <c r="E995" i="3" s="1"/>
  <c r="E996" i="3" a="1"/>
  <c r="E996" i="3" s="1"/>
  <c r="E997" i="3" a="1"/>
  <c r="E997" i="3" s="1"/>
  <c r="E998" i="3" a="1"/>
  <c r="E998" i="3" s="1"/>
  <c r="E999" i="3" a="1"/>
  <c r="E999" i="3" s="1"/>
  <c r="E1000" i="3" a="1"/>
  <c r="E1000" i="3" s="1"/>
  <c r="E1001" i="3" a="1"/>
  <c r="E1001" i="3" s="1"/>
  <c r="E1002" i="3" a="1"/>
  <c r="E1002" i="3" s="1"/>
  <c r="E1003" i="3" a="1"/>
  <c r="E1003" i="3" s="1"/>
  <c r="E1004" i="3" a="1"/>
  <c r="E1004" i="3" s="1"/>
  <c r="E1005" i="3" a="1"/>
  <c r="E1005" i="3" s="1"/>
  <c r="E1006" i="3" a="1"/>
  <c r="E1006" i="3" s="1"/>
  <c r="E1007" i="3" a="1"/>
  <c r="E1007" i="3" s="1"/>
  <c r="E1008" i="3" a="1"/>
  <c r="E1008" i="3" s="1"/>
  <c r="E1009" i="3" a="1"/>
  <c r="E1009" i="3" s="1"/>
  <c r="E1010" i="3" a="1"/>
  <c r="E1010" i="3" s="1"/>
  <c r="E1011" i="3" a="1"/>
  <c r="E1011" i="3" s="1"/>
  <c r="E1012" i="3" a="1"/>
  <c r="E1012" i="3" s="1"/>
  <c r="E1013" i="3" a="1"/>
  <c r="E1013" i="3" s="1"/>
  <c r="E1014" i="3" a="1"/>
  <c r="E1014" i="3" s="1"/>
  <c r="E1015" i="3" a="1"/>
  <c r="E1015" i="3" s="1"/>
  <c r="E1016" i="3" a="1"/>
  <c r="E1016" i="3" s="1"/>
  <c r="E1017" i="3" a="1"/>
  <c r="E1017" i="3" s="1"/>
  <c r="E1018" i="3" a="1"/>
  <c r="E1018" i="3" s="1"/>
  <c r="E1019" i="3" a="1"/>
  <c r="E1019" i="3" s="1"/>
  <c r="E1020" i="3" a="1"/>
  <c r="E1020" i="3" s="1"/>
  <c r="E1021" i="3" a="1"/>
  <c r="E1021" i="3" s="1"/>
  <c r="E1022" i="3" a="1"/>
  <c r="E1022" i="3" s="1"/>
  <c r="E1023" i="3" a="1"/>
  <c r="E1023" i="3" s="1"/>
  <c r="E1024" i="3" a="1"/>
  <c r="E1024" i="3" s="1"/>
  <c r="E1025" i="3" a="1"/>
  <c r="E1025" i="3" s="1"/>
  <c r="E1026" i="3" a="1"/>
  <c r="E1026" i="3" s="1"/>
  <c r="E1027" i="3" a="1"/>
  <c r="E1027" i="3" s="1"/>
  <c r="E1028" i="3" a="1"/>
  <c r="E1028" i="3" s="1"/>
  <c r="E1029" i="3" a="1"/>
  <c r="E1029" i="3" s="1"/>
  <c r="E1030" i="3" a="1"/>
  <c r="E1030" i="3" s="1"/>
  <c r="E1031" i="3" a="1"/>
  <c r="E1031" i="3" s="1"/>
  <c r="E1032" i="3" a="1"/>
  <c r="E1032" i="3" s="1"/>
  <c r="E1033" i="3" a="1"/>
  <c r="E1033" i="3" s="1"/>
  <c r="E1034" i="3" a="1"/>
  <c r="E1034" i="3" s="1"/>
  <c r="E1035" i="3" a="1"/>
  <c r="E1035" i="3" s="1"/>
  <c r="E1036" i="3" a="1"/>
  <c r="E1036" i="3" s="1"/>
  <c r="E1037" i="3" a="1"/>
  <c r="E1037" i="3" s="1"/>
  <c r="E1038" i="3" a="1"/>
  <c r="E1038" i="3" s="1"/>
  <c r="E1039" i="3" a="1"/>
  <c r="E1039" i="3" s="1"/>
  <c r="E1040" i="3" a="1"/>
  <c r="E1040" i="3" s="1"/>
  <c r="E1041" i="3" a="1"/>
  <c r="E1041" i="3" s="1"/>
  <c r="E1042" i="3" a="1"/>
  <c r="E1042" i="3" s="1"/>
  <c r="E1043" i="3" a="1"/>
  <c r="E1043" i="3" s="1"/>
  <c r="E1044" i="3" a="1"/>
  <c r="E1044" i="3" s="1"/>
  <c r="E1045" i="3" a="1"/>
  <c r="E1045" i="3" s="1"/>
  <c r="E1046" i="3" a="1"/>
  <c r="E1046" i="3" s="1"/>
  <c r="E1047" i="3" a="1"/>
  <c r="E1047" i="3" s="1"/>
  <c r="E1048" i="3" a="1"/>
  <c r="E1048" i="3" s="1"/>
  <c r="E1049" i="3" a="1"/>
  <c r="E1049" i="3" s="1"/>
  <c r="E1050" i="3" a="1"/>
  <c r="E1050" i="3" s="1"/>
  <c r="E1051" i="3" a="1"/>
  <c r="E1051" i="3" s="1"/>
  <c r="E1052" i="3" a="1"/>
  <c r="E1052" i="3" s="1"/>
  <c r="E1053" i="3" a="1"/>
  <c r="E1053" i="3" s="1"/>
  <c r="E1054" i="3" a="1"/>
  <c r="E1054" i="3" s="1"/>
  <c r="E1055" i="3" a="1"/>
  <c r="E1055" i="3" s="1"/>
  <c r="E1056" i="3" a="1"/>
  <c r="E1056" i="3" s="1"/>
  <c r="E1057" i="3" a="1"/>
  <c r="E1057" i="3" s="1"/>
  <c r="E1058" i="3" a="1"/>
  <c r="E1058" i="3" s="1"/>
  <c r="E1059" i="3" a="1"/>
  <c r="E1059" i="3" s="1"/>
  <c r="E1060" i="3" a="1"/>
  <c r="E1060" i="3" s="1"/>
  <c r="E1061" i="3" a="1"/>
  <c r="E1061" i="3" s="1"/>
  <c r="E1062" i="3" a="1"/>
  <c r="E1062" i="3" s="1"/>
  <c r="E1063" i="3" a="1"/>
  <c r="E1063" i="3" s="1"/>
  <c r="E1064" i="3" a="1"/>
  <c r="E1064" i="3" s="1"/>
  <c r="E1065" i="3" a="1"/>
  <c r="E1065" i="3" s="1"/>
  <c r="E1066" i="3" a="1"/>
  <c r="E1066" i="3" s="1"/>
  <c r="E1067" i="3" a="1"/>
  <c r="E1067" i="3" s="1"/>
  <c r="E1068" i="3" a="1"/>
  <c r="E1068" i="3" s="1"/>
  <c r="E1069" i="3" a="1"/>
  <c r="E1069" i="3" s="1"/>
  <c r="E1070" i="3" a="1"/>
  <c r="E1070" i="3" s="1"/>
  <c r="E1071" i="3" a="1"/>
  <c r="E1071" i="3" s="1"/>
  <c r="E1072" i="3" a="1"/>
  <c r="E1072" i="3" s="1"/>
  <c r="E1073" i="3" a="1"/>
  <c r="E1073" i="3" s="1"/>
  <c r="E1074" i="3" a="1"/>
  <c r="E1074" i="3" s="1"/>
  <c r="E1075" i="3" a="1"/>
  <c r="E1075" i="3" s="1"/>
  <c r="E1076" i="3" a="1"/>
  <c r="E1076" i="3" s="1"/>
  <c r="E1077" i="3" a="1"/>
  <c r="E1077" i="3" s="1"/>
  <c r="E1078" i="3" a="1"/>
  <c r="E1078" i="3" s="1"/>
  <c r="E1079" i="3" a="1"/>
  <c r="E1079" i="3" s="1"/>
  <c r="E1080" i="3" a="1"/>
  <c r="E1080" i="3" s="1"/>
  <c r="E1081" i="3" a="1"/>
  <c r="E1081" i="3" s="1"/>
  <c r="E1082" i="3" a="1"/>
  <c r="E1082" i="3" s="1"/>
  <c r="E1083" i="3" a="1"/>
  <c r="E1083" i="3" s="1"/>
  <c r="E1084" i="3" a="1"/>
  <c r="E1084" i="3" s="1"/>
  <c r="E1085" i="3" a="1"/>
  <c r="E1085" i="3" s="1"/>
  <c r="E1086" i="3" a="1"/>
  <c r="E1086" i="3" s="1"/>
  <c r="E1087" i="3" a="1"/>
  <c r="E1087" i="3" s="1"/>
  <c r="E1088" i="3" a="1"/>
  <c r="E1088" i="3" s="1"/>
  <c r="E1089" i="3" a="1"/>
  <c r="E1089" i="3" s="1"/>
  <c r="E1090" i="3" a="1"/>
  <c r="E1090" i="3" s="1"/>
  <c r="E1091" i="3" a="1"/>
  <c r="E1091" i="3" s="1"/>
  <c r="E1092" i="3" a="1"/>
  <c r="E1092" i="3" s="1"/>
  <c r="E1093" i="3" a="1"/>
  <c r="E1093" i="3" s="1"/>
  <c r="E1094" i="3" a="1"/>
  <c r="E1094" i="3" s="1"/>
  <c r="E1095" i="3" a="1"/>
  <c r="E1095" i="3" s="1"/>
  <c r="E1096" i="3" a="1"/>
  <c r="E1096" i="3" s="1"/>
  <c r="E1097" i="3" a="1"/>
  <c r="E1097" i="3" s="1"/>
  <c r="E1098" i="3" a="1"/>
  <c r="E1098" i="3" s="1"/>
  <c r="E1099" i="3" a="1"/>
  <c r="E1099" i="3" s="1"/>
  <c r="E1100" i="3" a="1"/>
  <c r="E1100" i="3" s="1"/>
  <c r="E1101" i="3" a="1"/>
  <c r="E1101" i="3" s="1"/>
  <c r="E1102" i="3" a="1"/>
  <c r="E1102" i="3" s="1"/>
  <c r="E1103" i="3" a="1"/>
  <c r="E1103" i="3" s="1"/>
  <c r="E1104" i="3" a="1"/>
  <c r="E1104" i="3" s="1"/>
  <c r="E1105" i="3" a="1"/>
  <c r="E1105" i="3" s="1"/>
  <c r="E1106" i="3" a="1"/>
  <c r="E1106" i="3" s="1"/>
  <c r="E1107" i="3" a="1"/>
  <c r="E1107" i="3" s="1"/>
  <c r="E1108" i="3" a="1"/>
  <c r="E1108" i="3" s="1"/>
  <c r="E1109" i="3" a="1"/>
  <c r="E1109" i="3" s="1"/>
  <c r="E1110" i="3" a="1"/>
  <c r="E1110" i="3" s="1"/>
  <c r="E1111" i="3" a="1"/>
  <c r="E1111" i="3" s="1"/>
  <c r="E1112" i="3" a="1"/>
  <c r="E1112" i="3" s="1"/>
  <c r="E1113" i="3" a="1"/>
  <c r="E1113" i="3" s="1"/>
  <c r="E1114" i="3" a="1"/>
  <c r="E1114" i="3" s="1"/>
  <c r="E1115" i="3" a="1"/>
  <c r="E1115" i="3" s="1"/>
  <c r="E1116" i="3" a="1"/>
  <c r="E1116" i="3" s="1"/>
  <c r="E1117" i="3" a="1"/>
  <c r="E1117" i="3" s="1"/>
  <c r="E1118" i="3" a="1"/>
  <c r="E1118" i="3" s="1"/>
  <c r="E1119" i="3" a="1"/>
  <c r="E1119" i="3" s="1"/>
  <c r="E1120" i="3" a="1"/>
  <c r="E1120" i="3" s="1"/>
  <c r="E1121" i="3" a="1"/>
  <c r="E1121" i="3" s="1"/>
  <c r="E1122" i="3" a="1"/>
  <c r="E1122" i="3" s="1"/>
  <c r="E1123" i="3" a="1"/>
  <c r="E1123" i="3" s="1"/>
  <c r="E1124" i="3" a="1"/>
  <c r="E1124" i="3" s="1"/>
  <c r="E1125" i="3" a="1"/>
  <c r="E1125" i="3" s="1"/>
  <c r="E1126" i="3" a="1"/>
  <c r="E1126" i="3" s="1"/>
  <c r="E1127" i="3" a="1"/>
  <c r="E1127" i="3" s="1"/>
  <c r="E1128" i="3" a="1"/>
  <c r="E1128" i="3" s="1"/>
  <c r="E1129" i="3" a="1"/>
  <c r="E1129" i="3" s="1"/>
  <c r="E1130" i="3" a="1"/>
  <c r="E1130" i="3" s="1"/>
  <c r="E1131" i="3" a="1"/>
  <c r="E1131" i="3" s="1"/>
  <c r="E1132" i="3" a="1"/>
  <c r="E1132" i="3" s="1"/>
  <c r="E1133" i="3" a="1"/>
  <c r="E1133" i="3" s="1"/>
  <c r="E1134" i="3" a="1"/>
  <c r="E1134" i="3" s="1"/>
  <c r="E1135" i="3" a="1"/>
  <c r="E1135" i="3" s="1"/>
  <c r="E1136" i="3" a="1"/>
  <c r="E1136" i="3" s="1"/>
  <c r="E1137" i="3" a="1"/>
  <c r="E1137" i="3" s="1"/>
  <c r="E1138" i="3" a="1"/>
  <c r="E1138" i="3" s="1"/>
  <c r="E1139" i="3" a="1"/>
  <c r="E1139" i="3" s="1"/>
  <c r="E1140" i="3" a="1"/>
  <c r="E1140" i="3" s="1"/>
  <c r="E1141" i="3" a="1"/>
  <c r="E1141" i="3" s="1"/>
  <c r="E1142" i="3" a="1"/>
  <c r="E1142" i="3" s="1"/>
  <c r="E1143" i="3" a="1"/>
  <c r="E1143" i="3" s="1"/>
  <c r="E1144" i="3" a="1"/>
  <c r="E1144" i="3" s="1"/>
  <c r="E1145" i="3" a="1"/>
  <c r="E1145" i="3" s="1"/>
  <c r="E1146" i="3" a="1"/>
  <c r="E1146" i="3" s="1"/>
  <c r="E1147" i="3" a="1"/>
  <c r="E1147" i="3" s="1"/>
  <c r="E1148" i="3" a="1"/>
  <c r="E1148" i="3" s="1"/>
  <c r="E1149" i="3" a="1"/>
  <c r="E1149" i="3" s="1"/>
  <c r="E1150" i="3" a="1"/>
  <c r="E1150" i="3" s="1"/>
  <c r="E1151" i="3" a="1"/>
  <c r="E1151" i="3" s="1"/>
  <c r="E1152" i="3" a="1"/>
  <c r="E1152" i="3" s="1"/>
  <c r="E1153" i="3" a="1"/>
  <c r="E1153" i="3" s="1"/>
  <c r="E1154" i="3" a="1"/>
  <c r="E1154" i="3" s="1"/>
  <c r="E1155" i="3" a="1"/>
  <c r="E1155" i="3" s="1"/>
  <c r="E1156" i="3" a="1"/>
  <c r="E1156" i="3" s="1"/>
  <c r="E1157" i="3" a="1"/>
  <c r="E1157" i="3" s="1"/>
  <c r="E1158" i="3" a="1"/>
  <c r="E1158" i="3" s="1"/>
  <c r="E1159" i="3" a="1"/>
  <c r="E1159" i="3" s="1"/>
  <c r="E1160" i="3" a="1"/>
  <c r="E1160" i="3" s="1"/>
  <c r="E1161" i="3" a="1"/>
  <c r="E1161" i="3" s="1"/>
  <c r="E1162" i="3" a="1"/>
  <c r="E1162" i="3" s="1"/>
  <c r="E1163" i="3" a="1"/>
  <c r="E1163" i="3" s="1"/>
  <c r="E1164" i="3" a="1"/>
  <c r="E1164" i="3" s="1"/>
  <c r="E1165" i="3" a="1"/>
  <c r="E1165" i="3" s="1"/>
  <c r="E1166" i="3" a="1"/>
  <c r="E1166" i="3" s="1"/>
  <c r="E1167" i="3" a="1"/>
  <c r="E1167" i="3" s="1"/>
  <c r="E1168" i="3" a="1"/>
  <c r="E1168" i="3" s="1"/>
  <c r="E1169" i="3" a="1"/>
  <c r="E1169" i="3" s="1"/>
  <c r="E1170" i="3" a="1"/>
  <c r="E1170" i="3" s="1"/>
  <c r="E1171" i="3" a="1"/>
  <c r="E1171" i="3" s="1"/>
  <c r="E1172" i="3" a="1"/>
  <c r="E1172" i="3" s="1"/>
  <c r="E1173" i="3" a="1"/>
  <c r="E1173" i="3" s="1"/>
  <c r="E1174" i="3" a="1"/>
  <c r="E1174" i="3" s="1"/>
  <c r="E1175" i="3" a="1"/>
  <c r="E1175" i="3" s="1"/>
  <c r="E1176" i="3" a="1"/>
  <c r="E1176" i="3" s="1"/>
  <c r="E1177" i="3" a="1"/>
  <c r="E1177" i="3" s="1"/>
  <c r="E1178" i="3" a="1"/>
  <c r="E1178" i="3" s="1"/>
  <c r="E1179" i="3" a="1"/>
  <c r="E1179" i="3" s="1"/>
  <c r="E1180" i="3" a="1"/>
  <c r="E1180" i="3" s="1"/>
  <c r="E1181" i="3" a="1"/>
  <c r="E1181" i="3" s="1"/>
  <c r="E1182" i="3" a="1"/>
  <c r="E1182" i="3" s="1"/>
  <c r="E1183" i="3" a="1"/>
  <c r="E1183" i="3" s="1"/>
  <c r="E1184" i="3" a="1"/>
  <c r="E1184" i="3" s="1"/>
  <c r="E1185" i="3" a="1"/>
  <c r="E1185" i="3" s="1"/>
  <c r="E1186" i="3" a="1"/>
  <c r="E1186" i="3" s="1"/>
  <c r="E1187" i="3" a="1"/>
  <c r="E1187" i="3" s="1"/>
  <c r="E1188" i="3" a="1"/>
  <c r="E1188" i="3" s="1"/>
  <c r="E1189" i="3" a="1"/>
  <c r="E1189" i="3" s="1"/>
  <c r="E1190" i="3" a="1"/>
  <c r="E1190" i="3" s="1"/>
  <c r="E1191" i="3" a="1"/>
  <c r="E1191" i="3" s="1"/>
  <c r="E1192" i="3" a="1"/>
  <c r="E1192" i="3" s="1"/>
  <c r="E1193" i="3" a="1"/>
  <c r="E1193" i="3" s="1"/>
  <c r="E1194" i="3" a="1"/>
  <c r="E1194" i="3" s="1"/>
  <c r="E1195" i="3" a="1"/>
  <c r="E1195" i="3" s="1"/>
  <c r="E1196" i="3" a="1"/>
  <c r="E1196" i="3" s="1"/>
  <c r="E1197" i="3" a="1"/>
  <c r="E1197" i="3" s="1"/>
  <c r="E1198" i="3" a="1"/>
  <c r="E1198" i="3" s="1"/>
  <c r="E1199" i="3" a="1"/>
  <c r="E1199" i="3" s="1"/>
  <c r="E1200" i="3" a="1"/>
  <c r="E1200" i="3" s="1"/>
  <c r="E1201" i="3" a="1"/>
  <c r="E1201" i="3" s="1"/>
  <c r="E1202" i="3" a="1"/>
  <c r="E1202" i="3" s="1"/>
  <c r="E1203" i="3" a="1"/>
  <c r="E1203" i="3" s="1"/>
  <c r="E1204" i="3" a="1"/>
  <c r="E1204" i="3" s="1"/>
  <c r="E1205" i="3" a="1"/>
  <c r="E1205" i="3" s="1"/>
  <c r="E1206" i="3" a="1"/>
  <c r="E1206" i="3" s="1"/>
  <c r="E1207" i="3" a="1"/>
  <c r="E1207" i="3" s="1"/>
  <c r="E1208" i="3" a="1"/>
  <c r="E1208" i="3" s="1"/>
  <c r="E1209" i="3" a="1"/>
  <c r="E1209" i="3" s="1"/>
  <c r="E1210" i="3" a="1"/>
  <c r="E1210" i="3" s="1"/>
  <c r="E1211" i="3" a="1"/>
  <c r="E1211" i="3" s="1"/>
  <c r="E1212" i="3" a="1"/>
  <c r="E1212" i="3" s="1"/>
  <c r="E1213" i="3" a="1"/>
  <c r="E1213" i="3" s="1"/>
  <c r="E1214" i="3" a="1"/>
  <c r="E1214" i="3" s="1"/>
  <c r="E1215" i="3" a="1"/>
  <c r="E1215" i="3" s="1"/>
  <c r="E1216" i="3" a="1"/>
  <c r="E1216" i="3" s="1"/>
  <c r="E1217" i="3" a="1"/>
  <c r="E1217" i="3" s="1"/>
  <c r="E1218" i="3" a="1"/>
  <c r="E1218" i="3" s="1"/>
  <c r="E1219" i="3" a="1"/>
  <c r="E1219" i="3" s="1"/>
  <c r="E1220" i="3" a="1"/>
  <c r="E1220" i="3" s="1"/>
  <c r="E1221" i="3" a="1"/>
  <c r="E1221" i="3" s="1"/>
  <c r="E1222" i="3" a="1"/>
  <c r="E1222" i="3" s="1"/>
  <c r="E1223" i="3" a="1"/>
  <c r="E1223" i="3" s="1"/>
  <c r="E1224" i="3" a="1"/>
  <c r="E1224" i="3" s="1"/>
  <c r="E1225" i="3" a="1"/>
  <c r="E1225" i="3" s="1"/>
  <c r="E1226" i="3" a="1"/>
  <c r="E1226" i="3" s="1"/>
  <c r="E1227" i="3" a="1"/>
  <c r="E1227" i="3" s="1"/>
  <c r="E1228" i="3" a="1"/>
  <c r="E1228" i="3" s="1"/>
  <c r="E1229" i="3" a="1"/>
  <c r="E1229" i="3" s="1"/>
  <c r="E1230" i="3" a="1"/>
  <c r="E1230" i="3" s="1"/>
  <c r="E1231" i="3" a="1"/>
  <c r="E1231" i="3" s="1"/>
  <c r="E1232" i="3" a="1"/>
  <c r="E1232" i="3" s="1"/>
  <c r="E1233" i="3" a="1"/>
  <c r="E1233" i="3" s="1"/>
  <c r="E1234" i="3" a="1"/>
  <c r="E1234" i="3" s="1"/>
  <c r="E1235" i="3" a="1"/>
  <c r="E1235" i="3" s="1"/>
  <c r="E1236" i="3" a="1"/>
  <c r="E1236" i="3" s="1"/>
  <c r="E1237" i="3" a="1"/>
  <c r="E1237" i="3" s="1"/>
  <c r="E1238" i="3" a="1"/>
  <c r="E1238" i="3" s="1"/>
  <c r="E1239" i="3" a="1"/>
  <c r="E1239" i="3" s="1"/>
  <c r="E1240" i="3" a="1"/>
  <c r="E1240" i="3" s="1"/>
  <c r="E1241" i="3" a="1"/>
  <c r="E1241" i="3" s="1"/>
  <c r="E1242" i="3" a="1"/>
  <c r="E1242" i="3" s="1"/>
  <c r="E1243" i="3" a="1"/>
  <c r="E1243" i="3" s="1"/>
  <c r="E1244" i="3" a="1"/>
  <c r="E1244" i="3" s="1"/>
  <c r="E1245" i="3" a="1"/>
  <c r="E1245" i="3" s="1"/>
  <c r="E1246" i="3" a="1"/>
  <c r="E1246" i="3" s="1"/>
  <c r="E1247" i="3" a="1"/>
  <c r="E1247" i="3" s="1"/>
  <c r="E1248" i="3" a="1"/>
  <c r="E1248" i="3" s="1"/>
  <c r="E1249" i="3" a="1"/>
  <c r="E1249" i="3" s="1"/>
  <c r="E1250" i="3" a="1"/>
  <c r="E1250" i="3" s="1"/>
  <c r="E1251" i="3" a="1"/>
  <c r="E1251" i="3" s="1"/>
  <c r="E1252" i="3" a="1"/>
  <c r="E1252" i="3" s="1"/>
  <c r="E1253" i="3" a="1"/>
  <c r="E1253" i="3" s="1"/>
  <c r="E1254" i="3" a="1"/>
  <c r="E1254" i="3" s="1"/>
  <c r="E1255" i="3" a="1"/>
  <c r="E1255" i="3" s="1"/>
  <c r="E1256" i="3" a="1"/>
  <c r="E1256" i="3" s="1"/>
  <c r="E1257" i="3" a="1"/>
  <c r="E1257" i="3" s="1"/>
  <c r="E1258" i="3" a="1"/>
  <c r="E1258" i="3" s="1"/>
  <c r="E1259" i="3" a="1"/>
  <c r="E1259" i="3" s="1"/>
  <c r="E1260" i="3" a="1"/>
  <c r="E1260" i="3" s="1"/>
  <c r="E1261" i="3" a="1"/>
  <c r="E1261" i="3" s="1"/>
  <c r="E1262" i="3" a="1"/>
  <c r="E1262" i="3" s="1"/>
  <c r="E1263" i="3" a="1"/>
  <c r="E1263" i="3" s="1"/>
  <c r="E1264" i="3" a="1"/>
  <c r="E1264" i="3" s="1"/>
  <c r="E1265" i="3" a="1"/>
  <c r="E1265" i="3" s="1"/>
  <c r="E1266" i="3" a="1"/>
  <c r="E1266" i="3" s="1"/>
  <c r="E1267" i="3" a="1"/>
  <c r="E1267" i="3" s="1"/>
  <c r="E1268" i="3" a="1"/>
  <c r="E1268" i="3" s="1"/>
  <c r="E1269" i="3" a="1"/>
  <c r="E1269" i="3" s="1"/>
  <c r="E1270" i="3" a="1"/>
  <c r="E1270" i="3" s="1"/>
  <c r="E1271" i="3" a="1"/>
  <c r="E1271" i="3" s="1"/>
  <c r="E1272" i="3" a="1"/>
  <c r="E1272" i="3" s="1"/>
  <c r="E1273" i="3" a="1"/>
  <c r="E1273" i="3" s="1"/>
  <c r="E1274" i="3" a="1"/>
  <c r="E1274" i="3" s="1"/>
  <c r="E1275" i="3" a="1"/>
  <c r="E1275" i="3" s="1"/>
  <c r="E1276" i="3" a="1"/>
  <c r="E1276" i="3" s="1"/>
  <c r="E1277" i="3" a="1"/>
  <c r="E1277" i="3" s="1"/>
  <c r="E1278" i="3" a="1"/>
  <c r="E1278" i="3" s="1"/>
  <c r="E1279" i="3" a="1"/>
  <c r="E1279" i="3" s="1"/>
  <c r="E1280" i="3" a="1"/>
  <c r="E1280" i="3" s="1"/>
  <c r="E1281" i="3" a="1"/>
  <c r="E1281" i="3" s="1"/>
  <c r="E1282" i="3" a="1"/>
  <c r="E1282" i="3" s="1"/>
  <c r="E1283" i="3" a="1"/>
  <c r="E1283" i="3" s="1"/>
  <c r="E1284" i="3" a="1"/>
  <c r="E1284" i="3" s="1"/>
  <c r="E1285" i="3" a="1"/>
  <c r="E1285" i="3" s="1"/>
  <c r="E1286" i="3" a="1"/>
  <c r="E1286" i="3" s="1"/>
  <c r="E1287" i="3" a="1"/>
  <c r="E1287" i="3" s="1"/>
  <c r="E1288" i="3" a="1"/>
  <c r="E1288" i="3" s="1"/>
  <c r="E1289" i="3" a="1"/>
  <c r="E1289" i="3" s="1"/>
  <c r="E1290" i="3" a="1"/>
  <c r="E1290" i="3" s="1"/>
  <c r="E1291" i="3" a="1"/>
  <c r="E1291" i="3" s="1"/>
  <c r="E1292" i="3" a="1"/>
  <c r="E1292" i="3" s="1"/>
  <c r="E1293" i="3" a="1"/>
  <c r="E1293" i="3" s="1"/>
  <c r="E1294" i="3" a="1"/>
  <c r="E1294" i="3" s="1"/>
  <c r="E1295" i="3" a="1"/>
  <c r="E1295" i="3" s="1"/>
  <c r="E1296" i="3" a="1"/>
  <c r="E1296" i="3" s="1"/>
  <c r="E1297" i="3" a="1"/>
  <c r="E1297" i="3" s="1"/>
  <c r="E1298" i="3" a="1"/>
  <c r="E1298" i="3" s="1"/>
  <c r="E1299" i="3" a="1"/>
  <c r="E1299" i="3" s="1"/>
  <c r="E1300" i="3" a="1"/>
  <c r="E1300" i="3" s="1"/>
  <c r="E1301" i="3" a="1"/>
  <c r="E1301" i="3" s="1"/>
  <c r="E1302" i="3" a="1"/>
  <c r="E1302" i="3" s="1"/>
  <c r="E1303" i="3" a="1"/>
  <c r="E1303" i="3" s="1"/>
  <c r="E1304" i="3" a="1"/>
  <c r="E1304" i="3" s="1"/>
  <c r="E1305" i="3" a="1"/>
  <c r="E1305" i="3" s="1"/>
  <c r="E1306" i="3" a="1"/>
  <c r="E1306" i="3" s="1"/>
  <c r="E1307" i="3" a="1"/>
  <c r="E1307" i="3" s="1"/>
  <c r="E1308" i="3" a="1"/>
  <c r="E1308" i="3" s="1"/>
  <c r="E1309" i="3" a="1"/>
  <c r="E1309" i="3" s="1"/>
  <c r="E1310" i="3" a="1"/>
  <c r="E1310" i="3" s="1"/>
  <c r="E1311" i="3" a="1"/>
  <c r="E1311" i="3" s="1"/>
  <c r="E1312" i="3" a="1"/>
  <c r="E1312" i="3" s="1"/>
  <c r="E1313" i="3" a="1"/>
  <c r="E1313" i="3" s="1"/>
  <c r="E1314" i="3" a="1"/>
  <c r="E1314" i="3" s="1"/>
  <c r="E1315" i="3" a="1"/>
  <c r="E1315" i="3" s="1"/>
  <c r="E1316" i="3" a="1"/>
  <c r="E1316" i="3" s="1"/>
  <c r="E1317" i="3" a="1"/>
  <c r="E1317" i="3" s="1"/>
  <c r="E1318" i="3" a="1"/>
  <c r="E1318" i="3" s="1"/>
  <c r="E1319" i="3" a="1"/>
  <c r="E1319" i="3" s="1"/>
  <c r="E1320" i="3" a="1"/>
  <c r="E1320" i="3" s="1"/>
  <c r="E1321" i="3" a="1"/>
  <c r="E1321" i="3" s="1"/>
  <c r="E1322" i="3" a="1"/>
  <c r="E1322" i="3" s="1"/>
  <c r="E1323" i="3" a="1"/>
  <c r="E1323" i="3" s="1"/>
  <c r="E1324" i="3" a="1"/>
  <c r="E1324" i="3" s="1"/>
  <c r="E1325" i="3" a="1"/>
  <c r="E1325" i="3" s="1"/>
  <c r="E1326" i="3" a="1"/>
  <c r="E1326" i="3" s="1"/>
  <c r="E1327" i="3" a="1"/>
  <c r="E1327" i="3" s="1"/>
  <c r="E1328" i="3" a="1"/>
  <c r="E1328" i="3" s="1"/>
  <c r="E1329" i="3" a="1"/>
  <c r="E1329" i="3" s="1"/>
  <c r="E1330" i="3" a="1"/>
  <c r="E1330" i="3" s="1"/>
  <c r="E1331" i="3" a="1"/>
  <c r="E1331" i="3" s="1"/>
  <c r="E1332" i="3" a="1"/>
  <c r="E1332" i="3" s="1"/>
  <c r="E1333" i="3" a="1"/>
  <c r="E1333" i="3" s="1"/>
  <c r="E1334" i="3" a="1"/>
  <c r="E1334" i="3" s="1"/>
  <c r="E1335" i="3" a="1"/>
  <c r="E1335" i="3" s="1"/>
  <c r="E1336" i="3" a="1"/>
  <c r="E1336" i="3" s="1"/>
  <c r="E1337" i="3" a="1"/>
  <c r="E1337" i="3" s="1"/>
  <c r="E1338" i="3" a="1"/>
  <c r="E1338" i="3" s="1"/>
  <c r="E1339" i="3" a="1"/>
  <c r="E1339" i="3" s="1"/>
  <c r="E1340" i="3" a="1"/>
  <c r="E1340" i="3" s="1"/>
  <c r="E1341" i="3" a="1"/>
  <c r="E1341" i="3" s="1"/>
  <c r="E1342" i="3" a="1"/>
  <c r="E1342" i="3" s="1"/>
  <c r="E1343" i="3" a="1"/>
  <c r="E1343" i="3" s="1"/>
  <c r="E1344" i="3" a="1"/>
  <c r="E1344" i="3" s="1"/>
  <c r="E1345" i="3" a="1"/>
  <c r="E1345" i="3" s="1"/>
  <c r="E1346" i="3" a="1"/>
  <c r="E1346" i="3" s="1"/>
  <c r="E1347" i="3" a="1"/>
  <c r="E1347" i="3" s="1"/>
  <c r="E1348" i="3" a="1"/>
  <c r="E1348" i="3" s="1"/>
  <c r="E1349" i="3" a="1"/>
  <c r="E1349" i="3" s="1"/>
  <c r="E1350" i="3" a="1"/>
  <c r="E1350" i="3" s="1"/>
  <c r="E1351" i="3" a="1"/>
  <c r="E1351" i="3" s="1"/>
  <c r="E1352" i="3" a="1"/>
  <c r="E1352" i="3" s="1"/>
  <c r="E1353" i="3" a="1"/>
  <c r="E1353" i="3" s="1"/>
  <c r="E1354" i="3" a="1"/>
  <c r="E1354" i="3" s="1"/>
  <c r="E1355" i="3" a="1"/>
  <c r="E1355" i="3" s="1"/>
  <c r="E1356" i="3" a="1"/>
  <c r="E1356" i="3" s="1"/>
  <c r="E1357" i="3" a="1"/>
  <c r="E1357" i="3" s="1"/>
  <c r="E1358" i="3" a="1"/>
  <c r="E1358" i="3" s="1"/>
  <c r="E1359" i="3" a="1"/>
  <c r="E1359" i="3" s="1"/>
  <c r="E1360" i="3" a="1"/>
  <c r="E1360" i="3" s="1"/>
  <c r="E1361" i="3" a="1"/>
  <c r="E1361" i="3" s="1"/>
  <c r="E1362" i="3" a="1"/>
  <c r="E1362" i="3" s="1"/>
  <c r="E1363" i="3" a="1"/>
  <c r="E1363" i="3" s="1"/>
  <c r="E1364" i="3" a="1"/>
  <c r="E1364" i="3" s="1"/>
  <c r="E1365" i="3" a="1"/>
  <c r="E1365" i="3" s="1"/>
  <c r="E1366" i="3" a="1"/>
  <c r="E1366" i="3" s="1"/>
  <c r="E1367" i="3" a="1"/>
  <c r="E1367" i="3" s="1"/>
  <c r="E1368" i="3" a="1"/>
  <c r="E1368" i="3" s="1"/>
  <c r="E1369" i="3" a="1"/>
  <c r="E1369" i="3" s="1"/>
  <c r="E1370" i="3" a="1"/>
  <c r="E1370" i="3" s="1"/>
  <c r="E1371" i="3" a="1"/>
  <c r="E1371" i="3" s="1"/>
  <c r="E1372" i="3" a="1"/>
  <c r="E1372" i="3" s="1"/>
  <c r="E1373" i="3" a="1"/>
  <c r="E1373" i="3" s="1"/>
  <c r="E1374" i="3" a="1"/>
  <c r="E1374" i="3" s="1"/>
  <c r="E1375" i="3" a="1"/>
  <c r="E1375" i="3" s="1"/>
  <c r="E1376" i="3" a="1"/>
  <c r="E1376" i="3" s="1"/>
  <c r="E1377" i="3" a="1"/>
  <c r="E1377" i="3" s="1"/>
  <c r="E1378" i="3" a="1"/>
  <c r="E1378" i="3" s="1"/>
  <c r="E1379" i="3" a="1"/>
  <c r="E1379" i="3" s="1"/>
  <c r="E1380" i="3" a="1"/>
  <c r="E1380" i="3" s="1"/>
  <c r="E1381" i="3" a="1"/>
  <c r="E1381" i="3" s="1"/>
  <c r="E1382" i="3" a="1"/>
  <c r="E1382" i="3" s="1"/>
  <c r="E1383" i="3" a="1"/>
  <c r="E1383" i="3" s="1"/>
  <c r="E1384" i="3" a="1"/>
  <c r="E1384" i="3" s="1"/>
  <c r="E1385" i="3" a="1"/>
  <c r="E1385" i="3" s="1"/>
  <c r="E1386" i="3" a="1"/>
  <c r="E1386" i="3" s="1"/>
  <c r="E1387" i="3" a="1"/>
  <c r="E1387" i="3" s="1"/>
  <c r="E1388" i="3" a="1"/>
  <c r="E1388" i="3" s="1"/>
  <c r="E1389" i="3" a="1"/>
  <c r="E1389" i="3" s="1"/>
  <c r="E1390" i="3" a="1"/>
  <c r="E1390" i="3" s="1"/>
  <c r="E1391" i="3" a="1"/>
  <c r="E1391" i="3" s="1"/>
  <c r="E1392" i="3" a="1"/>
  <c r="E1392" i="3" s="1"/>
  <c r="E1393" i="3" a="1"/>
  <c r="E1393" i="3" s="1"/>
  <c r="E1394" i="3" a="1"/>
  <c r="E1394" i="3" s="1"/>
  <c r="E1395" i="3" a="1"/>
  <c r="E1395" i="3" s="1"/>
  <c r="E1396" i="3" a="1"/>
  <c r="E1396" i="3" s="1"/>
  <c r="E1397" i="3" a="1"/>
  <c r="E1397" i="3" s="1"/>
  <c r="E1398" i="3" a="1"/>
  <c r="E1398" i="3" s="1"/>
  <c r="E1399" i="3" a="1"/>
  <c r="E1399" i="3" s="1"/>
  <c r="E1400" i="3" a="1"/>
  <c r="E1400" i="3" s="1"/>
  <c r="E1401" i="3" a="1"/>
  <c r="E1401" i="3" s="1"/>
  <c r="E1402" i="3" a="1"/>
  <c r="E1402" i="3" s="1"/>
  <c r="E1403" i="3" a="1"/>
  <c r="E1403" i="3" s="1"/>
  <c r="E1404" i="3" a="1"/>
  <c r="E1404" i="3" s="1"/>
  <c r="E1405" i="3" a="1"/>
  <c r="E1405" i="3" s="1"/>
  <c r="E1406" i="3" a="1"/>
  <c r="E1406" i="3" s="1"/>
  <c r="E1407" i="3" a="1"/>
  <c r="E1407" i="3" s="1"/>
  <c r="E1408" i="3" a="1"/>
  <c r="E1408" i="3" s="1"/>
  <c r="E1409" i="3" a="1"/>
  <c r="E1409" i="3" s="1"/>
  <c r="E1410" i="3" a="1"/>
  <c r="E1410" i="3" s="1"/>
  <c r="E1411" i="3" a="1"/>
  <c r="E1411" i="3" s="1"/>
  <c r="E1412" i="3" a="1"/>
  <c r="E1412" i="3" s="1"/>
  <c r="E1413" i="3" a="1"/>
  <c r="E1413" i="3" s="1"/>
  <c r="E1414" i="3" a="1"/>
  <c r="E1414" i="3" s="1"/>
  <c r="E1415" i="3" a="1"/>
  <c r="E1415" i="3" s="1"/>
  <c r="E1416" i="3" a="1"/>
  <c r="E1416" i="3" s="1"/>
  <c r="E1417" i="3" a="1"/>
  <c r="E1417" i="3" s="1"/>
  <c r="E1418" i="3" a="1"/>
  <c r="E1418" i="3" s="1"/>
  <c r="E1419" i="3" a="1"/>
  <c r="E1419" i="3" s="1"/>
  <c r="E1420" i="3" a="1"/>
  <c r="E1420" i="3" s="1"/>
  <c r="E1421" i="3" a="1"/>
  <c r="E1421" i="3" s="1"/>
  <c r="E1422" i="3" a="1"/>
  <c r="E1422" i="3" s="1"/>
  <c r="E1423" i="3" a="1"/>
  <c r="E1423" i="3" s="1"/>
  <c r="E1424" i="3" a="1"/>
  <c r="E1424" i="3" s="1"/>
  <c r="E1425" i="3" a="1"/>
  <c r="E1425" i="3" s="1"/>
  <c r="E1426" i="3" a="1"/>
  <c r="E1426" i="3" s="1"/>
  <c r="E1427" i="3" a="1"/>
  <c r="E1427" i="3" s="1"/>
  <c r="E1428" i="3" a="1"/>
  <c r="E1428" i="3" s="1"/>
  <c r="E1429" i="3" a="1"/>
  <c r="E1429" i="3" s="1"/>
  <c r="E1430" i="3" a="1"/>
  <c r="E1430" i="3" s="1"/>
  <c r="E1431" i="3" a="1"/>
  <c r="E1431" i="3" s="1"/>
  <c r="E1432" i="3" a="1"/>
  <c r="E1432" i="3" s="1"/>
  <c r="E1433" i="3" a="1"/>
  <c r="E1433" i="3" s="1"/>
  <c r="E1434" i="3" a="1"/>
  <c r="E1434" i="3" s="1"/>
  <c r="E1435" i="3" a="1"/>
  <c r="E1435" i="3" s="1"/>
  <c r="E1436" i="3" a="1"/>
  <c r="E1436" i="3" s="1"/>
  <c r="E1437" i="3" a="1"/>
  <c r="E1437" i="3" s="1"/>
  <c r="E1438" i="3" a="1"/>
  <c r="E1438" i="3" s="1"/>
  <c r="E1439" i="3" a="1"/>
  <c r="E1439" i="3" s="1"/>
  <c r="E1440" i="3" a="1"/>
  <c r="E1440" i="3" s="1"/>
  <c r="E1441" i="3" a="1"/>
  <c r="E1441" i="3" s="1"/>
  <c r="E1442" i="3" a="1"/>
  <c r="E1442" i="3" s="1"/>
  <c r="E1443" i="3" a="1"/>
  <c r="E1443" i="3" s="1"/>
  <c r="E1444" i="3" a="1"/>
  <c r="E1444" i="3" s="1"/>
  <c r="E1445" i="3" a="1"/>
  <c r="E1445" i="3" s="1"/>
  <c r="E1446" i="3" a="1"/>
  <c r="E1446" i="3" s="1"/>
  <c r="E1447" i="3" a="1"/>
  <c r="E1447" i="3" s="1"/>
  <c r="E1448" i="3" a="1"/>
  <c r="E1448" i="3" s="1"/>
  <c r="E1449" i="3" a="1"/>
  <c r="E1449" i="3" s="1"/>
  <c r="E1450" i="3" a="1"/>
  <c r="E1450" i="3" s="1"/>
  <c r="E1451" i="3" a="1"/>
  <c r="E1451" i="3" s="1"/>
  <c r="E1452" i="3" a="1"/>
  <c r="E1452" i="3" s="1"/>
  <c r="E1453" i="3" a="1"/>
  <c r="E1453" i="3" s="1"/>
  <c r="E1454" i="3" a="1"/>
  <c r="E1454" i="3" s="1"/>
  <c r="E1455" i="3" a="1"/>
  <c r="E1455" i="3" s="1"/>
  <c r="E1456" i="3" a="1"/>
  <c r="E1456" i="3" s="1"/>
  <c r="E1457" i="3" a="1"/>
  <c r="E1457" i="3" s="1"/>
  <c r="E1458" i="3" a="1"/>
  <c r="E1458" i="3" s="1"/>
  <c r="E1459" i="3" a="1"/>
  <c r="E1459" i="3" s="1"/>
  <c r="E1460" i="3" a="1"/>
  <c r="E1460" i="3" s="1"/>
  <c r="E1461" i="3" a="1"/>
  <c r="E1461" i="3" s="1"/>
  <c r="E1462" i="3" a="1"/>
  <c r="E1462" i="3" s="1"/>
  <c r="E1463" i="3" a="1"/>
  <c r="E1463" i="3" s="1"/>
  <c r="E1464" i="3" a="1"/>
  <c r="E1464" i="3" s="1"/>
  <c r="E1465" i="3" a="1"/>
  <c r="E1465" i="3" s="1"/>
  <c r="E1466" i="3" a="1"/>
  <c r="E1466" i="3" s="1"/>
  <c r="E1467" i="3" a="1"/>
  <c r="E1467" i="3" s="1"/>
  <c r="E1468" i="3" a="1"/>
  <c r="E1468" i="3" s="1"/>
  <c r="E1469" i="3" a="1"/>
  <c r="E1469" i="3" s="1"/>
  <c r="E1470" i="3" a="1"/>
  <c r="E1470" i="3" s="1"/>
  <c r="E1471" i="3" a="1"/>
  <c r="E1471" i="3" s="1"/>
  <c r="E1472" i="3" a="1"/>
  <c r="E1472" i="3" s="1"/>
  <c r="E1473" i="3" a="1"/>
  <c r="E1473" i="3" s="1"/>
  <c r="E1474" i="3" a="1"/>
  <c r="E1474" i="3" s="1"/>
  <c r="E1475" i="3" a="1"/>
  <c r="E1475" i="3" s="1"/>
  <c r="E1476" i="3" a="1"/>
  <c r="E1476" i="3" s="1"/>
  <c r="E1477" i="3" a="1"/>
  <c r="E1477" i="3" s="1"/>
  <c r="E1478" i="3" a="1"/>
  <c r="E1478" i="3" s="1"/>
  <c r="E1479" i="3" a="1"/>
  <c r="E1479" i="3" s="1"/>
  <c r="E1480" i="3" a="1"/>
  <c r="E1480" i="3" s="1"/>
  <c r="E1481" i="3" a="1"/>
  <c r="E1481" i="3" s="1"/>
  <c r="E1482" i="3" a="1"/>
  <c r="E1482" i="3" s="1"/>
  <c r="E1483" i="3" a="1"/>
  <c r="E1483" i="3" s="1"/>
  <c r="E1484" i="3" a="1"/>
  <c r="E1484" i="3" s="1"/>
  <c r="E1485" i="3" a="1"/>
  <c r="E1485" i="3" s="1"/>
  <c r="E1486" i="3" a="1"/>
  <c r="E1486" i="3" s="1"/>
  <c r="E1487" i="3" a="1"/>
  <c r="E1487" i="3" s="1"/>
  <c r="E1488" i="3" a="1"/>
  <c r="E1488" i="3" s="1"/>
  <c r="E1489" i="3" a="1"/>
  <c r="E1489" i="3" s="1"/>
  <c r="E1490" i="3" a="1"/>
  <c r="E1490" i="3" s="1"/>
  <c r="E1491" i="3" a="1"/>
  <c r="E1491" i="3" s="1"/>
  <c r="E1492" i="3" a="1"/>
  <c r="E1492" i="3" s="1"/>
  <c r="E1493" i="3" a="1"/>
  <c r="E1493" i="3" s="1"/>
  <c r="E1494" i="3" a="1"/>
  <c r="E1494" i="3" s="1"/>
  <c r="E1495" i="3" a="1"/>
  <c r="E1495" i="3" s="1"/>
  <c r="E1496" i="3" a="1"/>
  <c r="E1496" i="3" s="1"/>
  <c r="E1497" i="3" a="1"/>
  <c r="E1497" i="3" s="1"/>
  <c r="E1498" i="3" a="1"/>
  <c r="E1498" i="3" s="1"/>
  <c r="E1499" i="3" a="1"/>
  <c r="E1499" i="3" s="1"/>
  <c r="E1500" i="3" a="1"/>
  <c r="E1500" i="3" s="1"/>
  <c r="E1501" i="3" a="1"/>
  <c r="E1501" i="3" s="1"/>
  <c r="E1502" i="3" a="1"/>
  <c r="E1502" i="3" s="1"/>
  <c r="E1503" i="3" a="1"/>
  <c r="E1503" i="3" s="1"/>
  <c r="E1504" i="3" a="1"/>
  <c r="E1504" i="3" s="1"/>
  <c r="E1505" i="3" a="1"/>
  <c r="E1505" i="3" s="1"/>
  <c r="E1506" i="3" a="1"/>
  <c r="E1506" i="3" s="1"/>
  <c r="E1507" i="3" a="1"/>
  <c r="E1507" i="3" s="1"/>
  <c r="E1508" i="3" a="1"/>
  <c r="E1508" i="3" s="1"/>
  <c r="E1509" i="3" a="1"/>
  <c r="E1509" i="3" s="1"/>
  <c r="E1510" i="3" a="1"/>
  <c r="E1510" i="3" s="1"/>
  <c r="E1511" i="3" a="1"/>
  <c r="E1511" i="3" s="1"/>
  <c r="E1512" i="3" a="1"/>
  <c r="E1512" i="3" s="1"/>
  <c r="E1513" i="3" a="1"/>
  <c r="E1513" i="3" s="1"/>
  <c r="E1514" i="3" a="1"/>
  <c r="E1514" i="3" s="1"/>
  <c r="E1515" i="3" a="1"/>
  <c r="E1515" i="3" s="1"/>
  <c r="E1516" i="3" a="1"/>
  <c r="E1516" i="3" s="1"/>
  <c r="E1517" i="3" a="1"/>
  <c r="E1517" i="3" s="1"/>
  <c r="E1518" i="3" a="1"/>
  <c r="E1518" i="3" s="1"/>
  <c r="E1519" i="3" a="1"/>
  <c r="E1519" i="3" s="1"/>
  <c r="E1520" i="3" a="1"/>
  <c r="E1520" i="3" s="1"/>
  <c r="E1521" i="3" a="1"/>
  <c r="E1521" i="3" s="1"/>
  <c r="E1522" i="3" a="1"/>
  <c r="E1522" i="3" s="1"/>
  <c r="E1523" i="3" a="1"/>
  <c r="E1523" i="3" s="1"/>
  <c r="E1524" i="3" a="1"/>
  <c r="E1524" i="3" s="1"/>
  <c r="E1525" i="3" a="1"/>
  <c r="E1525" i="3" s="1"/>
  <c r="E1526" i="3" a="1"/>
  <c r="E1526" i="3" s="1"/>
  <c r="E1527" i="3" a="1"/>
  <c r="E1527" i="3" s="1"/>
  <c r="E1528" i="3" a="1"/>
  <c r="E1528" i="3" s="1"/>
  <c r="E1529" i="3" a="1"/>
  <c r="E1529" i="3" s="1"/>
  <c r="E1530" i="3" a="1"/>
  <c r="E1530" i="3" s="1"/>
  <c r="E1531" i="3" a="1"/>
  <c r="E1531" i="3" s="1"/>
  <c r="E1532" i="3" a="1"/>
  <c r="E1532" i="3" s="1"/>
  <c r="E1533" i="3" a="1"/>
  <c r="E1533" i="3" s="1"/>
  <c r="E1534" i="3" a="1"/>
  <c r="E1534" i="3" s="1"/>
  <c r="E1535" i="3" a="1"/>
  <c r="E1535" i="3" s="1"/>
  <c r="E1536" i="3" a="1"/>
  <c r="E1536" i="3" s="1"/>
  <c r="E1537" i="3" a="1"/>
  <c r="E1537" i="3" s="1"/>
  <c r="E1538" i="3" a="1"/>
  <c r="E1538" i="3" s="1"/>
  <c r="E1539" i="3" a="1"/>
  <c r="E1539" i="3" s="1"/>
  <c r="E1540" i="3" a="1"/>
  <c r="E1540" i="3" s="1"/>
  <c r="E1541" i="3" a="1"/>
  <c r="E1541" i="3" s="1"/>
  <c r="E1542" i="3" a="1"/>
  <c r="E1542" i="3" s="1"/>
  <c r="E1543" i="3" a="1"/>
  <c r="E1543" i="3" s="1"/>
  <c r="E1544" i="3" a="1"/>
  <c r="E1544" i="3" s="1"/>
  <c r="E1545" i="3" a="1"/>
  <c r="E1545" i="3" s="1"/>
  <c r="E1546" i="3" a="1"/>
  <c r="E1546" i="3" s="1"/>
  <c r="E1547" i="3" a="1"/>
  <c r="E1547" i="3" s="1"/>
  <c r="E1548" i="3" a="1"/>
  <c r="E1548" i="3" s="1"/>
  <c r="E1549" i="3" a="1"/>
  <c r="E1549" i="3" s="1"/>
  <c r="E1550" i="3" a="1"/>
  <c r="E1550" i="3" s="1"/>
  <c r="E1551" i="3" a="1"/>
  <c r="E1551" i="3" s="1"/>
  <c r="E1552" i="3" a="1"/>
  <c r="E1552" i="3" s="1"/>
  <c r="E1553" i="3" a="1"/>
  <c r="E1553" i="3" s="1"/>
  <c r="E1554" i="3" a="1"/>
  <c r="E1554" i="3" s="1"/>
  <c r="E1555" i="3" a="1"/>
  <c r="E1555" i="3" s="1"/>
  <c r="E1556" i="3" a="1"/>
  <c r="E1556" i="3" s="1"/>
  <c r="E1557" i="3" a="1"/>
  <c r="E1557" i="3" s="1"/>
  <c r="E1558" i="3" a="1"/>
  <c r="E1558" i="3" s="1"/>
  <c r="C13" i="3" a="1"/>
  <c r="C13" i="3" s="1"/>
  <c r="C14" i="3" a="1"/>
  <c r="C14" i="3" s="1"/>
  <c r="C15" i="3" a="1"/>
  <c r="C15" i="3" s="1"/>
  <c r="C16" i="3" a="1"/>
  <c r="C16" i="3" s="1"/>
  <c r="C17" i="3" a="1"/>
  <c r="C17" i="3" s="1"/>
  <c r="C18" i="3" a="1"/>
  <c r="C18" i="3" s="1"/>
  <c r="C19" i="3" a="1"/>
  <c r="C19" i="3" s="1"/>
  <c r="C20" i="3" a="1"/>
  <c r="C20" i="3" s="1"/>
  <c r="C21" i="3" a="1"/>
  <c r="C21" i="3" s="1"/>
  <c r="C22" i="3" a="1"/>
  <c r="C22" i="3" s="1"/>
  <c r="C23" i="3" a="1"/>
  <c r="C23" i="3" s="1"/>
  <c r="C24" i="3" a="1"/>
  <c r="C24" i="3" s="1"/>
  <c r="C25" i="3" a="1"/>
  <c r="C25" i="3" s="1"/>
  <c r="C26" i="3" a="1"/>
  <c r="C26" i="3" s="1"/>
  <c r="C27" i="3" a="1"/>
  <c r="C27" i="3" s="1"/>
  <c r="C28" i="3" a="1"/>
  <c r="C28" i="3" s="1"/>
  <c r="C29" i="3" a="1"/>
  <c r="C29" i="3" s="1"/>
  <c r="C30" i="3" a="1"/>
  <c r="C30" i="3" s="1"/>
  <c r="C31" i="3" a="1"/>
  <c r="C31" i="3" s="1"/>
  <c r="C32" i="3" a="1"/>
  <c r="C32" i="3" s="1"/>
  <c r="C33" i="3" a="1"/>
  <c r="C33" i="3" s="1"/>
  <c r="C34" i="3" a="1"/>
  <c r="C34" i="3" s="1"/>
  <c r="C35" i="3" a="1"/>
  <c r="C35" i="3" s="1"/>
  <c r="C36" i="3" a="1"/>
  <c r="C36" i="3" s="1"/>
  <c r="C37" i="3" a="1"/>
  <c r="C37" i="3" s="1"/>
  <c r="C38" i="3" a="1"/>
  <c r="C38" i="3" s="1"/>
  <c r="C39" i="3" a="1"/>
  <c r="C39" i="3" s="1"/>
  <c r="C40" i="3" a="1"/>
  <c r="C40" i="3" s="1"/>
  <c r="C41" i="3" a="1"/>
  <c r="C41" i="3" s="1"/>
  <c r="C42" i="3" a="1"/>
  <c r="C42" i="3" s="1"/>
  <c r="C43" i="3" a="1"/>
  <c r="C43" i="3" s="1"/>
  <c r="C44" i="3" a="1"/>
  <c r="C44" i="3" s="1"/>
  <c r="C45" i="3" a="1"/>
  <c r="C45" i="3" s="1"/>
  <c r="C46" i="3" a="1"/>
  <c r="C46" i="3" s="1"/>
  <c r="C47" i="3" a="1"/>
  <c r="C47" i="3" s="1"/>
  <c r="C48" i="3" a="1"/>
  <c r="C48" i="3" s="1"/>
  <c r="C49" i="3" a="1"/>
  <c r="C49" i="3" s="1"/>
  <c r="C50" i="3" a="1"/>
  <c r="C50" i="3" s="1"/>
  <c r="C51" i="3" a="1"/>
  <c r="C51" i="3" s="1"/>
  <c r="C52" i="3" a="1"/>
  <c r="C52" i="3" s="1"/>
  <c r="C53" i="3" a="1"/>
  <c r="C53" i="3" s="1"/>
  <c r="C54" i="3" a="1"/>
  <c r="C54" i="3" s="1"/>
  <c r="C55" i="3" a="1"/>
  <c r="C55" i="3" s="1"/>
  <c r="C56" i="3" a="1"/>
  <c r="C56" i="3" s="1"/>
  <c r="C57" i="3" a="1"/>
  <c r="C57" i="3" s="1"/>
  <c r="C58" i="3" a="1"/>
  <c r="C58" i="3" s="1"/>
  <c r="C59" i="3" a="1"/>
  <c r="C59" i="3" s="1"/>
  <c r="C60" i="3" a="1"/>
  <c r="C60" i="3" s="1"/>
  <c r="C61" i="3" a="1"/>
  <c r="C61" i="3" s="1"/>
  <c r="C62" i="3" a="1"/>
  <c r="C62" i="3" s="1"/>
  <c r="C63" i="3" a="1"/>
  <c r="C63" i="3" s="1"/>
  <c r="C64" i="3" a="1"/>
  <c r="C64" i="3" s="1"/>
  <c r="C65" i="3" a="1"/>
  <c r="C65" i="3" s="1"/>
  <c r="C66" i="3" a="1"/>
  <c r="C66" i="3" s="1"/>
  <c r="C67" i="3" a="1"/>
  <c r="C67" i="3" s="1"/>
  <c r="C68" i="3" a="1"/>
  <c r="C68" i="3" s="1"/>
  <c r="C69" i="3" a="1"/>
  <c r="C69" i="3" s="1"/>
  <c r="C70" i="3" a="1"/>
  <c r="C70" i="3" s="1"/>
  <c r="C71" i="3" a="1"/>
  <c r="C71" i="3" s="1"/>
  <c r="C72" i="3" a="1"/>
  <c r="C72" i="3" s="1"/>
  <c r="C73" i="3" a="1"/>
  <c r="C73" i="3" s="1"/>
  <c r="C74" i="3" a="1"/>
  <c r="C74" i="3" s="1"/>
  <c r="C75" i="3" a="1"/>
  <c r="C75" i="3" s="1"/>
  <c r="C76" i="3" a="1"/>
  <c r="C76" i="3" s="1"/>
  <c r="C77" i="3" a="1"/>
  <c r="C77" i="3" s="1"/>
  <c r="C78" i="3" a="1"/>
  <c r="C78" i="3" s="1"/>
  <c r="C79" i="3" a="1"/>
  <c r="C79" i="3" s="1"/>
  <c r="C80" i="3" a="1"/>
  <c r="C80" i="3" s="1"/>
  <c r="C81" i="3" a="1"/>
  <c r="C81" i="3" s="1"/>
  <c r="C82" i="3" a="1"/>
  <c r="C82" i="3" s="1"/>
  <c r="C83" i="3" a="1"/>
  <c r="C83" i="3" s="1"/>
  <c r="C84" i="3" a="1"/>
  <c r="C84" i="3" s="1"/>
  <c r="C85" i="3" a="1"/>
  <c r="C85" i="3" s="1"/>
  <c r="C86" i="3" a="1"/>
  <c r="C86" i="3" s="1"/>
  <c r="C87" i="3" a="1"/>
  <c r="C87" i="3" s="1"/>
  <c r="C88" i="3" a="1"/>
  <c r="C88" i="3" s="1"/>
  <c r="C89" i="3" a="1"/>
  <c r="C89" i="3" s="1"/>
  <c r="C90" i="3" a="1"/>
  <c r="C90" i="3" s="1"/>
  <c r="C91" i="3" a="1"/>
  <c r="C91" i="3" s="1"/>
  <c r="C92" i="3" a="1"/>
  <c r="C92" i="3" s="1"/>
  <c r="C93" i="3" a="1"/>
  <c r="C93" i="3" s="1"/>
  <c r="C94" i="3" a="1"/>
  <c r="C94" i="3" s="1"/>
  <c r="C95" i="3" a="1"/>
  <c r="C95" i="3" s="1"/>
  <c r="C96" i="3" a="1"/>
  <c r="C96" i="3" s="1"/>
  <c r="C97" i="3" a="1"/>
  <c r="C97" i="3" s="1"/>
  <c r="C98" i="3" a="1"/>
  <c r="C98" i="3" s="1"/>
  <c r="C99" i="3" a="1"/>
  <c r="C99" i="3" s="1"/>
  <c r="C100" i="3" a="1"/>
  <c r="C100" i="3" s="1"/>
  <c r="C101" i="3" a="1"/>
  <c r="C101" i="3" s="1"/>
  <c r="C102" i="3" a="1"/>
  <c r="C102" i="3" s="1"/>
  <c r="C103" i="3" a="1"/>
  <c r="C103" i="3" s="1"/>
  <c r="C104" i="3" a="1"/>
  <c r="C104" i="3" s="1"/>
  <c r="C105" i="3" a="1"/>
  <c r="C105" i="3" s="1"/>
  <c r="C106" i="3" a="1"/>
  <c r="C106" i="3" s="1"/>
  <c r="C107" i="3" a="1"/>
  <c r="C107" i="3" s="1"/>
  <c r="C108" i="3" a="1"/>
  <c r="C108" i="3" s="1"/>
  <c r="C109" i="3" a="1"/>
  <c r="C109" i="3" s="1"/>
  <c r="C110" i="3" a="1"/>
  <c r="C110" i="3" s="1"/>
  <c r="C111" i="3" a="1"/>
  <c r="C111" i="3" s="1"/>
  <c r="C112" i="3" a="1"/>
  <c r="C112" i="3" s="1"/>
  <c r="C113" i="3" a="1"/>
  <c r="C113" i="3" s="1"/>
  <c r="C114" i="3" a="1"/>
  <c r="C114" i="3" s="1"/>
  <c r="C115" i="3" a="1"/>
  <c r="C115" i="3" s="1"/>
  <c r="C116" i="3" a="1"/>
  <c r="C116" i="3" s="1"/>
  <c r="C117" i="3" a="1"/>
  <c r="C117" i="3" s="1"/>
  <c r="C118" i="3" a="1"/>
  <c r="C118" i="3" s="1"/>
  <c r="C119" i="3" a="1"/>
  <c r="C119" i="3" s="1"/>
  <c r="C120" i="3" a="1"/>
  <c r="C120" i="3" s="1"/>
  <c r="C121" i="3" a="1"/>
  <c r="C121" i="3" s="1"/>
  <c r="C122" i="3" a="1"/>
  <c r="C122" i="3" s="1"/>
  <c r="C123" i="3" a="1"/>
  <c r="C123" i="3" s="1"/>
  <c r="C124" i="3" a="1"/>
  <c r="C124" i="3" s="1"/>
  <c r="C125" i="3" a="1"/>
  <c r="C125" i="3" s="1"/>
  <c r="C126" i="3" a="1"/>
  <c r="C126" i="3" s="1"/>
  <c r="C127" i="3" a="1"/>
  <c r="C127" i="3" s="1"/>
  <c r="C128" i="3" a="1"/>
  <c r="C128" i="3" s="1"/>
  <c r="C129" i="3" a="1"/>
  <c r="C129" i="3" s="1"/>
  <c r="C130" i="3" a="1"/>
  <c r="C130" i="3" s="1"/>
  <c r="C131" i="3" a="1"/>
  <c r="C131" i="3" s="1"/>
  <c r="C132" i="3" a="1"/>
  <c r="C132" i="3" s="1"/>
  <c r="C133" i="3" a="1"/>
  <c r="C133" i="3" s="1"/>
  <c r="C134" i="3" a="1"/>
  <c r="C134" i="3" s="1"/>
  <c r="C135" i="3" a="1"/>
  <c r="C135" i="3" s="1"/>
  <c r="C136" i="3" a="1"/>
  <c r="C136" i="3" s="1"/>
  <c r="C137" i="3" a="1"/>
  <c r="C137" i="3" s="1"/>
  <c r="C138" i="3" a="1"/>
  <c r="C138" i="3" s="1"/>
  <c r="C139" i="3" a="1"/>
  <c r="C139" i="3" s="1"/>
  <c r="C140" i="3" a="1"/>
  <c r="C140" i="3" s="1"/>
  <c r="C141" i="3" a="1"/>
  <c r="C141" i="3" s="1"/>
  <c r="C142" i="3" a="1"/>
  <c r="C142" i="3" s="1"/>
  <c r="C143" i="3" a="1"/>
  <c r="C143" i="3" s="1"/>
  <c r="C144" i="3" a="1"/>
  <c r="C144" i="3" s="1"/>
  <c r="C145" i="3" a="1"/>
  <c r="C145" i="3" s="1"/>
  <c r="C146" i="3" a="1"/>
  <c r="C146" i="3" s="1"/>
  <c r="C147" i="3" a="1"/>
  <c r="C147" i="3" s="1"/>
  <c r="C148" i="3" a="1"/>
  <c r="C148" i="3" s="1"/>
  <c r="C149" i="3" a="1"/>
  <c r="C149" i="3" s="1"/>
  <c r="C150" i="3" a="1"/>
  <c r="C150" i="3" s="1"/>
  <c r="C151" i="3" a="1"/>
  <c r="C151" i="3" s="1"/>
  <c r="C152" i="3" a="1"/>
  <c r="C152" i="3" s="1"/>
  <c r="C153" i="3" a="1"/>
  <c r="C153" i="3" s="1"/>
  <c r="C154" i="3" a="1"/>
  <c r="C154" i="3" s="1"/>
  <c r="C155" i="3" a="1"/>
  <c r="C155" i="3" s="1"/>
  <c r="C156" i="3" a="1"/>
  <c r="C156" i="3" s="1"/>
  <c r="C157" i="3" a="1"/>
  <c r="C157" i="3" s="1"/>
  <c r="C158" i="3" a="1"/>
  <c r="C158" i="3" s="1"/>
  <c r="C159" i="3" a="1"/>
  <c r="C159" i="3" s="1"/>
  <c r="C160" i="3" a="1"/>
  <c r="C160" i="3" s="1"/>
  <c r="C161" i="3" a="1"/>
  <c r="C161" i="3" s="1"/>
  <c r="C162" i="3" a="1"/>
  <c r="C162" i="3" s="1"/>
  <c r="C163" i="3" a="1"/>
  <c r="C163" i="3" s="1"/>
  <c r="C164" i="3" a="1"/>
  <c r="C164" i="3" s="1"/>
  <c r="C165" i="3" a="1"/>
  <c r="C165" i="3" s="1"/>
  <c r="C166" i="3" a="1"/>
  <c r="C166" i="3" s="1"/>
  <c r="C167" i="3" a="1"/>
  <c r="C167" i="3" s="1"/>
  <c r="C168" i="3" a="1"/>
  <c r="C168" i="3" s="1"/>
  <c r="C169" i="3" a="1"/>
  <c r="C169" i="3" s="1"/>
  <c r="C170" i="3" a="1"/>
  <c r="C170" i="3" s="1"/>
  <c r="C171" i="3" a="1"/>
  <c r="C171" i="3" s="1"/>
  <c r="C172" i="3" a="1"/>
  <c r="C172" i="3" s="1"/>
  <c r="C173" i="3" a="1"/>
  <c r="C173" i="3" s="1"/>
  <c r="C174" i="3" a="1"/>
  <c r="C174" i="3" s="1"/>
  <c r="C175" i="3" a="1"/>
  <c r="C175" i="3" s="1"/>
  <c r="C176" i="3" a="1"/>
  <c r="C176" i="3" s="1"/>
  <c r="C177" i="3" a="1"/>
  <c r="C177" i="3" s="1"/>
  <c r="C178" i="3" a="1"/>
  <c r="C178" i="3" s="1"/>
  <c r="C179" i="3" a="1"/>
  <c r="C179" i="3" s="1"/>
  <c r="C180" i="3" a="1"/>
  <c r="C180" i="3" s="1"/>
  <c r="C181" i="3" a="1"/>
  <c r="C181" i="3" s="1"/>
  <c r="C182" i="3" a="1"/>
  <c r="C182" i="3" s="1"/>
  <c r="C183" i="3" a="1"/>
  <c r="C183" i="3" s="1"/>
  <c r="C184" i="3" a="1"/>
  <c r="C184" i="3" s="1"/>
  <c r="C185" i="3" a="1"/>
  <c r="C185" i="3" s="1"/>
  <c r="C186" i="3" a="1"/>
  <c r="C186" i="3" s="1"/>
  <c r="C187" i="3" a="1"/>
  <c r="C187" i="3" s="1"/>
  <c r="C188" i="3" a="1"/>
  <c r="C188" i="3" s="1"/>
  <c r="C189" i="3" a="1"/>
  <c r="C189" i="3" s="1"/>
  <c r="C190" i="3" a="1"/>
  <c r="C190" i="3" s="1"/>
  <c r="C191" i="3" a="1"/>
  <c r="C191" i="3" s="1"/>
  <c r="C192" i="3" a="1"/>
  <c r="C192" i="3" s="1"/>
  <c r="C193" i="3" a="1"/>
  <c r="C193" i="3" s="1"/>
  <c r="C194" i="3" a="1"/>
  <c r="C194" i="3" s="1"/>
  <c r="C195" i="3" a="1"/>
  <c r="C195" i="3" s="1"/>
  <c r="C196" i="3" a="1"/>
  <c r="C196" i="3" s="1"/>
  <c r="C197" i="3" a="1"/>
  <c r="C197" i="3" s="1"/>
  <c r="C198" i="3" a="1"/>
  <c r="C198" i="3" s="1"/>
  <c r="C199" i="3" a="1"/>
  <c r="C199" i="3" s="1"/>
  <c r="C200" i="3" a="1"/>
  <c r="C200" i="3" s="1"/>
  <c r="C201" i="3" a="1"/>
  <c r="C201" i="3" s="1"/>
  <c r="C202" i="3" a="1"/>
  <c r="C202" i="3" s="1"/>
  <c r="C203" i="3" a="1"/>
  <c r="C203" i="3" s="1"/>
  <c r="C204" i="3" a="1"/>
  <c r="C204" i="3" s="1"/>
  <c r="C205" i="3" a="1"/>
  <c r="C205" i="3" s="1"/>
  <c r="C206" i="3" a="1"/>
  <c r="C206" i="3" s="1"/>
  <c r="C207" i="3" a="1"/>
  <c r="C207" i="3" s="1"/>
  <c r="C208" i="3" a="1"/>
  <c r="C208" i="3" s="1"/>
  <c r="C209" i="3" a="1"/>
  <c r="C209" i="3" s="1"/>
  <c r="C210" i="3" a="1"/>
  <c r="C210" i="3" s="1"/>
  <c r="C211" i="3" a="1"/>
  <c r="C211" i="3" s="1"/>
  <c r="C212" i="3" a="1"/>
  <c r="C212" i="3" s="1"/>
  <c r="C213" i="3" a="1"/>
  <c r="C213" i="3" s="1"/>
  <c r="C214" i="3" a="1"/>
  <c r="C214" i="3" s="1"/>
  <c r="C215" i="3" a="1"/>
  <c r="C215" i="3" s="1"/>
  <c r="C216" i="3" a="1"/>
  <c r="C216" i="3" s="1"/>
  <c r="C217" i="3" a="1"/>
  <c r="C217" i="3" s="1"/>
  <c r="C218" i="3" a="1"/>
  <c r="C218" i="3" s="1"/>
  <c r="C219" i="3" a="1"/>
  <c r="C219" i="3" s="1"/>
  <c r="C220" i="3" a="1"/>
  <c r="C220" i="3" s="1"/>
  <c r="C221" i="3" a="1"/>
  <c r="C221" i="3" s="1"/>
  <c r="C222" i="3" a="1"/>
  <c r="C222" i="3" s="1"/>
  <c r="C223" i="3" a="1"/>
  <c r="C223" i="3" s="1"/>
  <c r="C224" i="3" a="1"/>
  <c r="C224" i="3" s="1"/>
  <c r="C225" i="3" a="1"/>
  <c r="C225" i="3" s="1"/>
  <c r="C226" i="3" a="1"/>
  <c r="C226" i="3" s="1"/>
  <c r="C227" i="3" a="1"/>
  <c r="C227" i="3" s="1"/>
  <c r="C228" i="3" a="1"/>
  <c r="C228" i="3" s="1"/>
  <c r="C229" i="3" a="1"/>
  <c r="C229" i="3" s="1"/>
  <c r="C230" i="3" a="1"/>
  <c r="C230" i="3" s="1"/>
  <c r="C231" i="3" a="1"/>
  <c r="C231" i="3" s="1"/>
  <c r="C232" i="3" a="1"/>
  <c r="C232" i="3" s="1"/>
  <c r="C233" i="3" a="1"/>
  <c r="C233" i="3" s="1"/>
  <c r="C234" i="3" a="1"/>
  <c r="C234" i="3" s="1"/>
  <c r="C235" i="3" a="1"/>
  <c r="C235" i="3" s="1"/>
  <c r="C236" i="3" a="1"/>
  <c r="C236" i="3" s="1"/>
  <c r="C237" i="3" a="1"/>
  <c r="C237" i="3" s="1"/>
  <c r="C238" i="3" a="1"/>
  <c r="C238" i="3" s="1"/>
  <c r="C239" i="3" a="1"/>
  <c r="C239" i="3" s="1"/>
  <c r="C240" i="3" a="1"/>
  <c r="C240" i="3" s="1"/>
  <c r="C241" i="3" a="1"/>
  <c r="C241" i="3" s="1"/>
  <c r="C242" i="3" a="1"/>
  <c r="C242" i="3" s="1"/>
  <c r="C243" i="3" a="1"/>
  <c r="C243" i="3" s="1"/>
  <c r="C244" i="3" a="1"/>
  <c r="C244" i="3" s="1"/>
  <c r="C245" i="3" a="1"/>
  <c r="C245" i="3" s="1"/>
  <c r="C246" i="3" a="1"/>
  <c r="C246" i="3" s="1"/>
  <c r="C247" i="3" a="1"/>
  <c r="C247" i="3" s="1"/>
  <c r="C248" i="3" a="1"/>
  <c r="C248" i="3" s="1"/>
  <c r="C249" i="3" a="1"/>
  <c r="C249" i="3" s="1"/>
  <c r="C250" i="3" a="1"/>
  <c r="C250" i="3" s="1"/>
  <c r="C251" i="3" a="1"/>
  <c r="C251" i="3" s="1"/>
  <c r="C252" i="3" a="1"/>
  <c r="C252" i="3" s="1"/>
  <c r="C253" i="3" a="1"/>
  <c r="C253" i="3" s="1"/>
  <c r="C254" i="3" a="1"/>
  <c r="C254" i="3" s="1"/>
  <c r="C255" i="3" a="1"/>
  <c r="C255" i="3" s="1"/>
  <c r="C256" i="3" a="1"/>
  <c r="C256" i="3" s="1"/>
  <c r="C257" i="3" a="1"/>
  <c r="C257" i="3" s="1"/>
  <c r="C258" i="3" a="1"/>
  <c r="C258" i="3" s="1"/>
  <c r="C259" i="3" a="1"/>
  <c r="C259" i="3" s="1"/>
  <c r="C260" i="3" a="1"/>
  <c r="C260" i="3" s="1"/>
  <c r="C261" i="3" a="1"/>
  <c r="C261" i="3" s="1"/>
  <c r="C262" i="3" a="1"/>
  <c r="C262" i="3" s="1"/>
  <c r="C263" i="3" a="1"/>
  <c r="C263" i="3" s="1"/>
  <c r="C264" i="3" a="1"/>
  <c r="C264" i="3" s="1"/>
  <c r="C265" i="3" a="1"/>
  <c r="C265" i="3" s="1"/>
  <c r="C266" i="3" a="1"/>
  <c r="C266" i="3" s="1"/>
  <c r="C267" i="3" a="1"/>
  <c r="C267" i="3" s="1"/>
  <c r="C268" i="3" a="1"/>
  <c r="C268" i="3" s="1"/>
  <c r="C269" i="3" a="1"/>
  <c r="C269" i="3" s="1"/>
  <c r="C270" i="3" a="1"/>
  <c r="C270" i="3" s="1"/>
  <c r="C271" i="3" a="1"/>
  <c r="C271" i="3" s="1"/>
  <c r="C272" i="3" a="1"/>
  <c r="C272" i="3" s="1"/>
  <c r="C273" i="3" a="1"/>
  <c r="C273" i="3" s="1"/>
  <c r="C274" i="3" a="1"/>
  <c r="C274" i="3" s="1"/>
  <c r="C275" i="3" a="1"/>
  <c r="C275" i="3" s="1"/>
  <c r="C276" i="3" a="1"/>
  <c r="C276" i="3" s="1"/>
  <c r="C277" i="3" a="1"/>
  <c r="C277" i="3" s="1"/>
  <c r="C278" i="3" a="1"/>
  <c r="C278" i="3" s="1"/>
  <c r="C279" i="3" a="1"/>
  <c r="C279" i="3" s="1"/>
  <c r="C280" i="3" a="1"/>
  <c r="C280" i="3" s="1"/>
  <c r="C281" i="3" a="1"/>
  <c r="C281" i="3" s="1"/>
  <c r="C282" i="3" a="1"/>
  <c r="C282" i="3" s="1"/>
  <c r="C283" i="3" a="1"/>
  <c r="C283" i="3" s="1"/>
  <c r="C284" i="3" a="1"/>
  <c r="C284" i="3" s="1"/>
  <c r="C285" i="3" a="1"/>
  <c r="C285" i="3" s="1"/>
  <c r="C286" i="3" a="1"/>
  <c r="C286" i="3" s="1"/>
  <c r="C287" i="3" a="1"/>
  <c r="C287" i="3" s="1"/>
  <c r="C288" i="3" a="1"/>
  <c r="C288" i="3" s="1"/>
  <c r="C289" i="3" a="1"/>
  <c r="C289" i="3" s="1"/>
  <c r="C290" i="3" a="1"/>
  <c r="C290" i="3" s="1"/>
  <c r="C291" i="3" a="1"/>
  <c r="C291" i="3" s="1"/>
  <c r="C292" i="3" a="1"/>
  <c r="C292" i="3" s="1"/>
  <c r="C293" i="3" a="1"/>
  <c r="C293" i="3" s="1"/>
  <c r="C294" i="3" a="1"/>
  <c r="C294" i="3" s="1"/>
  <c r="C295" i="3" a="1"/>
  <c r="C295" i="3" s="1"/>
  <c r="C296" i="3" a="1"/>
  <c r="C296" i="3" s="1"/>
  <c r="C297" i="3" a="1"/>
  <c r="C297" i="3" s="1"/>
  <c r="C298" i="3" a="1"/>
  <c r="C298" i="3" s="1"/>
  <c r="C299" i="3" a="1"/>
  <c r="C299" i="3" s="1"/>
  <c r="C300" i="3" a="1"/>
  <c r="C300" i="3" s="1"/>
  <c r="C301" i="3" a="1"/>
  <c r="C301" i="3" s="1"/>
  <c r="C302" i="3" a="1"/>
  <c r="C302" i="3" s="1"/>
  <c r="C303" i="3" a="1"/>
  <c r="C303" i="3" s="1"/>
  <c r="C304" i="3" a="1"/>
  <c r="C304" i="3" s="1"/>
  <c r="C305" i="3" a="1"/>
  <c r="C305" i="3" s="1"/>
  <c r="C306" i="3" a="1"/>
  <c r="C306" i="3" s="1"/>
  <c r="C307" i="3" a="1"/>
  <c r="C307" i="3" s="1"/>
  <c r="C308" i="3" a="1"/>
  <c r="C308" i="3" s="1"/>
  <c r="C309" i="3" a="1"/>
  <c r="C309" i="3" s="1"/>
  <c r="C310" i="3" a="1"/>
  <c r="C310" i="3" s="1"/>
  <c r="C311" i="3" a="1"/>
  <c r="C311" i="3" s="1"/>
  <c r="C312" i="3" a="1"/>
  <c r="C312" i="3" s="1"/>
  <c r="C313" i="3" a="1"/>
  <c r="C313" i="3" s="1"/>
  <c r="C314" i="3" a="1"/>
  <c r="C314" i="3" s="1"/>
  <c r="C315" i="3" a="1"/>
  <c r="C315" i="3" s="1"/>
  <c r="C316" i="3" a="1"/>
  <c r="C316" i="3" s="1"/>
  <c r="C317" i="3" a="1"/>
  <c r="C317" i="3" s="1"/>
  <c r="C318" i="3" a="1"/>
  <c r="C318" i="3" s="1"/>
  <c r="C319" i="3" a="1"/>
  <c r="C319" i="3" s="1"/>
  <c r="C320" i="3" a="1"/>
  <c r="C320" i="3" s="1"/>
  <c r="C321" i="3" a="1"/>
  <c r="C321" i="3" s="1"/>
  <c r="C322" i="3" a="1"/>
  <c r="C322" i="3" s="1"/>
  <c r="C323" i="3" a="1"/>
  <c r="C323" i="3" s="1"/>
  <c r="C324" i="3" a="1"/>
  <c r="C324" i="3" s="1"/>
  <c r="C325" i="3" a="1"/>
  <c r="C325" i="3" s="1"/>
  <c r="C326" i="3" a="1"/>
  <c r="C326" i="3" s="1"/>
  <c r="C327" i="3" a="1"/>
  <c r="C327" i="3" s="1"/>
  <c r="C328" i="3" a="1"/>
  <c r="C328" i="3" s="1"/>
  <c r="C329" i="3" a="1"/>
  <c r="C329" i="3" s="1"/>
  <c r="C330" i="3" a="1"/>
  <c r="C330" i="3" s="1"/>
  <c r="C331" i="3" a="1"/>
  <c r="C331" i="3" s="1"/>
  <c r="C332" i="3" a="1"/>
  <c r="C332" i="3" s="1"/>
  <c r="C333" i="3" a="1"/>
  <c r="C333" i="3" s="1"/>
  <c r="C334" i="3" a="1"/>
  <c r="C334" i="3" s="1"/>
  <c r="C335" i="3" a="1"/>
  <c r="C335" i="3" s="1"/>
  <c r="C336" i="3" a="1"/>
  <c r="C336" i="3" s="1"/>
  <c r="C337" i="3" a="1"/>
  <c r="C337" i="3" s="1"/>
  <c r="C338" i="3" a="1"/>
  <c r="C338" i="3" s="1"/>
  <c r="C339" i="3" a="1"/>
  <c r="C339" i="3" s="1"/>
  <c r="C340" i="3" a="1"/>
  <c r="C340" i="3" s="1"/>
  <c r="C341" i="3" a="1"/>
  <c r="C341" i="3" s="1"/>
  <c r="C342" i="3" a="1"/>
  <c r="C342" i="3" s="1"/>
  <c r="C343" i="3" a="1"/>
  <c r="C343" i="3" s="1"/>
  <c r="C344" i="3" a="1"/>
  <c r="C344" i="3" s="1"/>
  <c r="C345" i="3" a="1"/>
  <c r="C345" i="3" s="1"/>
  <c r="C346" i="3" a="1"/>
  <c r="C346" i="3" s="1"/>
  <c r="C347" i="3" a="1"/>
  <c r="C347" i="3" s="1"/>
  <c r="C348" i="3" a="1"/>
  <c r="C348" i="3" s="1"/>
  <c r="C349" i="3" a="1"/>
  <c r="C349" i="3" s="1"/>
  <c r="C350" i="3" a="1"/>
  <c r="C350" i="3" s="1"/>
  <c r="C351" i="3" a="1"/>
  <c r="C351" i="3" s="1"/>
  <c r="C352" i="3" a="1"/>
  <c r="C352" i="3" s="1"/>
  <c r="C353" i="3" a="1"/>
  <c r="C353" i="3" s="1"/>
  <c r="C354" i="3" a="1"/>
  <c r="C354" i="3" s="1"/>
  <c r="C355" i="3" a="1"/>
  <c r="C355" i="3" s="1"/>
  <c r="C356" i="3" a="1"/>
  <c r="C356" i="3" s="1"/>
  <c r="C357" i="3" a="1"/>
  <c r="C357" i="3" s="1"/>
  <c r="C358" i="3" a="1"/>
  <c r="C358" i="3" s="1"/>
  <c r="C359" i="3" a="1"/>
  <c r="C359" i="3" s="1"/>
  <c r="C360" i="3" a="1"/>
  <c r="C360" i="3" s="1"/>
  <c r="C361" i="3" a="1"/>
  <c r="C361" i="3" s="1"/>
  <c r="C362" i="3" a="1"/>
  <c r="C362" i="3" s="1"/>
  <c r="C363" i="3" a="1"/>
  <c r="C363" i="3" s="1"/>
  <c r="C364" i="3" a="1"/>
  <c r="C364" i="3" s="1"/>
  <c r="C365" i="3" a="1"/>
  <c r="C365" i="3" s="1"/>
  <c r="C366" i="3" a="1"/>
  <c r="C366" i="3" s="1"/>
  <c r="C367" i="3" a="1"/>
  <c r="C367" i="3" s="1"/>
  <c r="C368" i="3" a="1"/>
  <c r="C368" i="3" s="1"/>
  <c r="C369" i="3" a="1"/>
  <c r="C369" i="3" s="1"/>
  <c r="C370" i="3" a="1"/>
  <c r="C370" i="3" s="1"/>
  <c r="C371" i="3" a="1"/>
  <c r="C371" i="3" s="1"/>
  <c r="C372" i="3" a="1"/>
  <c r="C372" i="3" s="1"/>
  <c r="C373" i="3" a="1"/>
  <c r="C373" i="3" s="1"/>
  <c r="C374" i="3" a="1"/>
  <c r="C374" i="3" s="1"/>
  <c r="C375" i="3" a="1"/>
  <c r="C375" i="3" s="1"/>
  <c r="C376" i="3" a="1"/>
  <c r="C376" i="3" s="1"/>
  <c r="C377" i="3" a="1"/>
  <c r="C377" i="3" s="1"/>
  <c r="C378" i="3" a="1"/>
  <c r="C378" i="3" s="1"/>
  <c r="C379" i="3" a="1"/>
  <c r="C379" i="3" s="1"/>
  <c r="C380" i="3" a="1"/>
  <c r="C380" i="3" s="1"/>
  <c r="C381" i="3" a="1"/>
  <c r="C381" i="3" s="1"/>
  <c r="C382" i="3" a="1"/>
  <c r="C382" i="3" s="1"/>
  <c r="C383" i="3" a="1"/>
  <c r="C383" i="3" s="1"/>
  <c r="C384" i="3" a="1"/>
  <c r="C384" i="3" s="1"/>
  <c r="C385" i="3" a="1"/>
  <c r="C385" i="3" s="1"/>
  <c r="C386" i="3" a="1"/>
  <c r="C386" i="3" s="1"/>
  <c r="C387" i="3" a="1"/>
  <c r="C387" i="3" s="1"/>
  <c r="C388" i="3" a="1"/>
  <c r="C388" i="3" s="1"/>
  <c r="C389" i="3" a="1"/>
  <c r="C389" i="3" s="1"/>
  <c r="C390" i="3" a="1"/>
  <c r="C390" i="3" s="1"/>
  <c r="C391" i="3" a="1"/>
  <c r="C391" i="3" s="1"/>
  <c r="C392" i="3" a="1"/>
  <c r="C392" i="3" s="1"/>
  <c r="C393" i="3" a="1"/>
  <c r="C393" i="3" s="1"/>
  <c r="C394" i="3" a="1"/>
  <c r="C394" i="3" s="1"/>
  <c r="C395" i="3" a="1"/>
  <c r="C395" i="3" s="1"/>
  <c r="C396" i="3" a="1"/>
  <c r="C396" i="3" s="1"/>
  <c r="C397" i="3" a="1"/>
  <c r="C397" i="3" s="1"/>
  <c r="C398" i="3" a="1"/>
  <c r="C398" i="3" s="1"/>
  <c r="C399" i="3" a="1"/>
  <c r="C399" i="3" s="1"/>
  <c r="C400" i="3" a="1"/>
  <c r="C400" i="3" s="1"/>
  <c r="C401" i="3" a="1"/>
  <c r="C401" i="3" s="1"/>
  <c r="C402" i="3" a="1"/>
  <c r="C402" i="3" s="1"/>
  <c r="C403" i="3" a="1"/>
  <c r="C403" i="3" s="1"/>
  <c r="C404" i="3" a="1"/>
  <c r="C404" i="3" s="1"/>
  <c r="C405" i="3" a="1"/>
  <c r="C405" i="3" s="1"/>
  <c r="C406" i="3" a="1"/>
  <c r="C406" i="3" s="1"/>
  <c r="C407" i="3" a="1"/>
  <c r="C407" i="3" s="1"/>
  <c r="C408" i="3" a="1"/>
  <c r="C408" i="3" s="1"/>
  <c r="C409" i="3" a="1"/>
  <c r="C409" i="3" s="1"/>
  <c r="C410" i="3" a="1"/>
  <c r="C410" i="3" s="1"/>
  <c r="C411" i="3" a="1"/>
  <c r="C411" i="3" s="1"/>
  <c r="C412" i="3" a="1"/>
  <c r="C412" i="3" s="1"/>
  <c r="C413" i="3" a="1"/>
  <c r="C413" i="3" s="1"/>
  <c r="C414" i="3" a="1"/>
  <c r="C414" i="3" s="1"/>
  <c r="C415" i="3" a="1"/>
  <c r="C415" i="3" s="1"/>
  <c r="C416" i="3" a="1"/>
  <c r="C416" i="3" s="1"/>
  <c r="C417" i="3" a="1"/>
  <c r="C417" i="3" s="1"/>
  <c r="C418" i="3" a="1"/>
  <c r="C418" i="3" s="1"/>
  <c r="C419" i="3" a="1"/>
  <c r="C419" i="3" s="1"/>
  <c r="C420" i="3" a="1"/>
  <c r="C420" i="3" s="1"/>
  <c r="C421" i="3" a="1"/>
  <c r="C421" i="3" s="1"/>
  <c r="C422" i="3" a="1"/>
  <c r="C422" i="3" s="1"/>
  <c r="C423" i="3" a="1"/>
  <c r="C423" i="3" s="1"/>
  <c r="C424" i="3" a="1"/>
  <c r="C424" i="3" s="1"/>
  <c r="C425" i="3" a="1"/>
  <c r="C425" i="3" s="1"/>
  <c r="C426" i="3" a="1"/>
  <c r="C426" i="3" s="1"/>
  <c r="C427" i="3" a="1"/>
  <c r="C427" i="3" s="1"/>
  <c r="C428" i="3" a="1"/>
  <c r="C428" i="3" s="1"/>
  <c r="C429" i="3" a="1"/>
  <c r="C429" i="3" s="1"/>
  <c r="C430" i="3" a="1"/>
  <c r="C430" i="3" s="1"/>
  <c r="C431" i="3" a="1"/>
  <c r="C431" i="3" s="1"/>
  <c r="C432" i="3" a="1"/>
  <c r="C432" i="3" s="1"/>
  <c r="C433" i="3" a="1"/>
  <c r="C433" i="3" s="1"/>
  <c r="C434" i="3" a="1"/>
  <c r="C434" i="3" s="1"/>
  <c r="C435" i="3" a="1"/>
  <c r="C435" i="3" s="1"/>
  <c r="C436" i="3" a="1"/>
  <c r="C436" i="3" s="1"/>
  <c r="C437" i="3" a="1"/>
  <c r="C437" i="3" s="1"/>
  <c r="C438" i="3" a="1"/>
  <c r="C438" i="3" s="1"/>
  <c r="C439" i="3" a="1"/>
  <c r="C439" i="3" s="1"/>
  <c r="C440" i="3" a="1"/>
  <c r="C440" i="3" s="1"/>
  <c r="C441" i="3" a="1"/>
  <c r="C441" i="3" s="1"/>
  <c r="C442" i="3" a="1"/>
  <c r="C442" i="3" s="1"/>
  <c r="C443" i="3" a="1"/>
  <c r="C443" i="3" s="1"/>
  <c r="C444" i="3" a="1"/>
  <c r="C444" i="3" s="1"/>
  <c r="C445" i="3" a="1"/>
  <c r="C445" i="3" s="1"/>
  <c r="C446" i="3" a="1"/>
  <c r="C446" i="3" s="1"/>
  <c r="C447" i="3" a="1"/>
  <c r="C447" i="3" s="1"/>
  <c r="C448" i="3" a="1"/>
  <c r="C448" i="3" s="1"/>
  <c r="C449" i="3" a="1"/>
  <c r="C449" i="3" s="1"/>
  <c r="C450" i="3" a="1"/>
  <c r="C450" i="3" s="1"/>
  <c r="C451" i="3" a="1"/>
  <c r="C451" i="3" s="1"/>
  <c r="C452" i="3" a="1"/>
  <c r="C452" i="3" s="1"/>
  <c r="C453" i="3" a="1"/>
  <c r="C453" i="3" s="1"/>
  <c r="C454" i="3" a="1"/>
  <c r="C454" i="3" s="1"/>
  <c r="C455" i="3" a="1"/>
  <c r="C455" i="3" s="1"/>
  <c r="C456" i="3" a="1"/>
  <c r="C456" i="3" s="1"/>
  <c r="C457" i="3" a="1"/>
  <c r="C457" i="3" s="1"/>
  <c r="C458" i="3" a="1"/>
  <c r="C458" i="3" s="1"/>
  <c r="C459" i="3" a="1"/>
  <c r="C459" i="3" s="1"/>
  <c r="C460" i="3" a="1"/>
  <c r="C460" i="3" s="1"/>
  <c r="C461" i="3" a="1"/>
  <c r="C461" i="3" s="1"/>
  <c r="C462" i="3" a="1"/>
  <c r="C462" i="3" s="1"/>
  <c r="C463" i="3" a="1"/>
  <c r="C463" i="3" s="1"/>
  <c r="C464" i="3" a="1"/>
  <c r="C464" i="3" s="1"/>
  <c r="C465" i="3" a="1"/>
  <c r="C465" i="3" s="1"/>
  <c r="C466" i="3" a="1"/>
  <c r="C466" i="3" s="1"/>
  <c r="C467" i="3" a="1"/>
  <c r="C467" i="3" s="1"/>
  <c r="C468" i="3" a="1"/>
  <c r="C468" i="3" s="1"/>
  <c r="C469" i="3" a="1"/>
  <c r="C469" i="3" s="1"/>
  <c r="C470" i="3" a="1"/>
  <c r="C470" i="3" s="1"/>
  <c r="C471" i="3" a="1"/>
  <c r="C471" i="3" s="1"/>
  <c r="C472" i="3" a="1"/>
  <c r="C472" i="3" s="1"/>
  <c r="C473" i="3" a="1"/>
  <c r="C473" i="3" s="1"/>
  <c r="C474" i="3" a="1"/>
  <c r="C474" i="3" s="1"/>
  <c r="C475" i="3" a="1"/>
  <c r="C475" i="3" s="1"/>
  <c r="C476" i="3" a="1"/>
  <c r="C476" i="3" s="1"/>
  <c r="C477" i="3" a="1"/>
  <c r="C477" i="3" s="1"/>
  <c r="C478" i="3" a="1"/>
  <c r="C478" i="3" s="1"/>
  <c r="C479" i="3" a="1"/>
  <c r="C479" i="3" s="1"/>
  <c r="C480" i="3" a="1"/>
  <c r="C480" i="3" s="1"/>
  <c r="C481" i="3" a="1"/>
  <c r="C481" i="3" s="1"/>
  <c r="C482" i="3" a="1"/>
  <c r="C482" i="3" s="1"/>
  <c r="C483" i="3" a="1"/>
  <c r="C483" i="3" s="1"/>
  <c r="C484" i="3" a="1"/>
  <c r="C484" i="3" s="1"/>
  <c r="C485" i="3" a="1"/>
  <c r="C485" i="3" s="1"/>
  <c r="C486" i="3" a="1"/>
  <c r="C486" i="3" s="1"/>
  <c r="C487" i="3" a="1"/>
  <c r="C487" i="3" s="1"/>
  <c r="C488" i="3" a="1"/>
  <c r="C488" i="3" s="1"/>
  <c r="C489" i="3" a="1"/>
  <c r="C489" i="3" s="1"/>
  <c r="C490" i="3" a="1"/>
  <c r="C490" i="3" s="1"/>
  <c r="C491" i="3" a="1"/>
  <c r="C491" i="3" s="1"/>
  <c r="C492" i="3" a="1"/>
  <c r="C492" i="3" s="1"/>
  <c r="C493" i="3" a="1"/>
  <c r="C493" i="3" s="1"/>
  <c r="C494" i="3" a="1"/>
  <c r="C494" i="3" s="1"/>
  <c r="C495" i="3" a="1"/>
  <c r="C495" i="3" s="1"/>
  <c r="C496" i="3" a="1"/>
  <c r="C496" i="3" s="1"/>
  <c r="C497" i="3" a="1"/>
  <c r="C497" i="3" s="1"/>
  <c r="C498" i="3" a="1"/>
  <c r="C498" i="3" s="1"/>
  <c r="C499" i="3" a="1"/>
  <c r="C499" i="3" s="1"/>
  <c r="C500" i="3" a="1"/>
  <c r="C500" i="3" s="1"/>
  <c r="C501" i="3" a="1"/>
  <c r="C501" i="3" s="1"/>
  <c r="C502" i="3" a="1"/>
  <c r="C502" i="3" s="1"/>
  <c r="C503" i="3" a="1"/>
  <c r="C503" i="3" s="1"/>
  <c r="C504" i="3" a="1"/>
  <c r="C504" i="3" s="1"/>
  <c r="C505" i="3" a="1"/>
  <c r="C505" i="3" s="1"/>
  <c r="C506" i="3" a="1"/>
  <c r="C506" i="3" s="1"/>
  <c r="C507" i="3" a="1"/>
  <c r="C507" i="3" s="1"/>
  <c r="C508" i="3" a="1"/>
  <c r="C508" i="3" s="1"/>
  <c r="C509" i="3" a="1"/>
  <c r="C509" i="3" s="1"/>
  <c r="C510" i="3" a="1"/>
  <c r="C510" i="3" s="1"/>
  <c r="C511" i="3" a="1"/>
  <c r="C511" i="3" s="1"/>
  <c r="C512" i="3" a="1"/>
  <c r="C512" i="3" s="1"/>
  <c r="C513" i="3" a="1"/>
  <c r="C513" i="3" s="1"/>
  <c r="C514" i="3" a="1"/>
  <c r="C514" i="3" s="1"/>
  <c r="C515" i="3" a="1"/>
  <c r="C515" i="3" s="1"/>
  <c r="C516" i="3" a="1"/>
  <c r="C516" i="3" s="1"/>
  <c r="C517" i="3" a="1"/>
  <c r="C517" i="3" s="1"/>
  <c r="C518" i="3" a="1"/>
  <c r="C518" i="3" s="1"/>
  <c r="C519" i="3" a="1"/>
  <c r="C519" i="3" s="1"/>
  <c r="C520" i="3" a="1"/>
  <c r="C520" i="3" s="1"/>
  <c r="C521" i="3" a="1"/>
  <c r="C521" i="3" s="1"/>
  <c r="C522" i="3" a="1"/>
  <c r="C522" i="3" s="1"/>
  <c r="C523" i="3" a="1"/>
  <c r="C523" i="3" s="1"/>
  <c r="C524" i="3" a="1"/>
  <c r="C524" i="3" s="1"/>
  <c r="C525" i="3" a="1"/>
  <c r="C525" i="3" s="1"/>
  <c r="C526" i="3" a="1"/>
  <c r="C526" i="3" s="1"/>
  <c r="C527" i="3" a="1"/>
  <c r="C527" i="3" s="1"/>
  <c r="C528" i="3" a="1"/>
  <c r="C528" i="3" s="1"/>
  <c r="C529" i="3" a="1"/>
  <c r="C529" i="3" s="1"/>
  <c r="C530" i="3" a="1"/>
  <c r="C530" i="3" s="1"/>
  <c r="C531" i="3" a="1"/>
  <c r="C531" i="3" s="1"/>
  <c r="C532" i="3" a="1"/>
  <c r="C532" i="3" s="1"/>
  <c r="C533" i="3" a="1"/>
  <c r="C533" i="3" s="1"/>
  <c r="C534" i="3" a="1"/>
  <c r="C534" i="3" s="1"/>
  <c r="C535" i="3" a="1"/>
  <c r="C535" i="3" s="1"/>
  <c r="C536" i="3" a="1"/>
  <c r="C536" i="3" s="1"/>
  <c r="C537" i="3" a="1"/>
  <c r="C537" i="3" s="1"/>
  <c r="C538" i="3" a="1"/>
  <c r="C538" i="3" s="1"/>
  <c r="C539" i="3" a="1"/>
  <c r="C539" i="3" s="1"/>
  <c r="C540" i="3" a="1"/>
  <c r="C540" i="3" s="1"/>
  <c r="C541" i="3" a="1"/>
  <c r="C541" i="3" s="1"/>
  <c r="C542" i="3" a="1"/>
  <c r="C542" i="3" s="1"/>
  <c r="C543" i="3" a="1"/>
  <c r="C543" i="3" s="1"/>
  <c r="C544" i="3" a="1"/>
  <c r="C544" i="3" s="1"/>
  <c r="C545" i="3" a="1"/>
  <c r="C545" i="3" s="1"/>
  <c r="C546" i="3" a="1"/>
  <c r="C546" i="3" s="1"/>
  <c r="C547" i="3" a="1"/>
  <c r="C547" i="3" s="1"/>
  <c r="C548" i="3" a="1"/>
  <c r="C548" i="3" s="1"/>
  <c r="C549" i="3" a="1"/>
  <c r="C549" i="3" s="1"/>
  <c r="C550" i="3" a="1"/>
  <c r="C550" i="3" s="1"/>
  <c r="C551" i="3" a="1"/>
  <c r="C551" i="3" s="1"/>
  <c r="C552" i="3" a="1"/>
  <c r="C552" i="3" s="1"/>
  <c r="C553" i="3" a="1"/>
  <c r="C553" i="3" s="1"/>
  <c r="C554" i="3" a="1"/>
  <c r="C554" i="3" s="1"/>
  <c r="C555" i="3" a="1"/>
  <c r="C555" i="3" s="1"/>
  <c r="C556" i="3" a="1"/>
  <c r="C556" i="3" s="1"/>
  <c r="C557" i="3" a="1"/>
  <c r="C557" i="3" s="1"/>
  <c r="C558" i="3" a="1"/>
  <c r="C558" i="3" s="1"/>
  <c r="C559" i="3" a="1"/>
  <c r="C559" i="3" s="1"/>
  <c r="C560" i="3" a="1"/>
  <c r="C560" i="3" s="1"/>
  <c r="C561" i="3" a="1"/>
  <c r="C561" i="3" s="1"/>
  <c r="C562" i="3" a="1"/>
  <c r="C562" i="3" s="1"/>
  <c r="C563" i="3" a="1"/>
  <c r="C563" i="3" s="1"/>
  <c r="C564" i="3" a="1"/>
  <c r="C564" i="3" s="1"/>
  <c r="C565" i="3" a="1"/>
  <c r="C565" i="3" s="1"/>
  <c r="C566" i="3" a="1"/>
  <c r="C566" i="3" s="1"/>
  <c r="C567" i="3" a="1"/>
  <c r="C567" i="3" s="1"/>
  <c r="C568" i="3" a="1"/>
  <c r="C568" i="3" s="1"/>
  <c r="C569" i="3" a="1"/>
  <c r="C569" i="3" s="1"/>
  <c r="C570" i="3" a="1"/>
  <c r="C570" i="3" s="1"/>
  <c r="C571" i="3" a="1"/>
  <c r="C571" i="3" s="1"/>
  <c r="C572" i="3" a="1"/>
  <c r="C572" i="3" s="1"/>
  <c r="C573" i="3" a="1"/>
  <c r="C573" i="3" s="1"/>
  <c r="C574" i="3" a="1"/>
  <c r="C574" i="3" s="1"/>
  <c r="C575" i="3" a="1"/>
  <c r="C575" i="3" s="1"/>
  <c r="C576" i="3" a="1"/>
  <c r="C576" i="3" s="1"/>
  <c r="C577" i="3" a="1"/>
  <c r="C577" i="3" s="1"/>
  <c r="C578" i="3" a="1"/>
  <c r="C578" i="3" s="1"/>
  <c r="C579" i="3" a="1"/>
  <c r="C579" i="3" s="1"/>
  <c r="C580" i="3" a="1"/>
  <c r="C580" i="3" s="1"/>
  <c r="C581" i="3" a="1"/>
  <c r="C581" i="3" s="1"/>
  <c r="C582" i="3" a="1"/>
  <c r="C582" i="3" s="1"/>
  <c r="C583" i="3" a="1"/>
  <c r="C583" i="3" s="1"/>
  <c r="C584" i="3" a="1"/>
  <c r="C584" i="3" s="1"/>
  <c r="C585" i="3" a="1"/>
  <c r="C585" i="3" s="1"/>
  <c r="C586" i="3" a="1"/>
  <c r="C586" i="3" s="1"/>
  <c r="C587" i="3" a="1"/>
  <c r="C587" i="3" s="1"/>
  <c r="C588" i="3" a="1"/>
  <c r="C588" i="3" s="1"/>
  <c r="C589" i="3" a="1"/>
  <c r="C589" i="3" s="1"/>
  <c r="C590" i="3" a="1"/>
  <c r="C590" i="3" s="1"/>
  <c r="C591" i="3" a="1"/>
  <c r="C591" i="3" s="1"/>
  <c r="C592" i="3" a="1"/>
  <c r="C592" i="3" s="1"/>
  <c r="C593" i="3" a="1"/>
  <c r="C593" i="3" s="1"/>
  <c r="C594" i="3" a="1"/>
  <c r="C594" i="3" s="1"/>
  <c r="C595" i="3" a="1"/>
  <c r="C595" i="3" s="1"/>
  <c r="C596" i="3" a="1"/>
  <c r="C596" i="3" s="1"/>
  <c r="C597" i="3" a="1"/>
  <c r="C597" i="3" s="1"/>
  <c r="C598" i="3" a="1"/>
  <c r="C598" i="3" s="1"/>
  <c r="C599" i="3" a="1"/>
  <c r="C599" i="3" s="1"/>
  <c r="C600" i="3" a="1"/>
  <c r="C600" i="3" s="1"/>
  <c r="C601" i="3" a="1"/>
  <c r="C601" i="3" s="1"/>
  <c r="C602" i="3" a="1"/>
  <c r="C602" i="3" s="1"/>
  <c r="C603" i="3" a="1"/>
  <c r="C603" i="3" s="1"/>
  <c r="C604" i="3" a="1"/>
  <c r="C604" i="3" s="1"/>
  <c r="C605" i="3" a="1"/>
  <c r="C605" i="3" s="1"/>
  <c r="C606" i="3" a="1"/>
  <c r="C606" i="3" s="1"/>
  <c r="C607" i="3" a="1"/>
  <c r="C607" i="3" s="1"/>
  <c r="C608" i="3" a="1"/>
  <c r="C608" i="3" s="1"/>
  <c r="C609" i="3" a="1"/>
  <c r="C609" i="3" s="1"/>
  <c r="C610" i="3" a="1"/>
  <c r="C610" i="3" s="1"/>
  <c r="C611" i="3" a="1"/>
  <c r="C611" i="3" s="1"/>
  <c r="C612" i="3" a="1"/>
  <c r="C612" i="3" s="1"/>
  <c r="C613" i="3" a="1"/>
  <c r="C613" i="3" s="1"/>
  <c r="C614" i="3" a="1"/>
  <c r="C614" i="3" s="1"/>
  <c r="C615" i="3" a="1"/>
  <c r="C615" i="3" s="1"/>
  <c r="C616" i="3" a="1"/>
  <c r="C616" i="3" s="1"/>
  <c r="C617" i="3" a="1"/>
  <c r="C617" i="3" s="1"/>
  <c r="C618" i="3" a="1"/>
  <c r="C618" i="3" s="1"/>
  <c r="C619" i="3" a="1"/>
  <c r="C619" i="3" s="1"/>
  <c r="C620" i="3" a="1"/>
  <c r="C620" i="3" s="1"/>
  <c r="C621" i="3" a="1"/>
  <c r="C621" i="3" s="1"/>
  <c r="C622" i="3" a="1"/>
  <c r="C622" i="3" s="1"/>
  <c r="C623" i="3" a="1"/>
  <c r="C623" i="3" s="1"/>
  <c r="C624" i="3" a="1"/>
  <c r="C624" i="3" s="1"/>
  <c r="C625" i="3" a="1"/>
  <c r="C625" i="3" s="1"/>
  <c r="C626" i="3" a="1"/>
  <c r="C626" i="3" s="1"/>
  <c r="C627" i="3" a="1"/>
  <c r="C627" i="3" s="1"/>
  <c r="C628" i="3" a="1"/>
  <c r="C628" i="3" s="1"/>
  <c r="C629" i="3" a="1"/>
  <c r="C629" i="3" s="1"/>
  <c r="C630" i="3" a="1"/>
  <c r="C630" i="3" s="1"/>
  <c r="C631" i="3" a="1"/>
  <c r="C631" i="3" s="1"/>
  <c r="C632" i="3" a="1"/>
  <c r="C632" i="3" s="1"/>
  <c r="C633" i="3" a="1"/>
  <c r="C633" i="3" s="1"/>
  <c r="C634" i="3" a="1"/>
  <c r="C634" i="3" s="1"/>
  <c r="C635" i="3" a="1"/>
  <c r="C635" i="3" s="1"/>
  <c r="C636" i="3" a="1"/>
  <c r="C636" i="3" s="1"/>
  <c r="C637" i="3" a="1"/>
  <c r="C637" i="3" s="1"/>
  <c r="C638" i="3" a="1"/>
  <c r="C638" i="3" s="1"/>
  <c r="C639" i="3" a="1"/>
  <c r="C639" i="3" s="1"/>
  <c r="C640" i="3" a="1"/>
  <c r="C640" i="3" s="1"/>
  <c r="C641" i="3" a="1"/>
  <c r="C641" i="3" s="1"/>
  <c r="C642" i="3" a="1"/>
  <c r="C642" i="3" s="1"/>
  <c r="C643" i="3" a="1"/>
  <c r="C643" i="3" s="1"/>
  <c r="C644" i="3" a="1"/>
  <c r="C644" i="3" s="1"/>
  <c r="C645" i="3" a="1"/>
  <c r="C645" i="3" s="1"/>
  <c r="C646" i="3" a="1"/>
  <c r="C646" i="3" s="1"/>
  <c r="C647" i="3" a="1"/>
  <c r="C647" i="3" s="1"/>
  <c r="C648" i="3" a="1"/>
  <c r="C648" i="3" s="1"/>
  <c r="C649" i="3" a="1"/>
  <c r="C649" i="3" s="1"/>
  <c r="C650" i="3" a="1"/>
  <c r="C650" i="3" s="1"/>
  <c r="C651" i="3" a="1"/>
  <c r="C651" i="3" s="1"/>
  <c r="C652" i="3" a="1"/>
  <c r="C652" i="3" s="1"/>
  <c r="C653" i="3" a="1"/>
  <c r="C653" i="3" s="1"/>
  <c r="C654" i="3" a="1"/>
  <c r="C654" i="3" s="1"/>
  <c r="C655" i="3" a="1"/>
  <c r="C655" i="3" s="1"/>
  <c r="C656" i="3" a="1"/>
  <c r="C656" i="3" s="1"/>
  <c r="C657" i="3" a="1"/>
  <c r="C657" i="3" s="1"/>
  <c r="C658" i="3" a="1"/>
  <c r="C658" i="3" s="1"/>
  <c r="C659" i="3" a="1"/>
  <c r="C659" i="3" s="1"/>
  <c r="C660" i="3" a="1"/>
  <c r="C660" i="3" s="1"/>
  <c r="C661" i="3" a="1"/>
  <c r="C661" i="3" s="1"/>
  <c r="C662" i="3" a="1"/>
  <c r="C662" i="3" s="1"/>
  <c r="C663" i="3" a="1"/>
  <c r="C663" i="3" s="1"/>
  <c r="C664" i="3" a="1"/>
  <c r="C664" i="3" s="1"/>
  <c r="C665" i="3" a="1"/>
  <c r="C665" i="3" s="1"/>
  <c r="C666" i="3" a="1"/>
  <c r="C666" i="3" s="1"/>
  <c r="C667" i="3" a="1"/>
  <c r="C667" i="3" s="1"/>
  <c r="C668" i="3" a="1"/>
  <c r="C668" i="3" s="1"/>
  <c r="C669" i="3" a="1"/>
  <c r="C669" i="3" s="1"/>
  <c r="C670" i="3" a="1"/>
  <c r="C670" i="3" s="1"/>
  <c r="C671" i="3" a="1"/>
  <c r="C671" i="3" s="1"/>
  <c r="C672" i="3" a="1"/>
  <c r="C672" i="3" s="1"/>
  <c r="C673" i="3" a="1"/>
  <c r="C673" i="3" s="1"/>
  <c r="C674" i="3" a="1"/>
  <c r="C674" i="3" s="1"/>
  <c r="C675" i="3" a="1"/>
  <c r="C675" i="3" s="1"/>
  <c r="C676" i="3" a="1"/>
  <c r="C676" i="3" s="1"/>
  <c r="C677" i="3" a="1"/>
  <c r="C677" i="3" s="1"/>
  <c r="C678" i="3" a="1"/>
  <c r="C678" i="3" s="1"/>
  <c r="C679" i="3" a="1"/>
  <c r="C679" i="3" s="1"/>
  <c r="C680" i="3" a="1"/>
  <c r="C680" i="3" s="1"/>
  <c r="C681" i="3" a="1"/>
  <c r="C681" i="3" s="1"/>
  <c r="C682" i="3" a="1"/>
  <c r="C682" i="3" s="1"/>
  <c r="C683" i="3" a="1"/>
  <c r="C683" i="3" s="1"/>
  <c r="C684" i="3" a="1"/>
  <c r="C684" i="3" s="1"/>
  <c r="C685" i="3" a="1"/>
  <c r="C685" i="3" s="1"/>
  <c r="C686" i="3" a="1"/>
  <c r="C686" i="3" s="1"/>
  <c r="C687" i="3" a="1"/>
  <c r="C687" i="3" s="1"/>
  <c r="C688" i="3" a="1"/>
  <c r="C688" i="3" s="1"/>
  <c r="C689" i="3" a="1"/>
  <c r="C689" i="3" s="1"/>
  <c r="C690" i="3" a="1"/>
  <c r="C690" i="3" s="1"/>
  <c r="C691" i="3" a="1"/>
  <c r="C691" i="3" s="1"/>
  <c r="C692" i="3" a="1"/>
  <c r="C692" i="3" s="1"/>
  <c r="C693" i="3" a="1"/>
  <c r="C693" i="3" s="1"/>
  <c r="C694" i="3" a="1"/>
  <c r="C694" i="3" s="1"/>
  <c r="C695" i="3" a="1"/>
  <c r="C695" i="3" s="1"/>
  <c r="C696" i="3" a="1"/>
  <c r="C696" i="3" s="1"/>
  <c r="C697" i="3" a="1"/>
  <c r="C697" i="3" s="1"/>
  <c r="C698" i="3" a="1"/>
  <c r="C698" i="3" s="1"/>
  <c r="C699" i="3" a="1"/>
  <c r="C699" i="3" s="1"/>
  <c r="C700" i="3" a="1"/>
  <c r="C700" i="3" s="1"/>
  <c r="C701" i="3" a="1"/>
  <c r="C701" i="3" s="1"/>
  <c r="C702" i="3" a="1"/>
  <c r="C702" i="3" s="1"/>
  <c r="C703" i="3" a="1"/>
  <c r="C703" i="3" s="1"/>
  <c r="C704" i="3" a="1"/>
  <c r="C704" i="3" s="1"/>
  <c r="C705" i="3" a="1"/>
  <c r="C705" i="3" s="1"/>
  <c r="C706" i="3" a="1"/>
  <c r="C706" i="3" s="1"/>
  <c r="C707" i="3" a="1"/>
  <c r="C707" i="3" s="1"/>
  <c r="C708" i="3" a="1"/>
  <c r="C708" i="3" s="1"/>
  <c r="C709" i="3" a="1"/>
  <c r="C709" i="3" s="1"/>
  <c r="C710" i="3" a="1"/>
  <c r="C710" i="3" s="1"/>
  <c r="C711" i="3" a="1"/>
  <c r="C711" i="3" s="1"/>
  <c r="C712" i="3" a="1"/>
  <c r="C712" i="3" s="1"/>
  <c r="C713" i="3" a="1"/>
  <c r="C713" i="3" s="1"/>
  <c r="C714" i="3" a="1"/>
  <c r="C714" i="3" s="1"/>
  <c r="C715" i="3" a="1"/>
  <c r="C715" i="3" s="1"/>
  <c r="C716" i="3" a="1"/>
  <c r="C716" i="3" s="1"/>
  <c r="C717" i="3" a="1"/>
  <c r="C717" i="3" s="1"/>
  <c r="C718" i="3" a="1"/>
  <c r="C718" i="3" s="1"/>
  <c r="C719" i="3" a="1"/>
  <c r="C719" i="3" s="1"/>
  <c r="C720" i="3" a="1"/>
  <c r="C720" i="3" s="1"/>
  <c r="C721" i="3" a="1"/>
  <c r="C721" i="3" s="1"/>
  <c r="C722" i="3" a="1"/>
  <c r="C722" i="3" s="1"/>
  <c r="C723" i="3" a="1"/>
  <c r="C723" i="3" s="1"/>
  <c r="C724" i="3" a="1"/>
  <c r="C724" i="3" s="1"/>
  <c r="C725" i="3" a="1"/>
  <c r="C725" i="3" s="1"/>
  <c r="C726" i="3" a="1"/>
  <c r="C726" i="3" s="1"/>
  <c r="C727" i="3" a="1"/>
  <c r="C727" i="3" s="1"/>
  <c r="C728" i="3" a="1"/>
  <c r="C728" i="3" s="1"/>
  <c r="C729" i="3" a="1"/>
  <c r="C729" i="3" s="1"/>
  <c r="C730" i="3" a="1"/>
  <c r="C730" i="3" s="1"/>
  <c r="C731" i="3" a="1"/>
  <c r="C731" i="3" s="1"/>
  <c r="C732" i="3" a="1"/>
  <c r="C732" i="3" s="1"/>
  <c r="C733" i="3" a="1"/>
  <c r="C733" i="3" s="1"/>
  <c r="C734" i="3" a="1"/>
  <c r="C734" i="3" s="1"/>
  <c r="C735" i="3" a="1"/>
  <c r="C735" i="3" s="1"/>
  <c r="C736" i="3" a="1"/>
  <c r="C736" i="3" s="1"/>
  <c r="C737" i="3" a="1"/>
  <c r="C737" i="3" s="1"/>
  <c r="C738" i="3" a="1"/>
  <c r="C738" i="3" s="1"/>
  <c r="C739" i="3" a="1"/>
  <c r="C739" i="3" s="1"/>
  <c r="C740" i="3" a="1"/>
  <c r="C740" i="3" s="1"/>
  <c r="C741" i="3" a="1"/>
  <c r="C741" i="3" s="1"/>
  <c r="C742" i="3" a="1"/>
  <c r="C742" i="3" s="1"/>
  <c r="C743" i="3" a="1"/>
  <c r="C743" i="3" s="1"/>
  <c r="C744" i="3" a="1"/>
  <c r="C744" i="3" s="1"/>
  <c r="C745" i="3" a="1"/>
  <c r="C745" i="3" s="1"/>
  <c r="C746" i="3" a="1"/>
  <c r="C746" i="3" s="1"/>
  <c r="C747" i="3" a="1"/>
  <c r="C747" i="3" s="1"/>
  <c r="C748" i="3" a="1"/>
  <c r="C748" i="3" s="1"/>
  <c r="C749" i="3" a="1"/>
  <c r="C749" i="3" s="1"/>
  <c r="C750" i="3" a="1"/>
  <c r="C750" i="3" s="1"/>
  <c r="C751" i="3" a="1"/>
  <c r="C751" i="3" s="1"/>
  <c r="C752" i="3" a="1"/>
  <c r="C752" i="3" s="1"/>
  <c r="C753" i="3" a="1"/>
  <c r="C753" i="3" s="1"/>
  <c r="C754" i="3" a="1"/>
  <c r="C754" i="3" s="1"/>
  <c r="C755" i="3" a="1"/>
  <c r="C755" i="3" s="1"/>
  <c r="C756" i="3" a="1"/>
  <c r="C756" i="3" s="1"/>
  <c r="C757" i="3" a="1"/>
  <c r="C757" i="3" s="1"/>
  <c r="C758" i="3" a="1"/>
  <c r="C758" i="3" s="1"/>
  <c r="C759" i="3" a="1"/>
  <c r="C759" i="3" s="1"/>
  <c r="C760" i="3" a="1"/>
  <c r="C760" i="3" s="1"/>
  <c r="C761" i="3" a="1"/>
  <c r="C761" i="3" s="1"/>
  <c r="C762" i="3" a="1"/>
  <c r="C762" i="3" s="1"/>
  <c r="C763" i="3" a="1"/>
  <c r="C763" i="3" s="1"/>
  <c r="C764" i="3" a="1"/>
  <c r="C764" i="3" s="1"/>
  <c r="C765" i="3" a="1"/>
  <c r="C765" i="3" s="1"/>
  <c r="C766" i="3" a="1"/>
  <c r="C766" i="3" s="1"/>
  <c r="C767" i="3" a="1"/>
  <c r="C767" i="3" s="1"/>
  <c r="C768" i="3" a="1"/>
  <c r="C768" i="3" s="1"/>
  <c r="C769" i="3" a="1"/>
  <c r="C769" i="3" s="1"/>
  <c r="C770" i="3" a="1"/>
  <c r="C770" i="3" s="1"/>
  <c r="C771" i="3" a="1"/>
  <c r="C771" i="3" s="1"/>
  <c r="C772" i="3" a="1"/>
  <c r="C772" i="3" s="1"/>
  <c r="C773" i="3" a="1"/>
  <c r="C773" i="3" s="1"/>
  <c r="C774" i="3" a="1"/>
  <c r="C774" i="3" s="1"/>
  <c r="C775" i="3" a="1"/>
  <c r="C775" i="3" s="1"/>
  <c r="C776" i="3" a="1"/>
  <c r="C776" i="3" s="1"/>
  <c r="C777" i="3" a="1"/>
  <c r="C777" i="3" s="1"/>
  <c r="C778" i="3" a="1"/>
  <c r="C778" i="3" s="1"/>
  <c r="C779" i="3" a="1"/>
  <c r="C779" i="3" s="1"/>
  <c r="C780" i="3" a="1"/>
  <c r="C780" i="3" s="1"/>
  <c r="C781" i="3" a="1"/>
  <c r="C781" i="3" s="1"/>
  <c r="C782" i="3" a="1"/>
  <c r="C782" i="3" s="1"/>
  <c r="C783" i="3" a="1"/>
  <c r="C783" i="3" s="1"/>
  <c r="C784" i="3" a="1"/>
  <c r="C784" i="3" s="1"/>
  <c r="C785" i="3" a="1"/>
  <c r="C785" i="3" s="1"/>
  <c r="C786" i="3" a="1"/>
  <c r="C786" i="3" s="1"/>
  <c r="C787" i="3" a="1"/>
  <c r="C787" i="3" s="1"/>
  <c r="C788" i="3" a="1"/>
  <c r="C788" i="3" s="1"/>
  <c r="C789" i="3" a="1"/>
  <c r="C789" i="3" s="1"/>
  <c r="C790" i="3" a="1"/>
  <c r="C790" i="3" s="1"/>
  <c r="C791" i="3" a="1"/>
  <c r="C791" i="3" s="1"/>
  <c r="C792" i="3" a="1"/>
  <c r="C792" i="3" s="1"/>
  <c r="C793" i="3" a="1"/>
  <c r="C793" i="3" s="1"/>
  <c r="C794" i="3" a="1"/>
  <c r="C794" i="3" s="1"/>
  <c r="C795" i="3" a="1"/>
  <c r="C795" i="3" s="1"/>
  <c r="C796" i="3" a="1"/>
  <c r="C796" i="3" s="1"/>
  <c r="C797" i="3" a="1"/>
  <c r="C797" i="3" s="1"/>
  <c r="C798" i="3" a="1"/>
  <c r="C798" i="3" s="1"/>
  <c r="C799" i="3" a="1"/>
  <c r="C799" i="3" s="1"/>
  <c r="C800" i="3" a="1"/>
  <c r="C800" i="3" s="1"/>
  <c r="C801" i="3" a="1"/>
  <c r="C801" i="3" s="1"/>
  <c r="C802" i="3" a="1"/>
  <c r="C802" i="3" s="1"/>
  <c r="C803" i="3" a="1"/>
  <c r="C803" i="3" s="1"/>
  <c r="C804" i="3" a="1"/>
  <c r="C804" i="3" s="1"/>
  <c r="C805" i="3" a="1"/>
  <c r="C805" i="3" s="1"/>
  <c r="C806" i="3" a="1"/>
  <c r="C806" i="3" s="1"/>
  <c r="C807" i="3" a="1"/>
  <c r="C807" i="3" s="1"/>
  <c r="C808" i="3" a="1"/>
  <c r="C808" i="3" s="1"/>
  <c r="C809" i="3" a="1"/>
  <c r="C809" i="3" s="1"/>
  <c r="C810" i="3" a="1"/>
  <c r="C810" i="3" s="1"/>
  <c r="C811" i="3" a="1"/>
  <c r="C811" i="3" s="1"/>
  <c r="C812" i="3" a="1"/>
  <c r="C812" i="3" s="1"/>
  <c r="C813" i="3" a="1"/>
  <c r="C813" i="3" s="1"/>
  <c r="C814" i="3" a="1"/>
  <c r="C814" i="3" s="1"/>
  <c r="C815" i="3" a="1"/>
  <c r="C815" i="3" s="1"/>
  <c r="C816" i="3" a="1"/>
  <c r="C816" i="3" s="1"/>
  <c r="C817" i="3" a="1"/>
  <c r="C817" i="3" s="1"/>
  <c r="C818" i="3" a="1"/>
  <c r="C818" i="3" s="1"/>
  <c r="C819" i="3" a="1"/>
  <c r="C819" i="3" s="1"/>
  <c r="C820" i="3" a="1"/>
  <c r="C820" i="3" s="1"/>
  <c r="C821" i="3" a="1"/>
  <c r="C821" i="3" s="1"/>
  <c r="C822" i="3" a="1"/>
  <c r="C822" i="3" s="1"/>
  <c r="C823" i="3" a="1"/>
  <c r="C823" i="3" s="1"/>
  <c r="C824" i="3" a="1"/>
  <c r="C824" i="3" s="1"/>
  <c r="C825" i="3" a="1"/>
  <c r="C825" i="3" s="1"/>
  <c r="C826" i="3" a="1"/>
  <c r="C826" i="3" s="1"/>
  <c r="C827" i="3" a="1"/>
  <c r="C827" i="3" s="1"/>
  <c r="C828" i="3" a="1"/>
  <c r="C828" i="3" s="1"/>
  <c r="C829" i="3" a="1"/>
  <c r="C829" i="3" s="1"/>
  <c r="C830" i="3" a="1"/>
  <c r="C830" i="3" s="1"/>
  <c r="C831" i="3" a="1"/>
  <c r="C831" i="3" s="1"/>
  <c r="C832" i="3" a="1"/>
  <c r="C832" i="3" s="1"/>
  <c r="C833" i="3" a="1"/>
  <c r="C833" i="3" s="1"/>
  <c r="C834" i="3" a="1"/>
  <c r="C834" i="3" s="1"/>
  <c r="C835" i="3" a="1"/>
  <c r="C835" i="3" s="1"/>
  <c r="C836" i="3" a="1"/>
  <c r="C836" i="3" s="1"/>
  <c r="C837" i="3" a="1"/>
  <c r="C837" i="3" s="1"/>
  <c r="C838" i="3" a="1"/>
  <c r="C838" i="3" s="1"/>
  <c r="C839" i="3" a="1"/>
  <c r="C839" i="3" s="1"/>
  <c r="C840" i="3" a="1"/>
  <c r="C840" i="3" s="1"/>
  <c r="C841" i="3" a="1"/>
  <c r="C841" i="3" s="1"/>
  <c r="C842" i="3" a="1"/>
  <c r="C842" i="3" s="1"/>
  <c r="C843" i="3" a="1"/>
  <c r="C843" i="3" s="1"/>
  <c r="C844" i="3" a="1"/>
  <c r="C844" i="3" s="1"/>
  <c r="C845" i="3" a="1"/>
  <c r="C845" i="3" s="1"/>
  <c r="C846" i="3" a="1"/>
  <c r="C846" i="3" s="1"/>
  <c r="C847" i="3" a="1"/>
  <c r="C847" i="3" s="1"/>
  <c r="C848" i="3" a="1"/>
  <c r="C848" i="3" s="1"/>
  <c r="C849" i="3" a="1"/>
  <c r="C849" i="3" s="1"/>
  <c r="C850" i="3" a="1"/>
  <c r="C850" i="3" s="1"/>
  <c r="C851" i="3" a="1"/>
  <c r="C851" i="3" s="1"/>
  <c r="C852" i="3" a="1"/>
  <c r="C852" i="3" s="1"/>
  <c r="C853" i="3" a="1"/>
  <c r="C853" i="3" s="1"/>
  <c r="C854" i="3" a="1"/>
  <c r="C854" i="3" s="1"/>
  <c r="C855" i="3" a="1"/>
  <c r="C855" i="3" s="1"/>
  <c r="C856" i="3" a="1"/>
  <c r="C856" i="3" s="1"/>
  <c r="C857" i="3" a="1"/>
  <c r="C857" i="3" s="1"/>
  <c r="C858" i="3" a="1"/>
  <c r="C858" i="3" s="1"/>
  <c r="C859" i="3" a="1"/>
  <c r="C859" i="3" s="1"/>
  <c r="C860" i="3" a="1"/>
  <c r="C860" i="3" s="1"/>
  <c r="C861" i="3" a="1"/>
  <c r="C861" i="3" s="1"/>
  <c r="C862" i="3" a="1"/>
  <c r="C862" i="3" s="1"/>
  <c r="C863" i="3" a="1"/>
  <c r="C863" i="3" s="1"/>
  <c r="C864" i="3" a="1"/>
  <c r="C864" i="3" s="1"/>
  <c r="C865" i="3" a="1"/>
  <c r="C865" i="3" s="1"/>
  <c r="C866" i="3" a="1"/>
  <c r="C866" i="3" s="1"/>
  <c r="C867" i="3" a="1"/>
  <c r="C867" i="3" s="1"/>
  <c r="C868" i="3" a="1"/>
  <c r="C868" i="3" s="1"/>
  <c r="C869" i="3" a="1"/>
  <c r="C869" i="3" s="1"/>
  <c r="C870" i="3" a="1"/>
  <c r="C870" i="3" s="1"/>
  <c r="C871" i="3" a="1"/>
  <c r="C871" i="3" s="1"/>
  <c r="C872" i="3" a="1"/>
  <c r="C872" i="3" s="1"/>
  <c r="C873" i="3" a="1"/>
  <c r="C873" i="3" s="1"/>
  <c r="C874" i="3" a="1"/>
  <c r="C874" i="3" s="1"/>
  <c r="C875" i="3" a="1"/>
  <c r="C875" i="3" s="1"/>
  <c r="C876" i="3" a="1"/>
  <c r="C876" i="3" s="1"/>
  <c r="C877" i="3" a="1"/>
  <c r="C877" i="3" s="1"/>
  <c r="C878" i="3" a="1"/>
  <c r="C878" i="3" s="1"/>
  <c r="C879" i="3" a="1"/>
  <c r="C879" i="3" s="1"/>
  <c r="C880" i="3" a="1"/>
  <c r="C880" i="3" s="1"/>
  <c r="C881" i="3" a="1"/>
  <c r="C881" i="3" s="1"/>
  <c r="C882" i="3" a="1"/>
  <c r="C882" i="3" s="1"/>
  <c r="C883" i="3" a="1"/>
  <c r="C883" i="3" s="1"/>
  <c r="C884" i="3" a="1"/>
  <c r="C884" i="3" s="1"/>
  <c r="C885" i="3" a="1"/>
  <c r="C885" i="3" s="1"/>
  <c r="C886" i="3" a="1"/>
  <c r="C886" i="3" s="1"/>
  <c r="C887" i="3" a="1"/>
  <c r="C887" i="3" s="1"/>
  <c r="C888" i="3" a="1"/>
  <c r="C888" i="3" s="1"/>
  <c r="C889" i="3" a="1"/>
  <c r="C889" i="3" s="1"/>
  <c r="C890" i="3" a="1"/>
  <c r="C890" i="3" s="1"/>
  <c r="C891" i="3" a="1"/>
  <c r="C891" i="3" s="1"/>
  <c r="C892" i="3" a="1"/>
  <c r="C892" i="3" s="1"/>
  <c r="C893" i="3" a="1"/>
  <c r="C893" i="3" s="1"/>
  <c r="C894" i="3" a="1"/>
  <c r="C894" i="3" s="1"/>
  <c r="C895" i="3" a="1"/>
  <c r="C895" i="3" s="1"/>
  <c r="C896" i="3" a="1"/>
  <c r="C896" i="3" s="1"/>
  <c r="C897" i="3" a="1"/>
  <c r="C897" i="3" s="1"/>
  <c r="C898" i="3" a="1"/>
  <c r="C898" i="3" s="1"/>
  <c r="C899" i="3" a="1"/>
  <c r="C899" i="3" s="1"/>
  <c r="C900" i="3" a="1"/>
  <c r="C900" i="3" s="1"/>
  <c r="C901" i="3" a="1"/>
  <c r="C901" i="3" s="1"/>
  <c r="C902" i="3" a="1"/>
  <c r="C902" i="3" s="1"/>
  <c r="C903" i="3" a="1"/>
  <c r="C903" i="3" s="1"/>
  <c r="C904" i="3" a="1"/>
  <c r="C904" i="3" s="1"/>
  <c r="C905" i="3" a="1"/>
  <c r="C905" i="3" s="1"/>
  <c r="C906" i="3" a="1"/>
  <c r="C906" i="3" s="1"/>
  <c r="C907" i="3" a="1"/>
  <c r="C907" i="3" s="1"/>
  <c r="C908" i="3" a="1"/>
  <c r="C908" i="3" s="1"/>
  <c r="C909" i="3" a="1"/>
  <c r="C909" i="3" s="1"/>
  <c r="C910" i="3" a="1"/>
  <c r="C910" i="3" s="1"/>
  <c r="C911" i="3" a="1"/>
  <c r="C911" i="3" s="1"/>
  <c r="C912" i="3" a="1"/>
  <c r="C912" i="3" s="1"/>
  <c r="C913" i="3" a="1"/>
  <c r="C913" i="3" s="1"/>
  <c r="C914" i="3" a="1"/>
  <c r="C914" i="3" s="1"/>
  <c r="C915" i="3" a="1"/>
  <c r="C915" i="3" s="1"/>
  <c r="C916" i="3" a="1"/>
  <c r="C916" i="3" s="1"/>
  <c r="C917" i="3" a="1"/>
  <c r="C917" i="3" s="1"/>
  <c r="C918" i="3" a="1"/>
  <c r="C918" i="3" s="1"/>
  <c r="C919" i="3" a="1"/>
  <c r="C919" i="3" s="1"/>
  <c r="C920" i="3" a="1"/>
  <c r="C920" i="3" s="1"/>
  <c r="C921" i="3" a="1"/>
  <c r="C921" i="3" s="1"/>
  <c r="C922" i="3" a="1"/>
  <c r="C922" i="3" s="1"/>
  <c r="C923" i="3" a="1"/>
  <c r="C923" i="3" s="1"/>
  <c r="C924" i="3" a="1"/>
  <c r="C924" i="3" s="1"/>
  <c r="C925" i="3" a="1"/>
  <c r="C925" i="3" s="1"/>
  <c r="C926" i="3" a="1"/>
  <c r="C926" i="3" s="1"/>
  <c r="C927" i="3" a="1"/>
  <c r="C927" i="3" s="1"/>
  <c r="C928" i="3" a="1"/>
  <c r="C928" i="3" s="1"/>
  <c r="C929" i="3" a="1"/>
  <c r="C929" i="3" s="1"/>
  <c r="C930" i="3" a="1"/>
  <c r="C930" i="3" s="1"/>
  <c r="C931" i="3" a="1"/>
  <c r="C931" i="3" s="1"/>
  <c r="C932" i="3" a="1"/>
  <c r="C932" i="3" s="1"/>
  <c r="C933" i="3" a="1"/>
  <c r="C933" i="3" s="1"/>
  <c r="C934" i="3" a="1"/>
  <c r="C934" i="3" s="1"/>
  <c r="C935" i="3" a="1"/>
  <c r="C935" i="3" s="1"/>
  <c r="C936" i="3" a="1"/>
  <c r="C936" i="3" s="1"/>
  <c r="C937" i="3" a="1"/>
  <c r="C937" i="3" s="1"/>
  <c r="C938" i="3" a="1"/>
  <c r="C938" i="3" s="1"/>
  <c r="C939" i="3" a="1"/>
  <c r="C939" i="3" s="1"/>
  <c r="C940" i="3" a="1"/>
  <c r="C940" i="3" s="1"/>
  <c r="C941" i="3" a="1"/>
  <c r="C941" i="3" s="1"/>
  <c r="C942" i="3" a="1"/>
  <c r="C942" i="3" s="1"/>
  <c r="C943" i="3" a="1"/>
  <c r="C943" i="3" s="1"/>
  <c r="C944" i="3" a="1"/>
  <c r="C944" i="3" s="1"/>
  <c r="C945" i="3" a="1"/>
  <c r="C945" i="3" s="1"/>
  <c r="C946" i="3" a="1"/>
  <c r="C946" i="3" s="1"/>
  <c r="C947" i="3" a="1"/>
  <c r="C947" i="3" s="1"/>
  <c r="C948" i="3" a="1"/>
  <c r="C948" i="3" s="1"/>
  <c r="C949" i="3" a="1"/>
  <c r="C949" i="3" s="1"/>
  <c r="C950" i="3" a="1"/>
  <c r="C950" i="3" s="1"/>
  <c r="C951" i="3" a="1"/>
  <c r="C951" i="3" s="1"/>
  <c r="C952" i="3" a="1"/>
  <c r="C952" i="3" s="1"/>
  <c r="C953" i="3" a="1"/>
  <c r="C953" i="3" s="1"/>
  <c r="C954" i="3" a="1"/>
  <c r="C954" i="3" s="1"/>
  <c r="C955" i="3" a="1"/>
  <c r="C955" i="3" s="1"/>
  <c r="C956" i="3" a="1"/>
  <c r="C956" i="3" s="1"/>
  <c r="C957" i="3" a="1"/>
  <c r="C957" i="3" s="1"/>
  <c r="C958" i="3" a="1"/>
  <c r="C958" i="3" s="1"/>
  <c r="C959" i="3" a="1"/>
  <c r="C959" i="3" s="1"/>
  <c r="C960" i="3" a="1"/>
  <c r="C960" i="3" s="1"/>
  <c r="C961" i="3" a="1"/>
  <c r="C961" i="3" s="1"/>
  <c r="C962" i="3" a="1"/>
  <c r="C962" i="3" s="1"/>
  <c r="C963" i="3" a="1"/>
  <c r="C963" i="3" s="1"/>
  <c r="C964" i="3" a="1"/>
  <c r="C964" i="3" s="1"/>
  <c r="C965" i="3" a="1"/>
  <c r="C965" i="3" s="1"/>
  <c r="C966" i="3" a="1"/>
  <c r="C966" i="3" s="1"/>
  <c r="C967" i="3" a="1"/>
  <c r="C967" i="3" s="1"/>
  <c r="C968" i="3" a="1"/>
  <c r="C968" i="3" s="1"/>
  <c r="C969" i="3" a="1"/>
  <c r="C969" i="3" s="1"/>
  <c r="C970" i="3" a="1"/>
  <c r="C970" i="3" s="1"/>
  <c r="C971" i="3" a="1"/>
  <c r="C971" i="3" s="1"/>
  <c r="C972" i="3" a="1"/>
  <c r="C972" i="3" s="1"/>
  <c r="C973" i="3" a="1"/>
  <c r="C973" i="3" s="1"/>
  <c r="C974" i="3" a="1"/>
  <c r="C974" i="3" s="1"/>
  <c r="C975" i="3" a="1"/>
  <c r="C975" i="3" s="1"/>
  <c r="C976" i="3" a="1"/>
  <c r="C976" i="3" s="1"/>
  <c r="C977" i="3" a="1"/>
  <c r="C977" i="3" s="1"/>
  <c r="C978" i="3" a="1"/>
  <c r="C978" i="3" s="1"/>
  <c r="C979" i="3" a="1"/>
  <c r="C979" i="3" s="1"/>
  <c r="C980" i="3" a="1"/>
  <c r="C980" i="3" s="1"/>
  <c r="C981" i="3" a="1"/>
  <c r="C981" i="3" s="1"/>
  <c r="C982" i="3" a="1"/>
  <c r="C982" i="3" s="1"/>
  <c r="C983" i="3" a="1"/>
  <c r="C983" i="3" s="1"/>
  <c r="C984" i="3" a="1"/>
  <c r="C984" i="3" s="1"/>
  <c r="C985" i="3" a="1"/>
  <c r="C985" i="3" s="1"/>
  <c r="C986" i="3" a="1"/>
  <c r="C986" i="3" s="1"/>
  <c r="C987" i="3" a="1"/>
  <c r="C987" i="3" s="1"/>
  <c r="C988" i="3" a="1"/>
  <c r="C988" i="3" s="1"/>
  <c r="C989" i="3" a="1"/>
  <c r="C989" i="3" s="1"/>
  <c r="C990" i="3" a="1"/>
  <c r="C990" i="3" s="1"/>
  <c r="C991" i="3" a="1"/>
  <c r="C991" i="3" s="1"/>
  <c r="C992" i="3" a="1"/>
  <c r="C992" i="3" s="1"/>
  <c r="C993" i="3" a="1"/>
  <c r="C993" i="3" s="1"/>
  <c r="C994" i="3" a="1"/>
  <c r="C994" i="3" s="1"/>
  <c r="C995" i="3" a="1"/>
  <c r="C995" i="3" s="1"/>
  <c r="C996" i="3" a="1"/>
  <c r="C996" i="3" s="1"/>
  <c r="C997" i="3" a="1"/>
  <c r="C997" i="3" s="1"/>
  <c r="C998" i="3" a="1"/>
  <c r="C998" i="3" s="1"/>
  <c r="C999" i="3" a="1"/>
  <c r="C999" i="3" s="1"/>
  <c r="C1000" i="3" a="1"/>
  <c r="C1000" i="3" s="1"/>
  <c r="C1001" i="3" a="1"/>
  <c r="C1001" i="3" s="1"/>
  <c r="C1002" i="3" a="1"/>
  <c r="C1002" i="3" s="1"/>
  <c r="C1003" i="3" a="1"/>
  <c r="C1003" i="3" s="1"/>
  <c r="C1004" i="3" a="1"/>
  <c r="C1004" i="3" s="1"/>
  <c r="C1005" i="3" a="1"/>
  <c r="C1005" i="3" s="1"/>
  <c r="C1006" i="3" a="1"/>
  <c r="C1006" i="3" s="1"/>
  <c r="C1007" i="3" a="1"/>
  <c r="C1007" i="3" s="1"/>
  <c r="C1008" i="3" a="1"/>
  <c r="C1008" i="3" s="1"/>
  <c r="C1009" i="3" a="1"/>
  <c r="C1009" i="3" s="1"/>
  <c r="C1010" i="3" a="1"/>
  <c r="C1010" i="3" s="1"/>
  <c r="C1011" i="3" a="1"/>
  <c r="C1011" i="3" s="1"/>
  <c r="C1012" i="3" a="1"/>
  <c r="C1012" i="3" s="1"/>
  <c r="C1013" i="3" a="1"/>
  <c r="C1013" i="3" s="1"/>
  <c r="C1014" i="3" a="1"/>
  <c r="C1014" i="3" s="1"/>
  <c r="C1015" i="3" a="1"/>
  <c r="C1015" i="3" s="1"/>
  <c r="C1016" i="3" a="1"/>
  <c r="C1016" i="3" s="1"/>
  <c r="C1017" i="3" a="1"/>
  <c r="C1017" i="3" s="1"/>
  <c r="C1018" i="3" a="1"/>
  <c r="C1018" i="3" s="1"/>
  <c r="C1019" i="3" a="1"/>
  <c r="C1019" i="3" s="1"/>
  <c r="C1020" i="3" a="1"/>
  <c r="C1020" i="3" s="1"/>
  <c r="C1021" i="3" a="1"/>
  <c r="C1021" i="3" s="1"/>
  <c r="C1022" i="3" a="1"/>
  <c r="C1022" i="3" s="1"/>
  <c r="C1023" i="3" a="1"/>
  <c r="C1023" i="3" s="1"/>
  <c r="C1024" i="3" a="1"/>
  <c r="C1024" i="3" s="1"/>
  <c r="C1025" i="3" a="1"/>
  <c r="C1025" i="3" s="1"/>
  <c r="C1026" i="3" a="1"/>
  <c r="C1026" i="3" s="1"/>
  <c r="C1027" i="3" a="1"/>
  <c r="C1027" i="3" s="1"/>
  <c r="C1028" i="3" a="1"/>
  <c r="C1028" i="3" s="1"/>
  <c r="C1029" i="3" a="1"/>
  <c r="C1029" i="3" s="1"/>
  <c r="C1030" i="3" a="1"/>
  <c r="C1030" i="3" s="1"/>
  <c r="C1031" i="3" a="1"/>
  <c r="C1031" i="3" s="1"/>
  <c r="C1032" i="3" a="1"/>
  <c r="C1032" i="3" s="1"/>
  <c r="C1033" i="3" a="1"/>
  <c r="C1033" i="3" s="1"/>
  <c r="C1034" i="3" a="1"/>
  <c r="C1034" i="3" s="1"/>
  <c r="C1035" i="3" a="1"/>
  <c r="C1035" i="3" s="1"/>
  <c r="C1036" i="3" a="1"/>
  <c r="C1036" i="3" s="1"/>
  <c r="C1037" i="3" a="1"/>
  <c r="C1037" i="3" s="1"/>
  <c r="C1038" i="3" a="1"/>
  <c r="C1038" i="3" s="1"/>
  <c r="C1039" i="3" a="1"/>
  <c r="C1039" i="3" s="1"/>
  <c r="C1040" i="3" a="1"/>
  <c r="C1040" i="3" s="1"/>
  <c r="C1041" i="3" a="1"/>
  <c r="C1041" i="3" s="1"/>
  <c r="C1042" i="3" a="1"/>
  <c r="C1042" i="3" s="1"/>
  <c r="C1043" i="3" a="1"/>
  <c r="C1043" i="3" s="1"/>
  <c r="C1044" i="3" a="1"/>
  <c r="C1044" i="3" s="1"/>
  <c r="C1045" i="3" a="1"/>
  <c r="C1045" i="3" s="1"/>
  <c r="C1046" i="3" a="1"/>
  <c r="C1046" i="3" s="1"/>
  <c r="C1047" i="3" a="1"/>
  <c r="C1047" i="3" s="1"/>
  <c r="C1048" i="3" a="1"/>
  <c r="C1048" i="3" s="1"/>
  <c r="C1049" i="3" a="1"/>
  <c r="C1049" i="3" s="1"/>
  <c r="C1050" i="3" a="1"/>
  <c r="C1050" i="3" s="1"/>
  <c r="C1051" i="3" a="1"/>
  <c r="C1051" i="3" s="1"/>
  <c r="C1052" i="3" a="1"/>
  <c r="C1052" i="3" s="1"/>
  <c r="C1053" i="3" a="1"/>
  <c r="C1053" i="3" s="1"/>
  <c r="C1054" i="3" a="1"/>
  <c r="C1054" i="3" s="1"/>
  <c r="C1055" i="3" a="1"/>
  <c r="C1055" i="3" s="1"/>
  <c r="C1056" i="3" a="1"/>
  <c r="C1056" i="3" s="1"/>
  <c r="C1057" i="3" a="1"/>
  <c r="C1057" i="3" s="1"/>
  <c r="C1058" i="3" a="1"/>
  <c r="C1058" i="3" s="1"/>
  <c r="C1059" i="3" a="1"/>
  <c r="C1059" i="3" s="1"/>
  <c r="C1060" i="3" a="1"/>
  <c r="C1060" i="3" s="1"/>
  <c r="C1061" i="3" a="1"/>
  <c r="C1061" i="3" s="1"/>
  <c r="C1062" i="3" a="1"/>
  <c r="C1062" i="3" s="1"/>
  <c r="C1063" i="3" a="1"/>
  <c r="C1063" i="3" s="1"/>
  <c r="C1064" i="3" a="1"/>
  <c r="C1064" i="3" s="1"/>
  <c r="C1065" i="3" a="1"/>
  <c r="C1065" i="3" s="1"/>
  <c r="C1066" i="3" a="1"/>
  <c r="C1066" i="3" s="1"/>
  <c r="C1067" i="3" a="1"/>
  <c r="C1067" i="3" s="1"/>
  <c r="C1068" i="3" a="1"/>
  <c r="C1068" i="3" s="1"/>
  <c r="C1069" i="3" a="1"/>
  <c r="C1069" i="3" s="1"/>
  <c r="C1070" i="3" a="1"/>
  <c r="C1070" i="3" s="1"/>
  <c r="C1071" i="3" a="1"/>
  <c r="C1071" i="3" s="1"/>
  <c r="C1072" i="3" a="1"/>
  <c r="C1072" i="3" s="1"/>
  <c r="C1073" i="3" a="1"/>
  <c r="C1073" i="3" s="1"/>
  <c r="C1074" i="3" a="1"/>
  <c r="C1074" i="3" s="1"/>
  <c r="C1075" i="3" a="1"/>
  <c r="C1075" i="3" s="1"/>
  <c r="C1076" i="3" a="1"/>
  <c r="C1076" i="3" s="1"/>
  <c r="C1077" i="3" a="1"/>
  <c r="C1077" i="3" s="1"/>
  <c r="C1078" i="3" a="1"/>
  <c r="C1078" i="3" s="1"/>
  <c r="C1079" i="3" a="1"/>
  <c r="C1079" i="3" s="1"/>
  <c r="C1080" i="3" a="1"/>
  <c r="C1080" i="3" s="1"/>
  <c r="C1081" i="3" a="1"/>
  <c r="C1081" i="3" s="1"/>
  <c r="C1082" i="3" a="1"/>
  <c r="C1082" i="3" s="1"/>
  <c r="C1083" i="3" a="1"/>
  <c r="C1083" i="3" s="1"/>
  <c r="C1084" i="3" a="1"/>
  <c r="C1084" i="3" s="1"/>
  <c r="C1085" i="3" a="1"/>
  <c r="C1085" i="3" s="1"/>
  <c r="C1086" i="3" a="1"/>
  <c r="C1086" i="3" s="1"/>
  <c r="C1087" i="3" a="1"/>
  <c r="C1087" i="3" s="1"/>
  <c r="C1088" i="3" a="1"/>
  <c r="C1088" i="3" s="1"/>
  <c r="C1089" i="3" a="1"/>
  <c r="C1089" i="3" s="1"/>
  <c r="C1090" i="3" a="1"/>
  <c r="C1090" i="3" s="1"/>
  <c r="C1091" i="3" a="1"/>
  <c r="C1091" i="3" s="1"/>
  <c r="C1092" i="3" a="1"/>
  <c r="C1092" i="3" s="1"/>
  <c r="C1093" i="3" a="1"/>
  <c r="C1093" i="3" s="1"/>
  <c r="C1094" i="3" a="1"/>
  <c r="C1094" i="3" s="1"/>
  <c r="C1095" i="3" a="1"/>
  <c r="C1095" i="3" s="1"/>
  <c r="C1096" i="3" a="1"/>
  <c r="C1096" i="3" s="1"/>
  <c r="C1097" i="3" a="1"/>
  <c r="C1097" i="3" s="1"/>
  <c r="C1098" i="3" a="1"/>
  <c r="C1098" i="3" s="1"/>
  <c r="C1099" i="3" a="1"/>
  <c r="C1099" i="3" s="1"/>
  <c r="C1100" i="3" a="1"/>
  <c r="C1100" i="3" s="1"/>
  <c r="C1101" i="3" a="1"/>
  <c r="C1101" i="3" s="1"/>
  <c r="C1102" i="3" a="1"/>
  <c r="C1102" i="3" s="1"/>
  <c r="C1103" i="3" a="1"/>
  <c r="C1103" i="3" s="1"/>
  <c r="C1104" i="3" a="1"/>
  <c r="C1104" i="3" s="1"/>
  <c r="C1105" i="3" a="1"/>
  <c r="C1105" i="3" s="1"/>
  <c r="C1106" i="3" a="1"/>
  <c r="C1106" i="3" s="1"/>
  <c r="C1107" i="3" a="1"/>
  <c r="C1107" i="3" s="1"/>
  <c r="C1108" i="3" a="1"/>
  <c r="C1108" i="3" s="1"/>
  <c r="C1109" i="3" a="1"/>
  <c r="C1109" i="3" s="1"/>
  <c r="C1110" i="3" a="1"/>
  <c r="C1110" i="3" s="1"/>
  <c r="C1111" i="3" a="1"/>
  <c r="C1111" i="3" s="1"/>
  <c r="C1112" i="3" a="1"/>
  <c r="C1112" i="3" s="1"/>
  <c r="C1113" i="3" a="1"/>
  <c r="C1113" i="3" s="1"/>
  <c r="C1114" i="3" a="1"/>
  <c r="C1114" i="3" s="1"/>
  <c r="C1115" i="3" a="1"/>
  <c r="C1115" i="3" s="1"/>
  <c r="C1116" i="3" a="1"/>
  <c r="C1116" i="3" s="1"/>
  <c r="C1117" i="3" a="1"/>
  <c r="C1117" i="3" s="1"/>
  <c r="C1118" i="3" a="1"/>
  <c r="C1118" i="3" s="1"/>
  <c r="C1119" i="3" a="1"/>
  <c r="C1119" i="3" s="1"/>
  <c r="C1120" i="3" a="1"/>
  <c r="C1120" i="3" s="1"/>
  <c r="C1121" i="3" a="1"/>
  <c r="C1121" i="3" s="1"/>
  <c r="C1122" i="3" a="1"/>
  <c r="C1122" i="3" s="1"/>
  <c r="C1123" i="3" a="1"/>
  <c r="C1123" i="3" s="1"/>
  <c r="C1124" i="3" a="1"/>
  <c r="C1124" i="3" s="1"/>
  <c r="C1125" i="3" a="1"/>
  <c r="C1125" i="3" s="1"/>
  <c r="C1126" i="3" a="1"/>
  <c r="C1126" i="3" s="1"/>
  <c r="C1127" i="3" a="1"/>
  <c r="C1127" i="3" s="1"/>
  <c r="C1128" i="3" a="1"/>
  <c r="C1128" i="3" s="1"/>
  <c r="C1129" i="3" a="1"/>
  <c r="C1129" i="3" s="1"/>
  <c r="C1130" i="3" a="1"/>
  <c r="C1130" i="3" s="1"/>
  <c r="C1131" i="3" a="1"/>
  <c r="C1131" i="3" s="1"/>
  <c r="C1132" i="3" a="1"/>
  <c r="C1132" i="3" s="1"/>
  <c r="C1133" i="3" a="1"/>
  <c r="C1133" i="3" s="1"/>
  <c r="C1134" i="3" a="1"/>
  <c r="C1134" i="3" s="1"/>
  <c r="C1135" i="3" a="1"/>
  <c r="C1135" i="3" s="1"/>
  <c r="C1136" i="3" a="1"/>
  <c r="C1136" i="3" s="1"/>
  <c r="C1137" i="3" a="1"/>
  <c r="C1137" i="3" s="1"/>
  <c r="C1138" i="3" a="1"/>
  <c r="C1138" i="3" s="1"/>
  <c r="C1139" i="3" a="1"/>
  <c r="C1139" i="3" s="1"/>
  <c r="C1140" i="3" a="1"/>
  <c r="C1140" i="3" s="1"/>
  <c r="C1141" i="3" a="1"/>
  <c r="C1141" i="3" s="1"/>
  <c r="C1142" i="3" a="1"/>
  <c r="C1142" i="3" s="1"/>
  <c r="C1143" i="3" a="1"/>
  <c r="C1143" i="3" s="1"/>
  <c r="C1144" i="3" a="1"/>
  <c r="C1144" i="3" s="1"/>
  <c r="C1145" i="3" a="1"/>
  <c r="C1145" i="3" s="1"/>
  <c r="C1146" i="3" a="1"/>
  <c r="C1146" i="3" s="1"/>
  <c r="C1147" i="3" a="1"/>
  <c r="C1147" i="3" s="1"/>
  <c r="C1148" i="3" a="1"/>
  <c r="C1148" i="3" s="1"/>
  <c r="C1149" i="3" a="1"/>
  <c r="C1149" i="3" s="1"/>
  <c r="C1150" i="3" a="1"/>
  <c r="C1150" i="3" s="1"/>
  <c r="C1151" i="3" a="1"/>
  <c r="C1151" i="3" s="1"/>
  <c r="C1152" i="3" a="1"/>
  <c r="C1152" i="3" s="1"/>
  <c r="C1153" i="3" a="1"/>
  <c r="C1153" i="3" s="1"/>
  <c r="C1154" i="3" a="1"/>
  <c r="C1154" i="3" s="1"/>
  <c r="C1155" i="3" a="1"/>
  <c r="C1155" i="3" s="1"/>
  <c r="C1156" i="3" a="1"/>
  <c r="C1156" i="3" s="1"/>
  <c r="C1157" i="3" a="1"/>
  <c r="C1157" i="3" s="1"/>
  <c r="C1158" i="3" a="1"/>
  <c r="C1158" i="3" s="1"/>
  <c r="C1159" i="3" a="1"/>
  <c r="C1159" i="3" s="1"/>
  <c r="C1160" i="3" a="1"/>
  <c r="C1160" i="3" s="1"/>
  <c r="C1161" i="3" a="1"/>
  <c r="C1161" i="3" s="1"/>
  <c r="C1162" i="3" a="1"/>
  <c r="C1162" i="3" s="1"/>
  <c r="C1163" i="3" a="1"/>
  <c r="C1163" i="3" s="1"/>
  <c r="C1164" i="3" a="1"/>
  <c r="C1164" i="3" s="1"/>
  <c r="C1165" i="3" a="1"/>
  <c r="C1165" i="3" s="1"/>
  <c r="C1166" i="3" a="1"/>
  <c r="C1166" i="3" s="1"/>
  <c r="C1167" i="3" a="1"/>
  <c r="C1167" i="3" s="1"/>
  <c r="C1168" i="3" a="1"/>
  <c r="C1168" i="3" s="1"/>
  <c r="C1169" i="3" a="1"/>
  <c r="C1169" i="3" s="1"/>
  <c r="C1170" i="3" a="1"/>
  <c r="C1170" i="3" s="1"/>
  <c r="C1171" i="3" a="1"/>
  <c r="C1171" i="3" s="1"/>
  <c r="C1172" i="3" a="1"/>
  <c r="C1172" i="3" s="1"/>
  <c r="C1173" i="3" a="1"/>
  <c r="C1173" i="3" s="1"/>
  <c r="C1174" i="3" a="1"/>
  <c r="C1174" i="3" s="1"/>
  <c r="C1175" i="3" a="1"/>
  <c r="C1175" i="3" s="1"/>
  <c r="C1176" i="3" a="1"/>
  <c r="C1176" i="3" s="1"/>
  <c r="C1177" i="3" a="1"/>
  <c r="C1177" i="3" s="1"/>
  <c r="C1178" i="3" a="1"/>
  <c r="C1178" i="3" s="1"/>
  <c r="C1179" i="3" a="1"/>
  <c r="C1179" i="3" s="1"/>
  <c r="C1180" i="3" a="1"/>
  <c r="C1180" i="3" s="1"/>
  <c r="C1181" i="3" a="1"/>
  <c r="C1181" i="3" s="1"/>
  <c r="C1182" i="3" a="1"/>
  <c r="C1182" i="3" s="1"/>
  <c r="C1183" i="3" a="1"/>
  <c r="C1183" i="3" s="1"/>
  <c r="C1184" i="3" a="1"/>
  <c r="C1184" i="3" s="1"/>
  <c r="C1185" i="3" a="1"/>
  <c r="C1185" i="3" s="1"/>
  <c r="C1186" i="3" a="1"/>
  <c r="C1186" i="3" s="1"/>
  <c r="C1187" i="3" a="1"/>
  <c r="C1187" i="3" s="1"/>
  <c r="C1188" i="3" a="1"/>
  <c r="C1188" i="3" s="1"/>
  <c r="C1189" i="3" a="1"/>
  <c r="C1189" i="3" s="1"/>
  <c r="C1190" i="3" a="1"/>
  <c r="C1190" i="3" s="1"/>
  <c r="C1191" i="3" a="1"/>
  <c r="C1191" i="3" s="1"/>
  <c r="C1192" i="3" a="1"/>
  <c r="C1192" i="3" s="1"/>
  <c r="C1193" i="3" a="1"/>
  <c r="C1193" i="3" s="1"/>
  <c r="C1194" i="3" a="1"/>
  <c r="C1194" i="3" s="1"/>
  <c r="C1195" i="3" a="1"/>
  <c r="C1195" i="3" s="1"/>
  <c r="C1196" i="3" a="1"/>
  <c r="C1196" i="3" s="1"/>
  <c r="C1197" i="3" a="1"/>
  <c r="C1197" i="3" s="1"/>
  <c r="C1198" i="3" a="1"/>
  <c r="C1198" i="3" s="1"/>
  <c r="C1199" i="3" a="1"/>
  <c r="C1199" i="3" s="1"/>
  <c r="C1200" i="3" a="1"/>
  <c r="C1200" i="3" s="1"/>
  <c r="C1201" i="3" a="1"/>
  <c r="C1201" i="3" s="1"/>
  <c r="C1202" i="3" a="1"/>
  <c r="C1202" i="3" s="1"/>
  <c r="C1203" i="3" a="1"/>
  <c r="C1203" i="3" s="1"/>
  <c r="C1204" i="3" a="1"/>
  <c r="C1204" i="3" s="1"/>
  <c r="C1205" i="3" a="1"/>
  <c r="C1205" i="3" s="1"/>
  <c r="C1206" i="3" a="1"/>
  <c r="C1206" i="3" s="1"/>
  <c r="C1207" i="3" a="1"/>
  <c r="C1207" i="3" s="1"/>
  <c r="C1208" i="3" a="1"/>
  <c r="C1208" i="3" s="1"/>
  <c r="C1209" i="3" a="1"/>
  <c r="C1209" i="3" s="1"/>
  <c r="C1210" i="3" a="1"/>
  <c r="C1210" i="3" s="1"/>
  <c r="C1211" i="3" a="1"/>
  <c r="C1211" i="3" s="1"/>
  <c r="C1212" i="3" a="1"/>
  <c r="C1212" i="3" s="1"/>
  <c r="C1213" i="3" a="1"/>
  <c r="C1213" i="3" s="1"/>
  <c r="C1214" i="3" a="1"/>
  <c r="C1214" i="3" s="1"/>
  <c r="C1215" i="3" a="1"/>
  <c r="C1215" i="3" s="1"/>
  <c r="C1216" i="3" a="1"/>
  <c r="C1216" i="3" s="1"/>
  <c r="C1217" i="3" a="1"/>
  <c r="C1217" i="3" s="1"/>
  <c r="C1218" i="3" a="1"/>
  <c r="C1218" i="3" s="1"/>
  <c r="C1219" i="3" a="1"/>
  <c r="C1219" i="3" s="1"/>
  <c r="C1220" i="3" a="1"/>
  <c r="C1220" i="3" s="1"/>
  <c r="C1221" i="3" a="1"/>
  <c r="C1221" i="3" s="1"/>
  <c r="C1222" i="3" a="1"/>
  <c r="C1222" i="3" s="1"/>
  <c r="C1223" i="3" a="1"/>
  <c r="C1223" i="3" s="1"/>
  <c r="C1224" i="3" a="1"/>
  <c r="C1224" i="3" s="1"/>
  <c r="C1225" i="3" a="1"/>
  <c r="C1225" i="3" s="1"/>
  <c r="C1226" i="3" a="1"/>
  <c r="C1226" i="3" s="1"/>
  <c r="C1227" i="3" a="1"/>
  <c r="C1227" i="3" s="1"/>
  <c r="C1228" i="3" a="1"/>
  <c r="C1228" i="3" s="1"/>
  <c r="C1229" i="3" a="1"/>
  <c r="C1229" i="3" s="1"/>
  <c r="C1230" i="3" a="1"/>
  <c r="C1230" i="3" s="1"/>
  <c r="C1231" i="3" a="1"/>
  <c r="C1231" i="3" s="1"/>
  <c r="C1232" i="3" a="1"/>
  <c r="C1232" i="3" s="1"/>
  <c r="C1233" i="3" a="1"/>
  <c r="C1233" i="3" s="1"/>
  <c r="C1234" i="3" a="1"/>
  <c r="C1234" i="3" s="1"/>
  <c r="C1235" i="3" a="1"/>
  <c r="C1235" i="3" s="1"/>
  <c r="C1236" i="3" a="1"/>
  <c r="C1236" i="3" s="1"/>
  <c r="C1237" i="3" a="1"/>
  <c r="C1237" i="3" s="1"/>
  <c r="C1238" i="3" a="1"/>
  <c r="C1238" i="3" s="1"/>
  <c r="C1239" i="3" a="1"/>
  <c r="C1239" i="3" s="1"/>
  <c r="C1240" i="3" a="1"/>
  <c r="C1240" i="3" s="1"/>
  <c r="C1241" i="3" a="1"/>
  <c r="C1241" i="3" s="1"/>
  <c r="C1242" i="3" a="1"/>
  <c r="C1242" i="3" s="1"/>
  <c r="C1243" i="3" a="1"/>
  <c r="C1243" i="3" s="1"/>
  <c r="C1244" i="3" a="1"/>
  <c r="C1244" i="3" s="1"/>
  <c r="C1245" i="3" a="1"/>
  <c r="C1245" i="3" s="1"/>
  <c r="C1246" i="3" a="1"/>
  <c r="C1246" i="3" s="1"/>
  <c r="C1247" i="3" a="1"/>
  <c r="C1247" i="3" s="1"/>
  <c r="C1248" i="3" a="1"/>
  <c r="C1248" i="3" s="1"/>
  <c r="C1249" i="3" a="1"/>
  <c r="C1249" i="3" s="1"/>
  <c r="C1250" i="3" a="1"/>
  <c r="C1250" i="3" s="1"/>
  <c r="C1251" i="3" a="1"/>
  <c r="C1251" i="3" s="1"/>
  <c r="C1252" i="3" a="1"/>
  <c r="C1252" i="3" s="1"/>
  <c r="C1253" i="3" a="1"/>
  <c r="C1253" i="3" s="1"/>
  <c r="C1254" i="3" a="1"/>
  <c r="C1254" i="3" s="1"/>
  <c r="C1255" i="3" a="1"/>
  <c r="C1255" i="3" s="1"/>
  <c r="C1256" i="3" a="1"/>
  <c r="C1256" i="3" s="1"/>
  <c r="C1257" i="3" a="1"/>
  <c r="C1257" i="3" s="1"/>
  <c r="C1258" i="3" a="1"/>
  <c r="C1258" i="3" s="1"/>
  <c r="C1259" i="3" a="1"/>
  <c r="C1259" i="3" s="1"/>
  <c r="C1260" i="3" a="1"/>
  <c r="C1260" i="3" s="1"/>
  <c r="C1261" i="3" a="1"/>
  <c r="C1261" i="3" s="1"/>
  <c r="C1262" i="3" a="1"/>
  <c r="C1262" i="3" s="1"/>
  <c r="C1263" i="3" a="1"/>
  <c r="C1263" i="3" s="1"/>
  <c r="C1264" i="3" a="1"/>
  <c r="C1264" i="3" s="1"/>
  <c r="C1265" i="3" a="1"/>
  <c r="C1265" i="3" s="1"/>
  <c r="C1266" i="3" a="1"/>
  <c r="C1266" i="3" s="1"/>
  <c r="C1267" i="3" a="1"/>
  <c r="C1267" i="3" s="1"/>
  <c r="C1268" i="3" a="1"/>
  <c r="C1268" i="3" s="1"/>
  <c r="C1269" i="3" a="1"/>
  <c r="C1269" i="3" s="1"/>
  <c r="C1270" i="3" a="1"/>
  <c r="C1270" i="3" s="1"/>
  <c r="C1271" i="3" a="1"/>
  <c r="C1271" i="3" s="1"/>
  <c r="C1272" i="3" a="1"/>
  <c r="C1272" i="3" s="1"/>
  <c r="C1273" i="3" a="1"/>
  <c r="C1273" i="3" s="1"/>
  <c r="C1274" i="3" a="1"/>
  <c r="C1274" i="3" s="1"/>
  <c r="C1275" i="3" a="1"/>
  <c r="C1275" i="3" s="1"/>
  <c r="C1276" i="3" a="1"/>
  <c r="C1276" i="3" s="1"/>
  <c r="C1277" i="3" a="1"/>
  <c r="C1277" i="3" s="1"/>
  <c r="C1278" i="3" a="1"/>
  <c r="C1278" i="3" s="1"/>
  <c r="C1279" i="3" a="1"/>
  <c r="C1279" i="3" s="1"/>
  <c r="C1280" i="3" a="1"/>
  <c r="C1280" i="3" s="1"/>
  <c r="C1281" i="3" a="1"/>
  <c r="C1281" i="3" s="1"/>
  <c r="C1282" i="3" a="1"/>
  <c r="C1282" i="3" s="1"/>
  <c r="C1283" i="3" a="1"/>
  <c r="C1283" i="3" s="1"/>
  <c r="C1284" i="3" a="1"/>
  <c r="C1284" i="3" s="1"/>
  <c r="C1285" i="3" a="1"/>
  <c r="C1285" i="3" s="1"/>
  <c r="C1286" i="3" a="1"/>
  <c r="C1286" i="3" s="1"/>
  <c r="C1287" i="3" a="1"/>
  <c r="C1287" i="3" s="1"/>
  <c r="C1288" i="3" a="1"/>
  <c r="C1288" i="3" s="1"/>
  <c r="C1289" i="3" a="1"/>
  <c r="C1289" i="3" s="1"/>
  <c r="C1290" i="3" a="1"/>
  <c r="C1290" i="3" s="1"/>
  <c r="C1291" i="3" a="1"/>
  <c r="C1291" i="3" s="1"/>
  <c r="C1292" i="3" a="1"/>
  <c r="C1292" i="3" s="1"/>
  <c r="C1293" i="3" a="1"/>
  <c r="C1293" i="3" s="1"/>
  <c r="C1294" i="3" a="1"/>
  <c r="C1294" i="3" s="1"/>
  <c r="C1295" i="3" a="1"/>
  <c r="C1295" i="3" s="1"/>
  <c r="C1296" i="3" a="1"/>
  <c r="C1296" i="3" s="1"/>
  <c r="C1297" i="3" a="1"/>
  <c r="C1297" i="3" s="1"/>
  <c r="C1298" i="3" a="1"/>
  <c r="C1298" i="3" s="1"/>
  <c r="C1299" i="3" a="1"/>
  <c r="C1299" i="3" s="1"/>
  <c r="C1300" i="3" a="1"/>
  <c r="C1300" i="3" s="1"/>
  <c r="C1301" i="3" a="1"/>
  <c r="C1301" i="3" s="1"/>
  <c r="C1302" i="3" a="1"/>
  <c r="C1302" i="3" s="1"/>
  <c r="C1303" i="3" a="1"/>
  <c r="C1303" i="3" s="1"/>
  <c r="C1304" i="3" a="1"/>
  <c r="C1304" i="3" s="1"/>
  <c r="C1305" i="3" a="1"/>
  <c r="C1305" i="3" s="1"/>
  <c r="C1306" i="3" a="1"/>
  <c r="C1306" i="3" s="1"/>
  <c r="C1307" i="3" a="1"/>
  <c r="C1307" i="3" s="1"/>
  <c r="C1308" i="3" a="1"/>
  <c r="C1308" i="3" s="1"/>
  <c r="C1309" i="3" a="1"/>
  <c r="C1309" i="3" s="1"/>
  <c r="C1310" i="3" a="1"/>
  <c r="C1310" i="3" s="1"/>
  <c r="C1311" i="3" a="1"/>
  <c r="C1311" i="3" s="1"/>
  <c r="C1312" i="3" a="1"/>
  <c r="C1312" i="3" s="1"/>
  <c r="C1313" i="3" a="1"/>
  <c r="C1313" i="3" s="1"/>
  <c r="C1314" i="3" a="1"/>
  <c r="C1314" i="3" s="1"/>
  <c r="C1315" i="3" a="1"/>
  <c r="C1315" i="3" s="1"/>
  <c r="C1316" i="3" a="1"/>
  <c r="C1316" i="3" s="1"/>
  <c r="C1317" i="3" a="1"/>
  <c r="C1317" i="3" s="1"/>
  <c r="C1318" i="3" a="1"/>
  <c r="C1318" i="3" s="1"/>
  <c r="C1319" i="3" a="1"/>
  <c r="C1319" i="3" s="1"/>
  <c r="C1320" i="3" a="1"/>
  <c r="C1320" i="3" s="1"/>
  <c r="C1321" i="3" a="1"/>
  <c r="C1321" i="3" s="1"/>
  <c r="C1322" i="3" a="1"/>
  <c r="C1322" i="3" s="1"/>
  <c r="C1323" i="3" a="1"/>
  <c r="C1323" i="3" s="1"/>
  <c r="C1324" i="3" a="1"/>
  <c r="C1324" i="3" s="1"/>
  <c r="C1325" i="3" a="1"/>
  <c r="C1325" i="3" s="1"/>
  <c r="C1326" i="3" a="1"/>
  <c r="C1326" i="3" s="1"/>
  <c r="C1327" i="3" a="1"/>
  <c r="C1327" i="3" s="1"/>
  <c r="C1328" i="3" a="1"/>
  <c r="C1328" i="3" s="1"/>
  <c r="C1329" i="3" a="1"/>
  <c r="C1329" i="3" s="1"/>
  <c r="C1330" i="3" a="1"/>
  <c r="C1330" i="3" s="1"/>
  <c r="C1331" i="3" a="1"/>
  <c r="C1331" i="3" s="1"/>
  <c r="C1332" i="3" a="1"/>
  <c r="C1332" i="3" s="1"/>
  <c r="C1333" i="3" a="1"/>
  <c r="C1333" i="3" s="1"/>
  <c r="C1334" i="3" a="1"/>
  <c r="C1334" i="3" s="1"/>
  <c r="C1335" i="3" a="1"/>
  <c r="C1335" i="3" s="1"/>
  <c r="C1336" i="3" a="1"/>
  <c r="C1336" i="3" s="1"/>
  <c r="C1337" i="3" a="1"/>
  <c r="C1337" i="3" s="1"/>
  <c r="C1338" i="3" a="1"/>
  <c r="C1338" i="3" s="1"/>
  <c r="C1339" i="3" a="1"/>
  <c r="C1339" i="3" s="1"/>
  <c r="C1340" i="3" a="1"/>
  <c r="C1340" i="3" s="1"/>
  <c r="C1341" i="3" a="1"/>
  <c r="C1341" i="3" s="1"/>
  <c r="C1342" i="3" a="1"/>
  <c r="C1342" i="3" s="1"/>
  <c r="C1343" i="3" a="1"/>
  <c r="C1343" i="3" s="1"/>
  <c r="C1344" i="3" a="1"/>
  <c r="C1344" i="3" s="1"/>
  <c r="C1345" i="3" a="1"/>
  <c r="C1345" i="3" s="1"/>
  <c r="C1346" i="3" a="1"/>
  <c r="C1346" i="3" s="1"/>
  <c r="C1347" i="3" a="1"/>
  <c r="C1347" i="3" s="1"/>
  <c r="C1348" i="3" a="1"/>
  <c r="C1348" i="3" s="1"/>
  <c r="C1349" i="3" a="1"/>
  <c r="C1349" i="3" s="1"/>
  <c r="C1350" i="3" a="1"/>
  <c r="C1350" i="3" s="1"/>
  <c r="C1351" i="3" a="1"/>
  <c r="C1351" i="3" s="1"/>
  <c r="C1352" i="3" a="1"/>
  <c r="C1352" i="3" s="1"/>
  <c r="C1353" i="3" a="1"/>
  <c r="C1353" i="3" s="1"/>
  <c r="C1354" i="3" a="1"/>
  <c r="C1354" i="3" s="1"/>
  <c r="C1355" i="3" a="1"/>
  <c r="C1355" i="3" s="1"/>
  <c r="C1356" i="3" a="1"/>
  <c r="C1356" i="3" s="1"/>
  <c r="C1357" i="3" a="1"/>
  <c r="C1357" i="3" s="1"/>
  <c r="C1358" i="3" a="1"/>
  <c r="C1358" i="3" s="1"/>
  <c r="C1359" i="3" a="1"/>
  <c r="C1359" i="3" s="1"/>
  <c r="C1360" i="3" a="1"/>
  <c r="C1360" i="3" s="1"/>
  <c r="C1361" i="3" a="1"/>
  <c r="C1361" i="3" s="1"/>
  <c r="C1362" i="3" a="1"/>
  <c r="C1362" i="3" s="1"/>
  <c r="C1363" i="3" a="1"/>
  <c r="C1363" i="3" s="1"/>
  <c r="C1364" i="3" a="1"/>
  <c r="C1364" i="3" s="1"/>
  <c r="C1365" i="3" a="1"/>
  <c r="C1365" i="3" s="1"/>
  <c r="C1366" i="3" a="1"/>
  <c r="C1366" i="3" s="1"/>
  <c r="C1367" i="3" a="1"/>
  <c r="C1367" i="3" s="1"/>
  <c r="C1368" i="3" a="1"/>
  <c r="C1368" i="3" s="1"/>
  <c r="C1369" i="3" a="1"/>
  <c r="C1369" i="3" s="1"/>
  <c r="C1370" i="3" a="1"/>
  <c r="C1370" i="3" s="1"/>
  <c r="C1371" i="3" a="1"/>
  <c r="C1371" i="3" s="1"/>
  <c r="C1372" i="3" a="1"/>
  <c r="C1372" i="3" s="1"/>
  <c r="C1373" i="3" a="1"/>
  <c r="C1373" i="3" s="1"/>
  <c r="C1374" i="3" a="1"/>
  <c r="C1374" i="3" s="1"/>
  <c r="C1375" i="3" a="1"/>
  <c r="C1375" i="3" s="1"/>
  <c r="C1376" i="3" a="1"/>
  <c r="C1376" i="3" s="1"/>
  <c r="C1377" i="3" a="1"/>
  <c r="C1377" i="3" s="1"/>
  <c r="C1378" i="3" a="1"/>
  <c r="C1378" i="3" s="1"/>
  <c r="C1379" i="3" a="1"/>
  <c r="C1379" i="3" s="1"/>
  <c r="C1380" i="3" a="1"/>
  <c r="C1380" i="3" s="1"/>
  <c r="C1381" i="3" a="1"/>
  <c r="C1381" i="3" s="1"/>
  <c r="C1382" i="3" a="1"/>
  <c r="C1382" i="3" s="1"/>
  <c r="C1383" i="3" a="1"/>
  <c r="C1383" i="3" s="1"/>
  <c r="C1384" i="3" a="1"/>
  <c r="C1384" i="3" s="1"/>
  <c r="C1385" i="3" a="1"/>
  <c r="C1385" i="3" s="1"/>
  <c r="C1386" i="3" a="1"/>
  <c r="C1386" i="3" s="1"/>
  <c r="C1387" i="3" a="1"/>
  <c r="C1387" i="3" s="1"/>
  <c r="C1388" i="3" a="1"/>
  <c r="C1388" i="3" s="1"/>
  <c r="C1389" i="3" a="1"/>
  <c r="C1389" i="3" s="1"/>
  <c r="C1390" i="3" a="1"/>
  <c r="C1390" i="3" s="1"/>
  <c r="C1391" i="3" a="1"/>
  <c r="C1391" i="3" s="1"/>
  <c r="C1392" i="3" a="1"/>
  <c r="C1392" i="3" s="1"/>
  <c r="C1393" i="3" a="1"/>
  <c r="C1393" i="3" s="1"/>
  <c r="C1394" i="3" a="1"/>
  <c r="C1394" i="3" s="1"/>
  <c r="C1395" i="3" a="1"/>
  <c r="C1395" i="3" s="1"/>
  <c r="C1396" i="3" a="1"/>
  <c r="C1396" i="3" s="1"/>
  <c r="C1397" i="3" a="1"/>
  <c r="C1397" i="3" s="1"/>
  <c r="C1398" i="3" a="1"/>
  <c r="C1398" i="3" s="1"/>
  <c r="C1399" i="3" a="1"/>
  <c r="C1399" i="3" s="1"/>
  <c r="C1400" i="3" a="1"/>
  <c r="C1400" i="3" s="1"/>
  <c r="C1401" i="3" a="1"/>
  <c r="C1401" i="3" s="1"/>
  <c r="C1402" i="3" a="1"/>
  <c r="C1402" i="3" s="1"/>
  <c r="C1403" i="3" a="1"/>
  <c r="C1403" i="3" s="1"/>
  <c r="C1404" i="3" a="1"/>
  <c r="C1404" i="3" s="1"/>
  <c r="C1405" i="3" a="1"/>
  <c r="C1405" i="3" s="1"/>
  <c r="C1406" i="3" a="1"/>
  <c r="C1406" i="3" s="1"/>
  <c r="C1407" i="3" a="1"/>
  <c r="C1407" i="3" s="1"/>
  <c r="C1408" i="3" a="1"/>
  <c r="C1408" i="3" s="1"/>
  <c r="C1409" i="3" a="1"/>
  <c r="C1409" i="3" s="1"/>
  <c r="C1410" i="3" a="1"/>
  <c r="C1410" i="3" s="1"/>
  <c r="C1411" i="3" a="1"/>
  <c r="C1411" i="3" s="1"/>
  <c r="C1412" i="3" a="1"/>
  <c r="C1412" i="3" s="1"/>
  <c r="C1413" i="3" a="1"/>
  <c r="C1413" i="3" s="1"/>
  <c r="C1414" i="3" a="1"/>
  <c r="C1414" i="3" s="1"/>
  <c r="C1415" i="3" a="1"/>
  <c r="C1415" i="3" s="1"/>
  <c r="C1416" i="3" a="1"/>
  <c r="C1416" i="3" s="1"/>
  <c r="C1417" i="3" a="1"/>
  <c r="C1417" i="3" s="1"/>
  <c r="C1418" i="3" a="1"/>
  <c r="C1418" i="3" s="1"/>
  <c r="C1419" i="3" a="1"/>
  <c r="C1419" i="3" s="1"/>
  <c r="C1420" i="3" a="1"/>
  <c r="C1420" i="3" s="1"/>
  <c r="C1421" i="3" a="1"/>
  <c r="C1421" i="3" s="1"/>
  <c r="C1422" i="3" a="1"/>
  <c r="C1422" i="3" s="1"/>
  <c r="C1423" i="3" a="1"/>
  <c r="C1423" i="3" s="1"/>
  <c r="C1424" i="3" a="1"/>
  <c r="C1424" i="3" s="1"/>
  <c r="C1425" i="3" a="1"/>
  <c r="C1425" i="3" s="1"/>
  <c r="C1426" i="3" a="1"/>
  <c r="C1426" i="3" s="1"/>
  <c r="C1427" i="3" a="1"/>
  <c r="C1427" i="3" s="1"/>
  <c r="C1428" i="3" a="1"/>
  <c r="C1428" i="3" s="1"/>
  <c r="C1429" i="3" a="1"/>
  <c r="C1429" i="3" s="1"/>
  <c r="C1430" i="3" a="1"/>
  <c r="C1430" i="3" s="1"/>
  <c r="C1431" i="3" a="1"/>
  <c r="C1431" i="3" s="1"/>
  <c r="C1432" i="3" a="1"/>
  <c r="C1432" i="3" s="1"/>
  <c r="C1433" i="3" a="1"/>
  <c r="C1433" i="3" s="1"/>
  <c r="C1434" i="3" a="1"/>
  <c r="C1434" i="3" s="1"/>
  <c r="C1435" i="3" a="1"/>
  <c r="C1435" i="3" s="1"/>
  <c r="C1436" i="3" a="1"/>
  <c r="C1436" i="3" s="1"/>
  <c r="C1437" i="3" a="1"/>
  <c r="C1437" i="3" s="1"/>
  <c r="C1438" i="3" a="1"/>
  <c r="C1438" i="3" s="1"/>
  <c r="C1439" i="3" a="1"/>
  <c r="C1439" i="3" s="1"/>
  <c r="C1440" i="3" a="1"/>
  <c r="C1440" i="3" s="1"/>
  <c r="C1441" i="3" a="1"/>
  <c r="C1441" i="3" s="1"/>
  <c r="C1442" i="3" a="1"/>
  <c r="C1442" i="3" s="1"/>
  <c r="C1443" i="3" a="1"/>
  <c r="C1443" i="3" s="1"/>
  <c r="C1444" i="3" a="1"/>
  <c r="C1444" i="3" s="1"/>
  <c r="C1445" i="3" a="1"/>
  <c r="C1445" i="3" s="1"/>
  <c r="C1446" i="3" a="1"/>
  <c r="C1446" i="3" s="1"/>
  <c r="C1447" i="3" a="1"/>
  <c r="C1447" i="3" s="1"/>
  <c r="C1448" i="3" a="1"/>
  <c r="C1448" i="3" s="1"/>
  <c r="C1449" i="3" a="1"/>
  <c r="C1449" i="3" s="1"/>
  <c r="C1450" i="3" a="1"/>
  <c r="C1450" i="3" s="1"/>
  <c r="C1451" i="3" a="1"/>
  <c r="C1451" i="3" s="1"/>
  <c r="C1452" i="3" a="1"/>
  <c r="C1452" i="3" s="1"/>
  <c r="C1453" i="3" a="1"/>
  <c r="C1453" i="3" s="1"/>
  <c r="C1454" i="3" a="1"/>
  <c r="C1454" i="3" s="1"/>
  <c r="C1455" i="3" a="1"/>
  <c r="C1455" i="3" s="1"/>
  <c r="C1456" i="3" a="1"/>
  <c r="C1456" i="3" s="1"/>
  <c r="C1457" i="3" a="1"/>
  <c r="C1457" i="3" s="1"/>
  <c r="C1458" i="3" a="1"/>
  <c r="C1458" i="3" s="1"/>
  <c r="C1459" i="3" a="1"/>
  <c r="C1459" i="3" s="1"/>
  <c r="C1460" i="3" a="1"/>
  <c r="C1460" i="3" s="1"/>
  <c r="C1461" i="3" a="1"/>
  <c r="C1461" i="3" s="1"/>
  <c r="C1462" i="3" a="1"/>
  <c r="C1462" i="3" s="1"/>
  <c r="C1463" i="3" a="1"/>
  <c r="C1463" i="3" s="1"/>
  <c r="C1464" i="3" a="1"/>
  <c r="C1464" i="3" s="1"/>
  <c r="C1465" i="3" a="1"/>
  <c r="C1465" i="3" s="1"/>
  <c r="C1466" i="3" a="1"/>
  <c r="C1466" i="3" s="1"/>
  <c r="C1467" i="3" a="1"/>
  <c r="C1467" i="3" s="1"/>
  <c r="C1468" i="3" a="1"/>
  <c r="C1468" i="3" s="1"/>
  <c r="C1469" i="3" a="1"/>
  <c r="C1469" i="3" s="1"/>
  <c r="C1470" i="3" a="1"/>
  <c r="C1470" i="3" s="1"/>
  <c r="C1471" i="3" a="1"/>
  <c r="C1471" i="3" s="1"/>
  <c r="C1472" i="3" a="1"/>
  <c r="C1472" i="3" s="1"/>
  <c r="C1473" i="3" a="1"/>
  <c r="C1473" i="3" s="1"/>
  <c r="C1474" i="3" a="1"/>
  <c r="C1474" i="3" s="1"/>
  <c r="C1475" i="3" a="1"/>
  <c r="C1475" i="3" s="1"/>
  <c r="C1476" i="3" a="1"/>
  <c r="C1476" i="3" s="1"/>
  <c r="C1477" i="3" a="1"/>
  <c r="C1477" i="3" s="1"/>
  <c r="C1478" i="3" a="1"/>
  <c r="C1478" i="3" s="1"/>
  <c r="C1479" i="3" a="1"/>
  <c r="C1479" i="3" s="1"/>
  <c r="C1480" i="3" a="1"/>
  <c r="C1480" i="3" s="1"/>
  <c r="C1481" i="3" a="1"/>
  <c r="C1481" i="3" s="1"/>
  <c r="C1482" i="3" a="1"/>
  <c r="C1482" i="3" s="1"/>
  <c r="C1483" i="3" a="1"/>
  <c r="C1483" i="3" s="1"/>
  <c r="C1484" i="3" a="1"/>
  <c r="C1484" i="3" s="1"/>
  <c r="C1485" i="3" a="1"/>
  <c r="C1485" i="3" s="1"/>
  <c r="C1486" i="3" a="1"/>
  <c r="C1486" i="3" s="1"/>
  <c r="C1487" i="3" a="1"/>
  <c r="C1487" i="3" s="1"/>
  <c r="C1488" i="3" a="1"/>
  <c r="C1488" i="3" s="1"/>
  <c r="C1489" i="3" a="1"/>
  <c r="C1489" i="3" s="1"/>
  <c r="C1490" i="3" a="1"/>
  <c r="C1490" i="3" s="1"/>
  <c r="C1491" i="3" a="1"/>
  <c r="C1491" i="3" s="1"/>
  <c r="C1492" i="3" a="1"/>
  <c r="C1492" i="3" s="1"/>
  <c r="C1493" i="3" a="1"/>
  <c r="C1493" i="3" s="1"/>
  <c r="C1494" i="3" a="1"/>
  <c r="C1494" i="3" s="1"/>
  <c r="C1495" i="3" a="1"/>
  <c r="C1495" i="3" s="1"/>
  <c r="C1496" i="3" a="1"/>
  <c r="C1496" i="3" s="1"/>
  <c r="C1497" i="3" a="1"/>
  <c r="C1497" i="3" s="1"/>
  <c r="C1498" i="3" a="1"/>
  <c r="C1498" i="3" s="1"/>
  <c r="C1499" i="3" a="1"/>
  <c r="C1499" i="3" s="1"/>
  <c r="C1500" i="3" a="1"/>
  <c r="C1500" i="3" s="1"/>
  <c r="C1501" i="3" a="1"/>
  <c r="C1501" i="3" s="1"/>
  <c r="C1502" i="3" a="1"/>
  <c r="C1502" i="3" s="1"/>
  <c r="C1503" i="3" a="1"/>
  <c r="C1503" i="3" s="1"/>
  <c r="C1504" i="3" a="1"/>
  <c r="C1504" i="3" s="1"/>
  <c r="C1505" i="3" a="1"/>
  <c r="C1505" i="3" s="1"/>
  <c r="C1506" i="3" a="1"/>
  <c r="C1506" i="3" s="1"/>
  <c r="C1507" i="3" a="1"/>
  <c r="C1507" i="3" s="1"/>
  <c r="C1508" i="3" a="1"/>
  <c r="C1508" i="3" s="1"/>
  <c r="C1509" i="3" a="1"/>
  <c r="C1509" i="3" s="1"/>
  <c r="C1510" i="3" a="1"/>
  <c r="C1510" i="3" s="1"/>
  <c r="C1511" i="3" a="1"/>
  <c r="C1511" i="3" s="1"/>
  <c r="C1512" i="3" a="1"/>
  <c r="C1512" i="3" s="1"/>
  <c r="C1513" i="3" a="1"/>
  <c r="C1513" i="3" s="1"/>
  <c r="C1514" i="3" a="1"/>
  <c r="C1514" i="3" s="1"/>
  <c r="C1515" i="3" a="1"/>
  <c r="C1515" i="3" s="1"/>
  <c r="C1516" i="3" a="1"/>
  <c r="C1516" i="3" s="1"/>
  <c r="C1517" i="3" a="1"/>
  <c r="C1517" i="3" s="1"/>
  <c r="C1518" i="3" a="1"/>
  <c r="C1518" i="3" s="1"/>
  <c r="C1519" i="3" a="1"/>
  <c r="C1519" i="3" s="1"/>
  <c r="C1520" i="3" a="1"/>
  <c r="C1520" i="3" s="1"/>
  <c r="C1521" i="3" a="1"/>
  <c r="C1521" i="3" s="1"/>
  <c r="C1522" i="3" a="1"/>
  <c r="C1522" i="3" s="1"/>
  <c r="C1523" i="3" a="1"/>
  <c r="C1523" i="3" s="1"/>
  <c r="C1524" i="3" a="1"/>
  <c r="C1524" i="3" s="1"/>
  <c r="C1525" i="3" a="1"/>
  <c r="C1525" i="3" s="1"/>
  <c r="C1526" i="3" a="1"/>
  <c r="C1526" i="3" s="1"/>
  <c r="C1527" i="3" a="1"/>
  <c r="C1527" i="3" s="1"/>
  <c r="C1528" i="3" a="1"/>
  <c r="C1528" i="3" s="1"/>
  <c r="C1529" i="3" a="1"/>
  <c r="C1529" i="3" s="1"/>
  <c r="C1530" i="3" a="1"/>
  <c r="C1530" i="3" s="1"/>
  <c r="C1531" i="3" a="1"/>
  <c r="C1531" i="3" s="1"/>
  <c r="C1532" i="3" a="1"/>
  <c r="C1532" i="3" s="1"/>
  <c r="C1533" i="3" a="1"/>
  <c r="C1533" i="3" s="1"/>
  <c r="C1534" i="3" a="1"/>
  <c r="C1534" i="3" s="1"/>
  <c r="C1535" i="3" a="1"/>
  <c r="C1535" i="3" s="1"/>
  <c r="C1536" i="3" a="1"/>
  <c r="C1536" i="3" s="1"/>
  <c r="C1537" i="3" a="1"/>
  <c r="C1537" i="3" s="1"/>
  <c r="C1538" i="3" a="1"/>
  <c r="C1538" i="3" s="1"/>
  <c r="C1539" i="3" a="1"/>
  <c r="C1539" i="3" s="1"/>
  <c r="C1540" i="3" a="1"/>
  <c r="C1540" i="3" s="1"/>
  <c r="C1541" i="3" a="1"/>
  <c r="C1541" i="3" s="1"/>
  <c r="C1542" i="3" a="1"/>
  <c r="C1542" i="3" s="1"/>
  <c r="C1543" i="3" a="1"/>
  <c r="C1543" i="3" s="1"/>
  <c r="C1544" i="3" a="1"/>
  <c r="C1544" i="3" s="1"/>
  <c r="C1545" i="3" a="1"/>
  <c r="C1545" i="3" s="1"/>
  <c r="C1546" i="3" a="1"/>
  <c r="C1546" i="3" s="1"/>
  <c r="C1547" i="3" a="1"/>
  <c r="C1547" i="3" s="1"/>
  <c r="C1548" i="3" a="1"/>
  <c r="C1548" i="3" s="1"/>
  <c r="C1549" i="3" a="1"/>
  <c r="C1549" i="3" s="1"/>
  <c r="C1550" i="3" a="1"/>
  <c r="C1550" i="3" s="1"/>
  <c r="C1551" i="3" a="1"/>
  <c r="C1551" i="3" s="1"/>
  <c r="C1552" i="3" a="1"/>
  <c r="C1552" i="3" s="1"/>
  <c r="C1553" i="3" a="1"/>
  <c r="C1553" i="3" s="1"/>
  <c r="C1554" i="3" a="1"/>
  <c r="C1554" i="3" s="1"/>
  <c r="C1555" i="3" a="1"/>
  <c r="C1555" i="3" s="1"/>
  <c r="C1556" i="3" a="1"/>
  <c r="C1556" i="3" s="1"/>
  <c r="C1557" i="3" a="1"/>
  <c r="C1557" i="3" s="1"/>
  <c r="C1558" i="3" a="1"/>
  <c r="C1558" i="3" s="1"/>
  <c r="C1559" i="3" a="1"/>
  <c r="C1559" i="3" s="1"/>
  <c r="C1560" i="3" a="1"/>
  <c r="C1560" i="3" s="1"/>
  <c r="C1561" i="3" a="1"/>
  <c r="C1561" i="3" s="1"/>
  <c r="C1562" i="3" a="1"/>
  <c r="C1562" i="3" s="1"/>
  <c r="C1563" i="3" a="1"/>
  <c r="C1563" i="3" s="1"/>
  <c r="C1564" i="3" a="1"/>
  <c r="C1564" i="3" s="1"/>
  <c r="C1565" i="3" a="1"/>
  <c r="C1565" i="3" s="1"/>
  <c r="C1566" i="3" a="1"/>
  <c r="C1566" i="3" s="1"/>
  <c r="C1567" i="3" a="1"/>
  <c r="C1567" i="3" s="1"/>
  <c r="C1568" i="3" a="1"/>
  <c r="C1568" i="3" s="1"/>
  <c r="C1569" i="3" a="1"/>
  <c r="C1569" i="3" s="1"/>
  <c r="C1570" i="3" a="1"/>
  <c r="C1570" i="3" s="1"/>
  <c r="C1571" i="3" a="1"/>
  <c r="C1571" i="3" s="1"/>
  <c r="C1572" i="3" a="1"/>
  <c r="C1572" i="3" s="1"/>
  <c r="C1573" i="3" a="1"/>
  <c r="C1573" i="3" s="1"/>
  <c r="C1574" i="3" a="1"/>
  <c r="C1574" i="3" s="1"/>
  <c r="C1575" i="3" a="1"/>
  <c r="C1575" i="3" s="1"/>
  <c r="C1576" i="3" a="1"/>
  <c r="C1576" i="3" s="1"/>
  <c r="C1577" i="3" a="1"/>
  <c r="C1577" i="3" s="1"/>
  <c r="C1578" i="3" a="1"/>
  <c r="C1578" i="3" s="1"/>
  <c r="C1579" i="3" a="1"/>
  <c r="C1579" i="3" s="1"/>
  <c r="C1580" i="3" a="1"/>
  <c r="C1580" i="3" s="1"/>
  <c r="C1581" i="3" a="1"/>
  <c r="C1581" i="3" s="1"/>
  <c r="C1582" i="3" a="1"/>
  <c r="C1582" i="3" s="1"/>
  <c r="C1583" i="3" a="1"/>
  <c r="C1583" i="3" s="1"/>
  <c r="C1584" i="3" a="1"/>
  <c r="C1584" i="3" s="1"/>
  <c r="C1585" i="3" a="1"/>
  <c r="C1585" i="3" s="1"/>
  <c r="C1586" i="3" a="1"/>
  <c r="C1586" i="3" s="1"/>
  <c r="C1587" i="3" a="1"/>
  <c r="C1587" i="3" s="1"/>
  <c r="C1588" i="3" a="1"/>
  <c r="C1588" i="3" s="1"/>
  <c r="C1589" i="3" a="1"/>
  <c r="C1589" i="3" s="1"/>
  <c r="C1590" i="3" a="1"/>
  <c r="C1590" i="3" s="1"/>
  <c r="C1591" i="3" a="1"/>
  <c r="C1591" i="3" s="1"/>
  <c r="C1592" i="3" a="1"/>
  <c r="C1592" i="3" s="1"/>
  <c r="C1593" i="3" a="1"/>
  <c r="C1593" i="3" s="1"/>
  <c r="C1594" i="3" a="1"/>
  <c r="C1594" i="3" s="1"/>
  <c r="C1595" i="3" a="1"/>
  <c r="C1595" i="3" s="1"/>
  <c r="C1596" i="3" a="1"/>
  <c r="C1596" i="3" s="1"/>
  <c r="C1597" i="3" a="1"/>
  <c r="C1597" i="3" s="1"/>
  <c r="C1598" i="3" a="1"/>
  <c r="C1598" i="3" s="1"/>
  <c r="C1599" i="3" a="1"/>
  <c r="C1599" i="3" s="1"/>
  <c r="C1600" i="3" a="1"/>
  <c r="C1600" i="3" s="1"/>
  <c r="C1601" i="3" a="1"/>
  <c r="C1601" i="3" s="1"/>
  <c r="C1602" i="3" a="1"/>
  <c r="C1602" i="3" s="1"/>
  <c r="C1603" i="3" a="1"/>
  <c r="C1603" i="3" s="1"/>
  <c r="C1604" i="3" a="1"/>
  <c r="C1604" i="3" s="1"/>
  <c r="C1605" i="3" a="1"/>
  <c r="C1605" i="3" s="1"/>
  <c r="C1606" i="3" a="1"/>
  <c r="C1606" i="3" s="1"/>
  <c r="C1607" i="3" a="1"/>
  <c r="C1607" i="3" s="1"/>
  <c r="C1608" i="3" a="1"/>
  <c r="C1608" i="3" s="1"/>
  <c r="C1609" i="3" a="1"/>
  <c r="C1609" i="3" s="1"/>
  <c r="C1610" i="3" a="1"/>
  <c r="C1610" i="3" s="1"/>
  <c r="C1611" i="3" a="1"/>
  <c r="C1611" i="3" s="1"/>
  <c r="C1612" i="3" a="1"/>
  <c r="C1612" i="3" s="1"/>
  <c r="C1613" i="3" a="1"/>
  <c r="C1613" i="3" s="1"/>
  <c r="C1614" i="3" a="1"/>
  <c r="C1614" i="3" s="1"/>
  <c r="C1615" i="3" a="1"/>
  <c r="C1615" i="3" s="1"/>
  <c r="C1616" i="3" a="1"/>
  <c r="C1616" i="3" s="1"/>
  <c r="C1617" i="3" a="1"/>
  <c r="C1617" i="3" s="1"/>
  <c r="C1618" i="3" a="1"/>
  <c r="C1618" i="3" s="1"/>
  <c r="C1619" i="3" a="1"/>
  <c r="C1619" i="3" s="1"/>
  <c r="C1620" i="3" a="1"/>
  <c r="C1620" i="3" s="1"/>
  <c r="C1621" i="3" a="1"/>
  <c r="C1621" i="3" s="1"/>
  <c r="C1622" i="3" a="1"/>
  <c r="C1622" i="3" s="1"/>
  <c r="C1623" i="3" a="1"/>
  <c r="C1623" i="3" s="1"/>
  <c r="C1624" i="3" a="1"/>
  <c r="C1624" i="3" s="1"/>
  <c r="C1625" i="3" a="1"/>
  <c r="C1625" i="3" s="1"/>
  <c r="C1626" i="3" a="1"/>
  <c r="C1626" i="3" s="1"/>
  <c r="C1627" i="3" a="1"/>
  <c r="C1627" i="3" s="1"/>
  <c r="C1628" i="3" a="1"/>
  <c r="C1628" i="3" s="1"/>
  <c r="C1629" i="3" a="1"/>
  <c r="C1629" i="3" s="1"/>
  <c r="C1630" i="3" a="1"/>
  <c r="C1630" i="3" s="1"/>
  <c r="C1631" i="3" a="1"/>
  <c r="C1631" i="3" s="1"/>
  <c r="C1632" i="3" a="1"/>
  <c r="C1632" i="3" s="1"/>
  <c r="C1633" i="3" a="1"/>
  <c r="C1633" i="3" s="1"/>
  <c r="C1634" i="3" a="1"/>
  <c r="C1634" i="3" s="1"/>
  <c r="C1635" i="3" a="1"/>
  <c r="C1635" i="3" s="1"/>
  <c r="C1636" i="3" a="1"/>
  <c r="C1636" i="3" s="1"/>
  <c r="C1637" i="3" a="1"/>
  <c r="C1637" i="3" s="1"/>
  <c r="C1638" i="3" a="1"/>
  <c r="C1638" i="3" s="1"/>
  <c r="C1639" i="3" a="1"/>
  <c r="C1639" i="3" s="1"/>
  <c r="C1640" i="3" a="1"/>
  <c r="C1640" i="3" s="1"/>
  <c r="C1641" i="3" a="1"/>
  <c r="C1641" i="3" s="1"/>
  <c r="C1642" i="3" a="1"/>
  <c r="C1642" i="3" s="1"/>
  <c r="C1643" i="3" a="1"/>
  <c r="C1643" i="3" s="1"/>
  <c r="C1644" i="3" a="1"/>
  <c r="C1644" i="3" s="1"/>
  <c r="C1645" i="3" a="1"/>
  <c r="C1645" i="3" s="1"/>
  <c r="C1646" i="3" a="1"/>
  <c r="C1646" i="3" s="1"/>
  <c r="C1647" i="3" a="1"/>
  <c r="C1647" i="3" s="1"/>
  <c r="C1648" i="3" a="1"/>
  <c r="C1648" i="3" s="1"/>
  <c r="C1649" i="3" a="1"/>
  <c r="C1649" i="3" s="1"/>
  <c r="C1650" i="3" a="1"/>
  <c r="C1650" i="3" s="1"/>
  <c r="C1651" i="3" a="1"/>
  <c r="C1651" i="3" s="1"/>
  <c r="C1652" i="3" a="1"/>
  <c r="C1652" i="3" s="1"/>
  <c r="C1653" i="3" a="1"/>
  <c r="C1653" i="3" s="1"/>
  <c r="C1654" i="3" a="1"/>
  <c r="C1654" i="3" s="1"/>
  <c r="C1655" i="3" a="1"/>
  <c r="C1655" i="3" s="1"/>
  <c r="C1656" i="3" a="1"/>
  <c r="C1656" i="3" s="1"/>
  <c r="C1657" i="3" a="1"/>
  <c r="C1657" i="3" s="1"/>
  <c r="C1658" i="3" a="1"/>
  <c r="C1658" i="3" s="1"/>
  <c r="C1659" i="3" a="1"/>
  <c r="C1659" i="3" s="1"/>
  <c r="C1660" i="3" a="1"/>
  <c r="C1660" i="3" s="1"/>
  <c r="C1661" i="3" a="1"/>
  <c r="C1661" i="3" s="1"/>
  <c r="C1662" i="3" a="1"/>
  <c r="C1662" i="3" s="1"/>
  <c r="C1663" i="3" a="1"/>
  <c r="C1663" i="3" s="1"/>
  <c r="C1664" i="3" a="1"/>
  <c r="C1664" i="3" s="1"/>
  <c r="C1665" i="3" a="1"/>
  <c r="C1665" i="3" s="1"/>
  <c r="C1666" i="3" a="1"/>
  <c r="C1666" i="3" s="1"/>
  <c r="C1667" i="3" a="1"/>
  <c r="C1667" i="3" s="1"/>
  <c r="C1668" i="3" a="1"/>
  <c r="C1668" i="3" s="1"/>
  <c r="C1669" i="3" a="1"/>
  <c r="C1669" i="3" s="1"/>
  <c r="C1670" i="3" a="1"/>
  <c r="C1670" i="3" s="1"/>
  <c r="C1671" i="3" a="1"/>
  <c r="C1671" i="3" s="1"/>
  <c r="C1672" i="3" a="1"/>
  <c r="C1672" i="3" s="1"/>
  <c r="C1673" i="3" a="1"/>
  <c r="C1673" i="3" s="1"/>
  <c r="C1674" i="3" a="1"/>
  <c r="C1674" i="3" s="1"/>
  <c r="C1675" i="3" a="1"/>
  <c r="C1675" i="3" s="1"/>
  <c r="C1676" i="3" a="1"/>
  <c r="C1676" i="3" s="1"/>
  <c r="C1677" i="3" a="1"/>
  <c r="C1677" i="3" s="1"/>
  <c r="C1678" i="3" a="1"/>
  <c r="C1678" i="3" s="1"/>
  <c r="C1679" i="3" a="1"/>
  <c r="C1679" i="3" s="1"/>
  <c r="C1680" i="3" a="1"/>
  <c r="C1680" i="3" s="1"/>
  <c r="C1681" i="3" a="1"/>
  <c r="C1681" i="3" s="1"/>
  <c r="C1682" i="3" a="1"/>
  <c r="C1682" i="3" s="1"/>
  <c r="C1683" i="3" a="1"/>
  <c r="C1683" i="3" s="1"/>
  <c r="C1684" i="3" a="1"/>
  <c r="C1684" i="3" s="1"/>
  <c r="C1685" i="3" a="1"/>
  <c r="C1685" i="3" s="1"/>
  <c r="C1686" i="3" a="1"/>
  <c r="C1686" i="3" s="1"/>
  <c r="C1687" i="3" a="1"/>
  <c r="C1687" i="3" s="1"/>
  <c r="C1688" i="3" a="1"/>
  <c r="C1688" i="3" s="1"/>
  <c r="C1689" i="3" a="1"/>
  <c r="C1689" i="3" s="1"/>
  <c r="C1690" i="3" a="1"/>
  <c r="C1690" i="3" s="1"/>
  <c r="C1691" i="3" a="1"/>
  <c r="C1691" i="3" s="1"/>
  <c r="C1692" i="3" a="1"/>
  <c r="C1692" i="3" s="1"/>
  <c r="C1693" i="3" a="1"/>
  <c r="C1693" i="3" s="1"/>
  <c r="C1694" i="3" a="1"/>
  <c r="C1694" i="3" s="1"/>
  <c r="C1695" i="3" a="1"/>
  <c r="C1695" i="3" s="1"/>
  <c r="C1696" i="3" a="1"/>
  <c r="C1696" i="3" s="1"/>
  <c r="C1697" i="3" a="1"/>
  <c r="C1697" i="3" s="1"/>
  <c r="C1698" i="3" a="1"/>
  <c r="C1698" i="3" s="1"/>
  <c r="C1699" i="3" a="1"/>
  <c r="C1699" i="3" s="1"/>
  <c r="C1700" i="3" a="1"/>
  <c r="C1700" i="3" s="1"/>
  <c r="C1701" i="3" a="1"/>
  <c r="C1701" i="3" s="1"/>
  <c r="C1702" i="3" a="1"/>
  <c r="C1702" i="3" s="1"/>
  <c r="C1703" i="3" a="1"/>
  <c r="C1703" i="3" s="1"/>
  <c r="C1704" i="3" a="1"/>
  <c r="C1704" i="3" s="1"/>
  <c r="C1705" i="3" a="1"/>
  <c r="C1705" i="3" s="1"/>
  <c r="C1706" i="3" a="1"/>
  <c r="C1706" i="3" s="1"/>
  <c r="C1707" i="3" a="1"/>
  <c r="C1707" i="3" s="1"/>
  <c r="C1708" i="3" a="1"/>
  <c r="C1708" i="3" s="1"/>
  <c r="C1709" i="3" a="1"/>
  <c r="C1709" i="3" s="1"/>
  <c r="C1710" i="3" a="1"/>
  <c r="C1710" i="3" s="1"/>
  <c r="C1711" i="3" a="1"/>
  <c r="C1711" i="3" s="1"/>
  <c r="C1712" i="3" a="1"/>
  <c r="C1712" i="3" s="1"/>
  <c r="C1713" i="3" a="1"/>
  <c r="C1713" i="3" s="1"/>
  <c r="C1714" i="3" a="1"/>
  <c r="C1714" i="3" s="1"/>
  <c r="C1715" i="3" a="1"/>
  <c r="C1715" i="3" s="1"/>
  <c r="C1716" i="3" a="1"/>
  <c r="C1716" i="3" s="1"/>
  <c r="C1717" i="3" a="1"/>
  <c r="C1717" i="3" s="1"/>
  <c r="C1718" i="3" a="1"/>
  <c r="C1718" i="3" s="1"/>
  <c r="C1719" i="3" a="1"/>
  <c r="C1719" i="3" s="1"/>
  <c r="C1720" i="3" a="1"/>
  <c r="C1720" i="3" s="1"/>
  <c r="C1721" i="3" a="1"/>
  <c r="C1721" i="3" s="1"/>
  <c r="C1722" i="3" a="1"/>
  <c r="C1722" i="3" s="1"/>
  <c r="C1723" i="3" a="1"/>
  <c r="C1723" i="3" s="1"/>
  <c r="C1724" i="3" a="1"/>
  <c r="C1724" i="3" s="1"/>
  <c r="C1725" i="3" a="1"/>
  <c r="C1725" i="3" s="1"/>
  <c r="A3" i="3" a="1"/>
  <c r="A4" i="2" a="1"/>
  <c r="A4" i="2" s="1"/>
  <c r="B4" i="2" s="1" a="1"/>
  <c r="B4" i="2" s="1"/>
  <c r="N4" i="2" l="1" a="1"/>
  <c r="N4" i="2" s="1"/>
  <c r="G4" i="4" a="1"/>
  <c r="G4" i="4" s="1"/>
  <c r="G175" i="3"/>
  <c r="G213" i="3"/>
  <c r="G250" i="3"/>
  <c r="G236" i="3"/>
  <c r="G229" i="3"/>
  <c r="G221" i="3"/>
  <c r="G184" i="3"/>
  <c r="G163" i="3"/>
  <c r="G148" i="3"/>
  <c r="G118" i="3"/>
  <c r="G110" i="3"/>
  <c r="G102" i="3"/>
  <c r="G94" i="3"/>
  <c r="G86" i="3"/>
  <c r="G78" i="3"/>
  <c r="G70" i="3"/>
  <c r="G62" i="3"/>
  <c r="G46" i="3"/>
  <c r="G30" i="3"/>
  <c r="G228" i="3"/>
  <c r="G220" i="3"/>
  <c r="G198" i="3"/>
  <c r="G168" i="3"/>
  <c r="G154" i="3"/>
  <c r="G147" i="3"/>
  <c r="G141" i="3"/>
  <c r="G133" i="3"/>
  <c r="G125" i="3"/>
  <c r="G117" i="3"/>
  <c r="G109" i="3"/>
  <c r="G101" i="3"/>
  <c r="G93" i="3"/>
  <c r="G85" i="3"/>
  <c r="G77" i="3"/>
  <c r="G69" i="3"/>
  <c r="G53" i="3"/>
  <c r="G45" i="3"/>
  <c r="G37" i="3"/>
  <c r="G21" i="3"/>
  <c r="G275" i="3"/>
  <c r="G205" i="3"/>
  <c r="G197" i="3"/>
  <c r="G190" i="3"/>
  <c r="G182" i="3"/>
  <c r="G167" i="3"/>
  <c r="G161" i="3"/>
  <c r="G153" i="3"/>
  <c r="G140" i="3"/>
  <c r="G132" i="3"/>
  <c r="G124" i="3"/>
  <c r="G116" i="3"/>
  <c r="G60" i="3"/>
  <c r="G52" i="3"/>
  <c r="G44" i="3"/>
  <c r="G28" i="3"/>
  <c r="G20" i="3"/>
  <c r="G282" i="3"/>
  <c r="G274" i="3"/>
  <c r="G267" i="3"/>
  <c r="G247" i="3"/>
  <c r="G240" i="3"/>
  <c r="G233" i="3"/>
  <c r="G212" i="3"/>
  <c r="G189" i="3"/>
  <c r="G174" i="3"/>
  <c r="G160" i="3"/>
  <c r="G152" i="3"/>
  <c r="G13" i="3"/>
  <c r="G139" i="3"/>
  <c r="G131" i="3"/>
  <c r="G123" i="3"/>
  <c r="G107" i="3"/>
  <c r="G99" i="3"/>
  <c r="G91" i="3"/>
  <c r="G83" i="3"/>
  <c r="G75" i="3"/>
  <c r="G67" i="3"/>
  <c r="G59" i="3"/>
  <c r="G51" i="3"/>
  <c r="G35" i="3"/>
  <c r="G27" i="3"/>
  <c r="G19" i="3"/>
  <c r="G289" i="3"/>
  <c r="G281" i="3"/>
  <c r="G266" i="3"/>
  <c r="G259" i="3"/>
  <c r="G225" i="3"/>
  <c r="G159" i="3"/>
  <c r="G146" i="3"/>
  <c r="G114" i="3"/>
  <c r="G106" i="3"/>
  <c r="G98" i="3"/>
  <c r="G90" i="3"/>
  <c r="G82" i="3"/>
  <c r="G74" i="3"/>
  <c r="G66" i="3"/>
  <c r="G58" i="3"/>
  <c r="G42" i="3"/>
  <c r="G34" i="3"/>
  <c r="G26" i="3"/>
  <c r="G296" i="3"/>
  <c r="G288" i="3"/>
  <c r="G217" i="3"/>
  <c r="G202" i="3"/>
  <c r="G179" i="3"/>
  <c r="G172" i="3"/>
  <c r="G165" i="3"/>
  <c r="G150" i="3"/>
  <c r="G137" i="3"/>
  <c r="G129" i="3"/>
  <c r="G121" i="3"/>
  <c r="G113" i="3"/>
  <c r="G105" i="3"/>
  <c r="G97" i="3"/>
  <c r="G89" i="3"/>
  <c r="G81" i="3"/>
  <c r="G73" i="3"/>
  <c r="G65" i="3"/>
  <c r="G49" i="3"/>
  <c r="G41" i="3"/>
  <c r="G33" i="3"/>
  <c r="G17" i="3"/>
  <c r="G295" i="3"/>
  <c r="G258" i="3"/>
  <c r="G244" i="3"/>
  <c r="G209" i="3"/>
  <c r="G194" i="3"/>
  <c r="G186" i="3"/>
  <c r="G178" i="3"/>
  <c r="G171" i="3"/>
  <c r="G144" i="3"/>
  <c r="G136" i="3"/>
  <c r="G128" i="3"/>
  <c r="G120" i="3"/>
  <c r="G112" i="3"/>
  <c r="G56" i="3"/>
  <c r="G48" i="3"/>
  <c r="G40" i="3"/>
  <c r="G24" i="3"/>
  <c r="G16" i="3"/>
  <c r="G251" i="3"/>
  <c r="G243" i="3"/>
  <c r="G237" i="3"/>
  <c r="G185" i="3"/>
  <c r="G177" i="3"/>
  <c r="G170" i="3"/>
  <c r="G164" i="3"/>
  <c r="G156" i="3"/>
  <c r="G143" i="3"/>
  <c r="G135" i="3"/>
  <c r="G127" i="3"/>
  <c r="G103" i="3"/>
  <c r="G95" i="3"/>
  <c r="G87" i="3"/>
  <c r="G79" i="3"/>
  <c r="G71" i="3"/>
  <c r="G63" i="3"/>
  <c r="G55" i="3"/>
  <c r="G23" i="3"/>
  <c r="G15" i="3"/>
  <c r="G293" i="3"/>
  <c r="G285" i="3"/>
  <c r="G277" i="3"/>
  <c r="G256" i="3"/>
  <c r="G242" i="3"/>
  <c r="G214" i="3"/>
  <c r="G207" i="3"/>
  <c r="G199" i="3"/>
  <c r="G192" i="3"/>
  <c r="G176" i="3"/>
  <c r="G169" i="3"/>
  <c r="G155" i="3"/>
  <c r="G142" i="3"/>
  <c r="G134" i="3"/>
  <c r="G126" i="3"/>
  <c r="G54" i="3"/>
  <c r="G38" i="3"/>
  <c r="G22" i="3"/>
  <c r="G292" i="3"/>
  <c r="G284" i="3"/>
  <c r="G276" i="3"/>
  <c r="G269" i="3"/>
  <c r="G262" i="3"/>
  <c r="G255" i="3"/>
  <c r="G249" i="3"/>
  <c r="G241" i="3"/>
  <c r="G235" i="3"/>
  <c r="G206" i="3"/>
  <c r="G191" i="3"/>
  <c r="G183" i="3"/>
  <c r="G162" i="3"/>
  <c r="G61" i="3"/>
  <c r="G29" i="3"/>
  <c r="G291" i="3"/>
  <c r="G283" i="3"/>
  <c r="G268" i="3"/>
  <c r="G261" i="3"/>
  <c r="G254" i="3"/>
  <c r="G248" i="3"/>
  <c r="G234" i="3"/>
  <c r="G227" i="3"/>
  <c r="G219" i="3"/>
  <c r="G14" i="3"/>
  <c r="G108" i="3"/>
  <c r="G100" i="3"/>
  <c r="G92" i="3"/>
  <c r="G84" i="3"/>
  <c r="G76" i="3"/>
  <c r="G68" i="3"/>
  <c r="G36" i="3"/>
  <c r="G290" i="3"/>
  <c r="G260" i="3"/>
  <c r="G226" i="3"/>
  <c r="G218" i="3"/>
  <c r="G204" i="3"/>
  <c r="G181" i="3"/>
  <c r="G166" i="3"/>
  <c r="G115" i="3"/>
  <c r="G43" i="3"/>
  <c r="G297" i="3"/>
  <c r="G273" i="3"/>
  <c r="G253" i="3"/>
  <c r="G246" i="3"/>
  <c r="G239" i="3"/>
  <c r="G232" i="3"/>
  <c r="G211" i="3"/>
  <c r="G203" i="3"/>
  <c r="G196" i="3"/>
  <c r="G188" i="3"/>
  <c r="G180" i="3"/>
  <c r="G173" i="3"/>
  <c r="G151" i="3"/>
  <c r="G138" i="3"/>
  <c r="G130" i="3"/>
  <c r="G122" i="3"/>
  <c r="G50" i="3"/>
  <c r="G18" i="3"/>
  <c r="G280" i="3"/>
  <c r="G272" i="3"/>
  <c r="G265" i="3"/>
  <c r="G245" i="3"/>
  <c r="G238" i="3"/>
  <c r="G231" i="3"/>
  <c r="G224" i="3"/>
  <c r="G210" i="3"/>
  <c r="G195" i="3"/>
  <c r="G187" i="3"/>
  <c r="G158" i="3"/>
  <c r="G145" i="3"/>
  <c r="G57" i="3"/>
  <c r="G25" i="3"/>
  <c r="G287" i="3"/>
  <c r="G279" i="3"/>
  <c r="G271" i="3"/>
  <c r="G264" i="3"/>
  <c r="G252" i="3"/>
  <c r="G223" i="3"/>
  <c r="G216" i="3"/>
  <c r="G201" i="3"/>
  <c r="G157" i="3"/>
  <c r="G149" i="3"/>
  <c r="G104" i="3"/>
  <c r="G96" i="3"/>
  <c r="G88" i="3"/>
  <c r="G80" i="3"/>
  <c r="G72" i="3"/>
  <c r="G64" i="3"/>
  <c r="G32" i="3"/>
  <c r="G294" i="3"/>
  <c r="G286" i="3"/>
  <c r="G278" i="3"/>
  <c r="G270" i="3"/>
  <c r="G263" i="3"/>
  <c r="G257" i="3"/>
  <c r="G230" i="3"/>
  <c r="G222" i="3"/>
  <c r="G215" i="3"/>
  <c r="G208" i="3"/>
  <c r="G200" i="3"/>
  <c r="G193" i="3"/>
  <c r="G119" i="3"/>
  <c r="G111" i="3"/>
  <c r="G47" i="3"/>
  <c r="G39" i="3"/>
  <c r="G31" i="3"/>
  <c r="A3" i="3"/>
  <c r="I4" i="2" a="1"/>
  <c r="I4" i="2" s="1"/>
  <c r="E4" i="2" a="1"/>
  <c r="E4" i="2" s="1"/>
  <c r="G4" i="2" s="1" a="1"/>
  <c r="G4" i="2" s="1"/>
  <c r="H4" i="2" s="1" a="1"/>
  <c r="H4" i="2" s="1"/>
  <c r="F4" i="2" a="1"/>
  <c r="F4" i="2" s="1"/>
  <c r="C4" i="2" a="1"/>
  <c r="C4" i="2" s="1"/>
  <c r="D4" i="2" s="1" a="1"/>
  <c r="D4" i="2" s="1"/>
  <c r="H4" i="4" l="1" a="1"/>
  <c r="H4" i="4" s="1"/>
  <c r="A4" i="4" a="1"/>
  <c r="A4" i="4" s="1"/>
  <c r="B4" i="4" s="1" a="1"/>
  <c r="B4" i="4" s="1"/>
  <c r="F3" i="3" a="1"/>
  <c r="F3" i="3" s="1"/>
  <c r="D3" i="3" a="1"/>
  <c r="B3" i="3" a="1"/>
  <c r="J4" i="2" a="1"/>
  <c r="J4" i="2" s="1"/>
  <c r="K4" i="2" l="1" a="1"/>
  <c r="K4" i="2" s="1"/>
  <c r="R6" i="2" s="1"/>
  <c r="R5" i="2"/>
  <c r="E7" i="3" a="1"/>
  <c r="E7" i="3" s="1"/>
  <c r="E8" i="3" a="1"/>
  <c r="E8" i="3" s="1"/>
  <c r="E9" i="3" a="1"/>
  <c r="E9" i="3" s="1"/>
  <c r="E10" i="3" a="1"/>
  <c r="E10" i="3" s="1"/>
  <c r="E11" i="3" a="1"/>
  <c r="E11" i="3" s="1"/>
  <c r="E6" i="3" a="1"/>
  <c r="E6" i="3" s="1"/>
  <c r="E4" i="3" a="1"/>
  <c r="E4" i="3" s="1"/>
  <c r="E12" i="3" a="1"/>
  <c r="E12" i="3" s="1"/>
  <c r="E5" i="3" a="1"/>
  <c r="E5" i="3" s="1"/>
  <c r="B3" i="3"/>
  <c r="C3" i="3" s="1" a="1"/>
  <c r="C3" i="3" s="1"/>
  <c r="C9" i="3" a="1"/>
  <c r="C9" i="3" s="1"/>
  <c r="C4" i="3" a="1"/>
  <c r="C4" i="3" s="1"/>
  <c r="C12" i="3" a="1"/>
  <c r="C12" i="3" s="1"/>
  <c r="C10" i="3" a="1"/>
  <c r="C10" i="3" s="1"/>
  <c r="C11" i="3" a="1"/>
  <c r="C11" i="3" s="1"/>
  <c r="C5" i="3" a="1"/>
  <c r="C5" i="3" s="1"/>
  <c r="C8" i="3" a="1"/>
  <c r="C8" i="3" s="1"/>
  <c r="C6" i="3" a="1"/>
  <c r="C6" i="3" s="1"/>
  <c r="C7" i="3" a="1"/>
  <c r="C7" i="3" s="1"/>
  <c r="D3" i="3"/>
  <c r="G5" i="3" l="1"/>
  <c r="G12" i="3"/>
  <c r="G4" i="3"/>
  <c r="G6" i="3"/>
  <c r="G11" i="3"/>
  <c r="G10" i="3"/>
  <c r="G9" i="3"/>
  <c r="G8" i="3"/>
  <c r="G7" i="3"/>
  <c r="E3" i="3" a="1"/>
  <c r="E3" i="3" s="1"/>
  <c r="G3" i="3" s="1"/>
  <c r="L4" i="2" l="1" a="1"/>
  <c r="L4" i="2" s="1"/>
  <c r="O4" i="2" a="1"/>
  <c r="O4" i="2" s="1"/>
  <c r="R4"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<sst xmlns="http://schemas.openxmlformats.org/spreadsheetml/2006/main" count="597" uniqueCount="60">
  <si>
    <t>Stock_ticker</t>
  </si>
  <si>
    <t>Transaction_type</t>
  </si>
  <si>
    <t>Date</t>
  </si>
  <si>
    <t>Quantity</t>
  </si>
  <si>
    <t>Price</t>
  </si>
  <si>
    <t>Dividend</t>
  </si>
  <si>
    <t>Total_amount</t>
  </si>
  <si>
    <t>Sell</t>
  </si>
  <si>
    <t>Buy</t>
  </si>
  <si>
    <t>APPLE INC. (XNAS:AAPL)</t>
  </si>
  <si>
    <t>JPMORGAN CHASE &amp; CO. (XNYS:JPM)</t>
  </si>
  <si>
    <t>VISA INC. (XNYS:V)</t>
  </si>
  <si>
    <t>AMAZON.COM, INC. (XNAS:AMZN)</t>
  </si>
  <si>
    <t>Meta Platforms, Inc. (XNAS:META)</t>
  </si>
  <si>
    <t>ALPHABET INC. (XNAS:GOOGL)</t>
  </si>
  <si>
    <t>Name</t>
  </si>
  <si>
    <t>Sector</t>
  </si>
  <si>
    <t>Market Cap (in billions)</t>
  </si>
  <si>
    <t>Cap Size</t>
  </si>
  <si>
    <t>Number of Shares</t>
  </si>
  <si>
    <t>Price per Share</t>
  </si>
  <si>
    <t>Total Value</t>
  </si>
  <si>
    <t>Allocation</t>
  </si>
  <si>
    <t>Beta</t>
  </si>
  <si>
    <t>1 Day Return</t>
  </si>
  <si>
    <t>1 Day Return Percentage</t>
  </si>
  <si>
    <t>Total Gain/Loss</t>
  </si>
  <si>
    <t>Individual Holdings</t>
  </si>
  <si>
    <t>Purchases</t>
  </si>
  <si>
    <t>Sales</t>
  </si>
  <si>
    <t>Dividends Received</t>
  </si>
  <si>
    <t>Stock</t>
  </si>
  <si>
    <t># of Shares</t>
  </si>
  <si>
    <t>Realized Gain or (Loss)</t>
  </si>
  <si>
    <t>Helper Columns</t>
  </si>
  <si>
    <t>Tickers</t>
  </si>
  <si>
    <t>Realized Gains</t>
  </si>
  <si>
    <t>Portfolio Summary</t>
  </si>
  <si>
    <t>Total Gain/ Loss</t>
  </si>
  <si>
    <t>Daily Gain/ Loss</t>
  </si>
  <si>
    <t>Daily Gain/ Loss Percentage</t>
  </si>
  <si>
    <t>Allocation %</t>
  </si>
  <si>
    <t>Portfolio Dashboard</t>
  </si>
  <si>
    <t>MICROSOFT CORPORATION (XNAS:MSFT)</t>
  </si>
  <si>
    <t>NVIDIA CORPORATION (XNAS:NVDA)</t>
  </si>
  <si>
    <t>TESLA, INCORPORATION (XNAS:TSLA)</t>
  </si>
  <si>
    <t>Grand Total</t>
  </si>
  <si>
    <t>Row Labels</t>
  </si>
  <si>
    <t>Software &amp; IT Services</t>
  </si>
  <si>
    <t>Diversified Retail</t>
  </si>
  <si>
    <t>Computers, Phones &amp; Household Electronics</t>
  </si>
  <si>
    <t>Banking Services</t>
  </si>
  <si>
    <t>Semiconductors &amp; Semiconductor Equipment</t>
  </si>
  <si>
    <t>Specialty Retailers</t>
  </si>
  <si>
    <t>(All)</t>
  </si>
  <si>
    <t>Sum of Number of Shares</t>
  </si>
  <si>
    <t>Sum of Price per Share</t>
  </si>
  <si>
    <t>Sum of 1 Day Return</t>
  </si>
  <si>
    <t>DYNAMIC STOCK PORTFOLIO DASHBOARD WITH PIVOT TABLES</t>
  </si>
  <si>
    <t>STOCK PORTFOLIO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</si>
</sst>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7" formatCode="&quot;$&quot;#,##0.00_);\(&quot;$&quot;#,##0.00\)"/>
    <numFmt numFmtId="8" formatCode="&quot;$&quot;#,##0.00_);[Red]\(&quot;$&quot;#,##0.00\)"/>
    <numFmt numFmtId="44" formatCode="_(&quot;$&quot;* #,##0.00_);_(&quot;$&quot;* \(#,##0.00\);_(&quot;$&quot;* &quot;-&quot;??_);_(@_)"/>
    <numFmt numFmtId="164" formatCode="&quot;$&quot;#,##0.00"/>
  </numFmts>
  <fonts count="3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1"/>
      <name val="Calibri"/>
      <scheme val="minor"/>
    </font>
    <font>
      <b/>
      <sz val="14"/>
      <color theme="1"/>
      <name val="Calibri"/>
      <scheme val="minor"/>
    </font>
    <font>
      <b/>
      <sz val="16"/>
      <color theme="1"/>
      <name val="Calibri"/>
      <scheme val="minor"/>
    </font>
    <font>
      <sz val="16"/>
      <color theme="1"/>
      <name val="Calibri"/>
      <scheme val="minor"/>
    </font>
    <font>
      <sz val="14"/>
      <color theme="1"/>
      <name val="Calibri"/>
      <family val="2"/>
      <scheme val="minor"/>
    </font>
    <font>
      <sz val="16"/>
      <color theme="1"/>
      <name val="Calibri"/>
      <family val="2"/>
      <scheme val="minor"/>
    </font>
    <font>
      <sz val="18"/>
      <color theme="1"/>
      <name val="Calibri"/>
      <family val="2"/>
      <scheme val="minor"/>
    </font>
    <font>
      <b/>
      <sz val="28"/>
      <color theme="9" tint="-0.499984740745262"/>
      <name val="Aptos Narrow (Body)"/>
    </font>
    <font>
      <b/>
      <sz val="28"/>
      <color rgb="FFFF0000"/>
      <name val="Calibri"/>
      <family val="2"/>
      <scheme val="minor"/>
    </font>
    <font>
      <b/>
      <sz val="18"/>
      <color theme="9" tint="-0.499984740745262"/>
      <name val="Calibri"/>
      <scheme val="minor"/>
    </font>
    <font>
      <b/>
      <sz val="16"/>
      <color theme="9" tint="-0.499984740745262"/>
      <name val="Calibri"/>
      <scheme val="minor"/>
    </font>
    <font>
      <b/>
      <sz val="18"/>
      <color theme="9" tint="-0.499984740745262"/>
      <name val="Aptos Narrow (Body)"/>
    </font>
    <font>
      <b/>
      <sz val="14"/>
      <color theme="9" tint="-0.499984740745262"/>
      <name val="Calibri"/>
      <scheme val="minor"/>
    </font>
    <font>
      <b/>
      <sz val="16"/>
      <color theme="9" tint="-0.499984740745262"/>
      <name val="Calibri"/>
      <family val="2"/>
      <scheme val="minor"/>
    </font>
    <font>
      <b/>
      <sz val="26"/>
      <color theme="2" tint="-0.89999084444715716"/>
      <name val="Calibri"/>
      <family val="2"/>
      <scheme val="minor"/>
    </font>
    <font>
      <b/>
      <sz val="20"/>
      <color theme="2" tint="-0.89999084444715716"/>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4">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1">
    <xf numFmtId="0" fontId="0" fillId="0" borderId="0" xfId="0"/>
    <xf numFmtId="14" fontId="0" fillId="0" borderId="0" xfId="0" applyNumberFormat="1"/>
    <xf numFmtId="0" fontId="21" fillId="0" borderId="0" xfId="0" applyFont="1" applyAlignment="1">
      <alignment horizontal="center" vertical="center"/>
    </xf>
    <xf numFmtId="14" fontId="21" fillId="0" borderId="0" xfId="0" applyNumberFormat="1" applyFont="1" applyAlignment="1">
      <alignment horizontal="center" vertical="center"/>
    </xf>
    <xf numFmtId="0" fontId="21" fillId="0" borderId="0" xfId="0" applyFont="1" applyAlignment="1">
      <alignment horizontal="left" vertical="center"/>
    </xf>
    <xf numFmtId="1" fontId="21" fillId="0" borderId="0" xfId="0" applyNumberFormat="1" applyFont="1" applyAlignment="1">
      <alignment horizontal="center" vertical="center"/>
    </xf>
    <xf numFmtId="1" fontId="0" fillId="0" borderId="0" xfId="0" applyNumberFormat="1"/>
    <xf numFmtId="164" fontId="21" fillId="0" borderId="0" xfId="0" applyNumberFormat="1" applyFont="1" applyAlignment="1">
      <alignment horizontal="center" vertical="center"/>
    </xf>
    <xf numFmtId="164" fontId="0" fillId="0" borderId="0" xfId="0" applyNumberFormat="1"/>
    <xf numFmtId="0" fontId="0" fillId="0" borderId="0" xfId="0" applyAlignment="1">
      <alignment wrapText="1"/>
    </xf>
    <xf numFmtId="0" fontId="19" fillId="0" borderId="0" xfId="0" applyFont="1" applyAlignment="1">
      <alignment horizontal="center" vertical="center" wrapText="1"/>
    </xf>
    <xf numFmtId="0" fontId="26" fillId="0" borderId="0" xfId="0" applyFont="1" applyFill="1" applyAlignment="1">
      <alignment vertical="center"/>
    </xf>
    <xf numFmtId="0" fontId="0" fillId="0" borderId="0" xfId="0" applyFill="1"/>
    <xf numFmtId="0" fontId="20" fillId="0" borderId="0" xfId="33" applyFont="1" applyFill="1" applyAlignment="1">
      <alignment horizontal="center" vertical="center"/>
    </xf>
    <xf numFmtId="14" fontId="20" fillId="0" borderId="0" xfId="33" applyNumberFormat="1" applyFont="1" applyFill="1" applyAlignment="1">
      <alignment horizontal="center" vertical="center"/>
    </xf>
    <xf numFmtId="1" fontId="20" fillId="0" borderId="0" xfId="33" applyNumberFormat="1" applyFont="1" applyFill="1" applyAlignment="1">
      <alignment horizontal="center" vertical="center"/>
    </xf>
    <xf numFmtId="164" fontId="20" fillId="0" borderId="0" xfId="33" applyNumberFormat="1" applyFont="1" applyFill="1" applyAlignment="1">
      <alignment horizontal="center" vertical="center"/>
    </xf>
    <xf numFmtId="0" fontId="0" fillId="0" borderId="0" xfId="0" applyAlignment="1">
      <alignment horizontal="left" wrapText="1"/>
    </xf>
    <xf numFmtId="0" fontId="0" fillId="0" borderId="0" xfId="0" applyAlignment="1">
      <alignment horizontal="left" vertical="center"/>
    </xf>
    <xf numFmtId="0" fontId="23" fillId="0" borderId="0" xfId="0" applyFont="1" applyAlignment="1">
      <alignment horizontal="center" vertical="center"/>
    </xf>
    <xf numFmtId="10" fontId="0" fillId="0" borderId="0" xfId="0" applyNumberFormat="1"/>
    <xf numFmtId="44" fontId="0" fillId="0" borderId="0" xfId="1" applyFont="1"/>
    <xf numFmtId="7" fontId="23" fillId="0" borderId="0" xfId="0" applyNumberFormat="1" applyFont="1"/>
    <xf numFmtId="10" fontId="0" fillId="0" borderId="0" xfId="2" applyNumberFormat="1" applyFont="1"/>
    <xf numFmtId="44" fontId="23" fillId="0" borderId="0" xfId="1" applyFont="1"/>
    <xf numFmtId="8" fontId="0" fillId="0" borderId="0" xfId="0" applyNumberFormat="1"/>
    <xf numFmtId="8" fontId="0" fillId="0" borderId="0" xfId="1" applyNumberFormat="1" applyFont="1"/>
    <xf numFmtId="8" fontId="23" fillId="0" borderId="0" xfId="1" applyNumberFormat="1" applyFont="1"/>
    <xf numFmtId="8" fontId="20" fillId="0" borderId="0" xfId="33" applyNumberFormat="1" applyFont="1" applyFill="1" applyAlignment="1">
      <alignment horizontal="center" vertical="center"/>
    </xf>
    <xf numFmtId="8" fontId="21" fillId="0" borderId="0" xfId="0" applyNumberFormat="1" applyFont="1" applyAlignment="1">
      <alignment horizontal="center" vertical="center"/>
    </xf>
    <xf numFmtId="0" fontId="27" fillId="36" borderId="10" xfId="0" applyFont="1" applyFill="1" applyBorder="1" applyAlignment="1">
      <alignment horizontal="center" vertical="center" wrapText="1"/>
    </xf>
    <xf numFmtId="10" fontId="27" fillId="36" borderId="10" xfId="2" applyNumberFormat="1" applyFont="1" applyFill="1" applyBorder="1" applyAlignment="1">
      <alignment horizontal="center" vertical="center" wrapText="1"/>
    </xf>
    <xf numFmtId="0" fontId="0" fillId="0" borderId="10" xfId="0" applyBorder="1"/>
    <xf numFmtId="10" fontId="23" fillId="0" borderId="10" xfId="2" applyNumberFormat="1" applyFont="1" applyBorder="1" applyAlignment="1">
      <alignment horizontal="center" vertical="center"/>
    </xf>
    <xf numFmtId="0" fontId="24" fillId="0" borderId="10" xfId="0" applyFont="1" applyBorder="1" applyAlignment="1">
      <alignment horizontal="center" vertical="center"/>
    </xf>
    <xf numFmtId="10" fontId="24" fillId="0" borderId="10" xfId="0" applyNumberFormat="1" applyFont="1" applyBorder="1" applyAlignment="1">
      <alignment horizontal="center" vertical="center"/>
    </xf>
    <xf numFmtId="0" fontId="22" fillId="0" borderId="10" xfId="0" applyFont="1" applyBorder="1" applyAlignment="1">
      <alignment wrapText="1"/>
    </xf>
    <xf numFmtId="0" fontId="31" fillId="36" borderId="10" xfId="0" applyFont="1" applyFill="1" applyBorder="1" applyAlignment="1">
      <alignment horizontal="center" vertical="center" wrapText="1"/>
    </xf>
    <xf numFmtId="0" fontId="25" fillId="33" borderId="10" xfId="0" applyFont="1" applyFill="1" applyBorder="1" applyAlignment="1">
      <alignment horizontal="center" vertical="center"/>
    </xf>
    <xf numFmtId="0" fontId="27" fillId="35" borderId="10" xfId="0" applyFont="1" applyFill="1" applyBorder="1" applyAlignment="1">
      <alignment horizontal="center" vertical="center"/>
    </xf>
    <xf numFmtId="0" fontId="19" fillId="0" borderId="10" xfId="0" applyFont="1" applyBorder="1" applyAlignment="1">
      <alignment horizontal="center" vertical="center" wrapText="1"/>
    </xf>
    <xf numFmtId="44" fontId="19" fillId="0" borderId="10" xfId="1" applyFont="1" applyBorder="1" applyAlignment="1">
      <alignment horizontal="center" vertical="center" wrapText="1"/>
    </xf>
    <xf numFmtId="10" fontId="19" fillId="0" borderId="10" xfId="0" applyNumberFormat="1" applyFont="1" applyBorder="1" applyAlignment="1">
      <alignment horizontal="center" vertical="center" wrapText="1"/>
    </xf>
    <xf numFmtId="10" fontId="19" fillId="0" borderId="10" xfId="2" applyNumberFormat="1" applyFont="1" applyBorder="1" applyAlignment="1">
      <alignment horizontal="center" vertical="center" wrapText="1"/>
    </xf>
    <xf numFmtId="164" fontId="19" fillId="0" borderId="10" xfId="0" applyNumberFormat="1" applyFont="1" applyBorder="1" applyAlignment="1">
      <alignment horizontal="center" vertical="center" wrapText="1"/>
    </xf>
    <xf numFmtId="0" fontId="0" fillId="0" borderId="10" xfId="0" applyBorder="1" applyAlignment="1">
      <alignment horizontal="left" vertical="center"/>
    </xf>
    <xf numFmtId="0" fontId="0" fillId="0" borderId="10" xfId="0" applyBorder="1" applyAlignment="1">
      <alignment horizontal="left" wrapText="1"/>
    </xf>
    <xf numFmtId="44" fontId="0" fillId="0" borderId="10" xfId="1" applyFont="1" applyBorder="1"/>
    <xf numFmtId="10" fontId="0" fillId="0" borderId="10" xfId="0" applyNumberFormat="1" applyBorder="1"/>
    <xf numFmtId="8" fontId="0" fillId="0" borderId="10" xfId="1" applyNumberFormat="1" applyFont="1" applyBorder="1"/>
    <xf numFmtId="8" fontId="0" fillId="0" borderId="10" xfId="2" applyNumberFormat="1" applyFont="1" applyBorder="1"/>
    <xf numFmtId="8" fontId="0" fillId="0" borderId="10" xfId="0" applyNumberFormat="1" applyBorder="1"/>
    <xf numFmtId="0" fontId="29" fillId="36" borderId="10" xfId="0" applyFont="1" applyFill="1" applyBorder="1" applyAlignment="1">
      <alignment horizontal="center" vertical="center"/>
    </xf>
    <xf numFmtId="10" fontId="30" fillId="36" borderId="10" xfId="2" applyNumberFormat="1" applyFont="1" applyFill="1" applyBorder="1" applyAlignment="1">
      <alignment horizontal="center" vertical="center"/>
    </xf>
    <xf numFmtId="10" fontId="18" fillId="0" borderId="10" xfId="2" applyNumberFormat="1" applyFont="1" applyBorder="1" applyAlignment="1">
      <alignment horizontal="left" vertical="center"/>
    </xf>
    <xf numFmtId="10" fontId="18" fillId="0" borderId="10" xfId="2" applyNumberFormat="1" applyFont="1" applyBorder="1" applyAlignment="1">
      <alignment horizontal="left" vertical="center" wrapText="1"/>
    </xf>
    <xf numFmtId="0" fontId="23" fillId="0" borderId="10" xfId="0" applyFont="1" applyBorder="1" applyAlignment="1">
      <alignment horizontal="center" vertical="center"/>
    </xf>
    <xf numFmtId="0" fontId="20" fillId="34" borderId="10" xfId="0" applyFont="1" applyFill="1" applyBorder="1" applyAlignment="1">
      <alignment horizontal="center" vertical="center"/>
    </xf>
    <xf numFmtId="44" fontId="28" fillId="36" borderId="10" xfId="1" applyFont="1" applyFill="1" applyBorder="1" applyAlignment="1">
      <alignment horizontal="center" vertical="center" wrapText="1"/>
    </xf>
    <xf numFmtId="8" fontId="28" fillId="36" borderId="10" xfId="1" applyNumberFormat="1" applyFont="1" applyFill="1" applyBorder="1" applyAlignment="1">
      <alignment horizontal="center" vertical="center" wrapText="1"/>
    </xf>
    <xf numFmtId="0" fontId="28" fillId="36" borderId="10" xfId="0" applyFont="1" applyFill="1" applyBorder="1" applyAlignment="1">
      <alignment horizontal="center" vertical="center"/>
    </xf>
    <xf numFmtId="44" fontId="28" fillId="36" borderId="10" xfId="1" applyFont="1" applyFill="1" applyBorder="1" applyAlignment="1">
      <alignment horizontal="center" vertical="center"/>
    </xf>
    <xf numFmtId="0" fontId="23" fillId="0" borderId="10" xfId="0" applyFont="1" applyBorder="1"/>
    <xf numFmtId="7" fontId="23" fillId="0" borderId="10" xfId="0" applyNumberFormat="1" applyFont="1" applyBorder="1"/>
    <xf numFmtId="44" fontId="23" fillId="0" borderId="10" xfId="1" applyFont="1" applyBorder="1"/>
    <xf numFmtId="8" fontId="23" fillId="0" borderId="10" xfId="1" applyNumberFormat="1" applyFont="1" applyBorder="1"/>
    <xf numFmtId="0" fontId="32" fillId="37" borderId="0" xfId="0" applyFont="1" applyFill="1" applyAlignment="1">
      <alignment horizontal="center" vertical="center"/>
    </xf>
    <xf numFmtId="0" fontId="0" fillId="0" borderId="0" xfId="0" applyNumberFormat="1"/>
    <xf numFmtId="0" fontId="0" fillId="0" borderId="0" xfId="0" pivotButton="1"/>
    <xf numFmtId="0" fontId="0" fillId="0" borderId="0" xfId="0" applyAlignment="1">
      <alignment horizontal="left"/>
    </xf>
    <xf numFmtId="0" fontId="33" fillId="37" borderId="0" xfId="0" applyFont="1" applyFill="1" applyAlignment="1">
      <alignment horizontal="center"/>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urrency" xfId="1"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9">
    <dxf>
      <font>
        <b val="0"/>
        <i val="0"/>
        <strike val="0"/>
        <condense val="0"/>
        <extend val="0"/>
        <outline val="0"/>
        <shadow val="0"/>
        <u val="none"/>
        <vertAlign val="baseline"/>
        <sz val="16"/>
        <color theme="1"/>
        <name val="Calibri"/>
        <scheme val="minor"/>
      </font>
      <numFmt numFmtId="12" formatCode="&quot;$&quot;#,##0.00_);[Red]\(&quot;$&quot;#,##0.00\)"/>
      <alignment horizontal="center" vertical="center" textRotation="0" wrapText="0" indent="0" justifyLastLine="0" shrinkToFit="0" readingOrder="0"/>
    </dxf>
    <dxf>
      <font>
        <b val="0"/>
        <i val="0"/>
        <strike val="0"/>
        <condense val="0"/>
        <extend val="0"/>
        <outline val="0"/>
        <shadow val="0"/>
        <u val="none"/>
        <vertAlign val="baseline"/>
        <sz val="16"/>
        <color theme="1"/>
        <name val="Calibri"/>
        <scheme val="minor"/>
      </font>
      <numFmt numFmtId="164" formatCode="&quot;$&quot;#,##0.00"/>
      <alignment horizontal="center" vertical="center" textRotation="0" wrapText="0" indent="0" justifyLastLine="0" shrinkToFit="0" readingOrder="0"/>
    </dxf>
    <dxf>
      <font>
        <b val="0"/>
        <i val="0"/>
        <strike val="0"/>
        <condense val="0"/>
        <extend val="0"/>
        <outline val="0"/>
        <shadow val="0"/>
        <u val="none"/>
        <vertAlign val="baseline"/>
        <sz val="16"/>
        <color theme="1"/>
        <name val="Calibri"/>
        <scheme val="minor"/>
      </font>
      <numFmt numFmtId="164" formatCode="&quot;$&quot;#,##0.00"/>
      <alignment horizontal="center" vertical="center" textRotation="0" wrapText="0" indent="0" justifyLastLine="0" shrinkToFit="0" readingOrder="0"/>
    </dxf>
    <dxf>
      <font>
        <b val="0"/>
        <i val="0"/>
        <strike val="0"/>
        <condense val="0"/>
        <extend val="0"/>
        <outline val="0"/>
        <shadow val="0"/>
        <u val="none"/>
        <vertAlign val="baseline"/>
        <sz val="16"/>
        <color theme="1"/>
        <name val="Calibri"/>
        <scheme val="minor"/>
      </font>
      <numFmt numFmtId="1" formatCode="0"/>
      <alignment horizontal="center" vertical="center" textRotation="0" wrapText="0" indent="0" justifyLastLine="0" shrinkToFit="0" readingOrder="0"/>
    </dxf>
    <dxf>
      <font>
        <b val="0"/>
        <i val="0"/>
        <strike val="0"/>
        <condense val="0"/>
        <extend val="0"/>
        <outline val="0"/>
        <shadow val="0"/>
        <u val="none"/>
        <vertAlign val="baseline"/>
        <sz val="16"/>
        <color theme="1"/>
        <name val="Calibri"/>
        <scheme val="minor"/>
      </font>
      <numFmt numFmtId="19" formatCode="m/d/yy"/>
      <alignment horizontal="center" vertical="center" textRotation="0" wrapText="0"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6"/>
        <color theme="1"/>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0" indent="0" justifyLastLine="0" shrinkToFit="0" readingOrder="0"/>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000"/>
              <a:t>Allocation % By Cap Size</a:t>
            </a:r>
          </a:p>
        </c:rich>
      </c:tx>
      <c:layout>
        <c:manualLayout>
          <c:xMode val="edge"/>
          <c:yMode val="edge"/>
          <c:x val="0.27022173364693047"/>
          <c:y val="3.380281690140844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22314176637011279"/>
          <c:y val="0.22680026616391258"/>
          <c:w val="0.56144339912056451"/>
          <c:h val="0.7306671842076079"/>
        </c:manualLayout>
      </c:layout>
      <c:pieChart>
        <c:varyColors val="1"/>
        <c:ser>
          <c:idx val="0"/>
          <c:order val="0"/>
          <c:tx>
            <c:strRef>
              <c:f>'Pie Chart Developer'!$B$3</c:f>
              <c:strCache>
                <c:ptCount val="1"/>
                <c:pt idx="0">
                  <c:v>Allocation %</c:v>
                </c:pt>
              </c:strCache>
            </c:strRef>
          </c:tx>
          <c:dPt>
            <c:idx val="0"/>
            <c:bubble3D val="0"/>
            <c:spPr>
              <a:gradFill rotWithShape="1">
                <a:gsLst>
                  <a:gs pos="0">
                    <a:schemeClr val="accent2">
                      <a:tint val="98000"/>
                      <a:lumMod val="100000"/>
                    </a:schemeClr>
                  </a:gs>
                  <a:gs pos="100000">
                    <a:schemeClr val="accent2">
                      <a:shade val="88000"/>
                      <a:lumMod val="88000"/>
                    </a:schemeClr>
                  </a:gs>
                </a:gsLst>
                <a:lin ang="5400000" scaled="1"/>
              </a:gradFill>
              <a:ln>
                <a:noFill/>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extLst>
              <c:ext xmlns:c16="http://schemas.microsoft.com/office/drawing/2014/chart" uri="{C3380CC4-5D6E-409C-BE32-E72D297353CC}">
                <c16:uniqueId val="{00000001-9935-354D-96BB-36902A93DB8D}"/>
              </c:ext>
            </c:extLst>
          </c:dPt>
          <c:dPt>
            <c:idx val="1"/>
            <c:bubble3D val="0"/>
            <c:spPr>
              <a:gradFill rotWithShape="1">
                <a:gsLst>
                  <a:gs pos="0">
                    <a:schemeClr val="accent4">
                      <a:tint val="98000"/>
                      <a:lumMod val="100000"/>
                    </a:schemeClr>
                  </a:gs>
                  <a:gs pos="100000">
                    <a:schemeClr val="accent4">
                      <a:shade val="88000"/>
                      <a:lumMod val="88000"/>
                    </a:schemeClr>
                  </a:gs>
                </a:gsLst>
                <a:lin ang="5400000" scaled="1"/>
              </a:gradFill>
              <a:ln>
                <a:noFill/>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extLst>
              <c:ext xmlns:c16="http://schemas.microsoft.com/office/drawing/2014/chart" uri="{C3380CC4-5D6E-409C-BE32-E72D297353CC}">
                <c16:uniqueId val="{00000003-9935-354D-96BB-36902A93DB8D}"/>
              </c:ext>
            </c:extLst>
          </c:dPt>
          <c:dPt>
            <c:idx val="2"/>
            <c:bubble3D val="0"/>
            <c:spPr>
              <a:gradFill rotWithShape="1">
                <a:gsLst>
                  <a:gs pos="0">
                    <a:schemeClr val="accent6">
                      <a:tint val="98000"/>
                      <a:lumMod val="100000"/>
                    </a:schemeClr>
                  </a:gs>
                  <a:gs pos="100000">
                    <a:schemeClr val="accent6">
                      <a:shade val="88000"/>
                      <a:lumMod val="88000"/>
                    </a:schemeClr>
                  </a:gs>
                </a:gsLst>
                <a:lin ang="5400000" scaled="1"/>
              </a:gradFill>
              <a:ln>
                <a:noFill/>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extLst>
              <c:ext xmlns:c16="http://schemas.microsoft.com/office/drawing/2014/chart" uri="{C3380CC4-5D6E-409C-BE32-E72D297353CC}">
                <c16:uniqueId val="{00000005-9935-354D-96BB-36902A93DB8D}"/>
              </c:ext>
            </c:extLst>
          </c:dPt>
          <c:dLbls>
            <c:dLbl>
              <c:idx val="0"/>
              <c:layout>
                <c:manualLayout>
                  <c:x val="-0.18901232375745697"/>
                  <c:y val="-3.0585289595361918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935-354D-96BB-36902A93DB8D}"/>
                </c:ext>
              </c:extLst>
            </c:dLbl>
            <c:dLbl>
              <c:idx val="1"/>
              <c:layout>
                <c:manualLayout>
                  <c:x val="0.16231120122890894"/>
                  <c:y val="-0.1116082007777898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935-354D-96BB-36902A93DB8D}"/>
                </c:ext>
              </c:extLst>
            </c:dLbl>
            <c:dLbl>
              <c:idx val="2"/>
              <c:layout>
                <c:manualLayout>
                  <c:x val="0.13467518085103949"/>
                  <c:y val="0.15465025176215136"/>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9935-354D-96BB-36902A93DB8D}"/>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'Pie Chart Developer'!$A$4:$A$6</c:f>
              <c:strCache>
                <c:ptCount val="3"/>
                <c:pt idx="0">
                  <c:v>Large</c:v>
                </c:pt>
                <c:pt idx="1">
                  <c:v>Mid</c:v>
                </c:pt>
                <c:pt idx="2">
                  <c:v>Small</c:v>
                </c:pt>
              </c:strCache>
            </c:strRef>
          </c:cat>
          <c:val>
            <c:numRef>
              <c:f>'Pie Chart Developer'!$B$4:$B$6</c:f>
              <c:numCache>
                <c:formatCode>0.00%</c:formatCode>
                <c:ptCount val="3"/>
                <c:pt idx="0">
                  <c:v>0.58912416830588976</c:v>
                </c:pt>
                <c:pt idx="1">
                  <c:v>0.20070406336265217</c:v>
                </c:pt>
                <c:pt idx="2">
                  <c:v>0.21017176833145815</c:v>
                </c:pt>
              </c:numCache>
            </c:numRef>
          </c:val>
          <c:extLst>
            <c:ext xmlns:c16="http://schemas.microsoft.com/office/drawing/2014/chart" uri="{C3380CC4-5D6E-409C-BE32-E72D297353CC}">
              <c16:uniqueId val="{00000006-9935-354D-96BB-36902A93DB8D}"/>
            </c:ext>
          </c:extLst>
        </c:ser>
        <c:dLbls>
          <c:showLegendKey val="0"/>
          <c:showVal val="0"/>
          <c:showCatName val="0"/>
          <c:showSerName val="0"/>
          <c:showPercent val="1"/>
          <c:showBubbleSize val="0"/>
          <c:showLeaderLines val="1"/>
        </c:dLbls>
        <c:firstSliceAng val="0"/>
      </c:pieChart>
      <c:spPr>
        <a:noFill/>
        <a:ln w="25400">
          <a:noFill/>
        </a:ln>
        <a:effectLst/>
      </c:spPr>
    </c:plotArea>
    <c:legend>
      <c:legendPos val="r"/>
      <c:layout>
        <c:manualLayout>
          <c:xMode val="edge"/>
          <c:yMode val="edge"/>
          <c:x val="0.83361454818147751"/>
          <c:y val="0.38530797382721532"/>
          <c:w val="9.9659291551549331E-2"/>
          <c:h val="0.17664189441894057"/>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alpha val="83000"/>
      </a:schemeClr>
    </a:soli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000"/>
              <a:t>Allocation % By Sector</a:t>
            </a:r>
          </a:p>
        </c:rich>
      </c:tx>
      <c:layout>
        <c:manualLayout>
          <c:xMode val="edge"/>
          <c:yMode val="edge"/>
          <c:x val="0.31535091909005308"/>
          <c:y val="4.178272980501392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20282304616602304"/>
          <c:y val="0.22775513785010854"/>
          <c:w val="0.43654566792669114"/>
          <c:h val="0.70163468076239777"/>
        </c:manualLayout>
      </c:layout>
      <c:pieChart>
        <c:varyColors val="1"/>
        <c:ser>
          <c:idx val="0"/>
          <c:order val="0"/>
          <c:tx>
            <c:strRef>
              <c:f>'Pie Chart Developer'!$H$3</c:f>
              <c:strCache>
                <c:ptCount val="1"/>
                <c:pt idx="0">
                  <c:v>Allocation %</c:v>
                </c:pt>
              </c:strCache>
            </c:strRef>
          </c:tx>
          <c:dPt>
            <c:idx val="0"/>
            <c:bubble3D val="0"/>
            <c:spPr>
              <a:gradFill rotWithShape="1">
                <a:gsLst>
                  <a:gs pos="0">
                    <a:schemeClr val="accent1">
                      <a:tint val="98000"/>
                      <a:lumMod val="100000"/>
                    </a:schemeClr>
                  </a:gs>
                  <a:gs pos="100000">
                    <a:schemeClr val="accent1">
                      <a:shade val="88000"/>
                      <a:lumMod val="88000"/>
                    </a:schemeClr>
                  </a:gs>
                </a:gsLst>
                <a:lin ang="5400000" scaled="1"/>
              </a:gradFill>
              <a:ln>
                <a:noFill/>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extLst>
              <c:ext xmlns:c16="http://schemas.microsoft.com/office/drawing/2014/chart" uri="{C3380CC4-5D6E-409C-BE32-E72D297353CC}">
                <c16:uniqueId val="{00000001-E750-274A-B773-AF3396533E75}"/>
              </c:ext>
            </c:extLst>
          </c:dPt>
          <c:dPt>
            <c:idx val="1"/>
            <c:bubble3D val="0"/>
            <c:spPr>
              <a:gradFill rotWithShape="1">
                <a:gsLst>
                  <a:gs pos="0">
                    <a:schemeClr val="accent2">
                      <a:tint val="98000"/>
                      <a:lumMod val="100000"/>
                    </a:schemeClr>
                  </a:gs>
                  <a:gs pos="100000">
                    <a:schemeClr val="accent2">
                      <a:shade val="88000"/>
                      <a:lumMod val="88000"/>
                    </a:schemeClr>
                  </a:gs>
                </a:gsLst>
                <a:lin ang="5400000" scaled="1"/>
              </a:gradFill>
              <a:ln>
                <a:noFill/>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extLst>
              <c:ext xmlns:c16="http://schemas.microsoft.com/office/drawing/2014/chart" uri="{C3380CC4-5D6E-409C-BE32-E72D297353CC}">
                <c16:uniqueId val="{00000003-E750-274A-B773-AF3396533E75}"/>
              </c:ext>
            </c:extLst>
          </c:dPt>
          <c:dPt>
            <c:idx val="2"/>
            <c:bubble3D val="0"/>
            <c:spPr>
              <a:gradFill rotWithShape="1">
                <a:gsLst>
                  <a:gs pos="0">
                    <a:schemeClr val="accent3">
                      <a:tint val="98000"/>
                      <a:lumMod val="100000"/>
                    </a:schemeClr>
                  </a:gs>
                  <a:gs pos="100000">
                    <a:schemeClr val="accent3">
                      <a:shade val="88000"/>
                      <a:lumMod val="88000"/>
                    </a:schemeClr>
                  </a:gs>
                </a:gsLst>
                <a:lin ang="5400000" scaled="1"/>
              </a:gradFill>
              <a:ln>
                <a:noFill/>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extLst>
              <c:ext xmlns:c16="http://schemas.microsoft.com/office/drawing/2014/chart" uri="{C3380CC4-5D6E-409C-BE32-E72D297353CC}">
                <c16:uniqueId val="{00000005-E750-274A-B773-AF3396533E75}"/>
              </c:ext>
            </c:extLst>
          </c:dPt>
          <c:dPt>
            <c:idx val="3"/>
            <c:bubble3D val="0"/>
            <c:spPr>
              <a:gradFill rotWithShape="1">
                <a:gsLst>
                  <a:gs pos="0">
                    <a:schemeClr val="accent4">
                      <a:tint val="98000"/>
                      <a:lumMod val="100000"/>
                    </a:schemeClr>
                  </a:gs>
                  <a:gs pos="100000">
                    <a:schemeClr val="accent4">
                      <a:shade val="88000"/>
                      <a:lumMod val="88000"/>
                    </a:schemeClr>
                  </a:gs>
                </a:gsLst>
                <a:lin ang="5400000" scaled="1"/>
              </a:gradFill>
              <a:ln>
                <a:noFill/>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extLst>
              <c:ext xmlns:c16="http://schemas.microsoft.com/office/drawing/2014/chart" uri="{C3380CC4-5D6E-409C-BE32-E72D297353CC}">
                <c16:uniqueId val="{00000007-E750-274A-B773-AF3396533E75}"/>
              </c:ext>
            </c:extLst>
          </c:dPt>
          <c:dPt>
            <c:idx val="4"/>
            <c:bubble3D val="0"/>
            <c:spPr>
              <a:gradFill rotWithShape="1">
                <a:gsLst>
                  <a:gs pos="0">
                    <a:schemeClr val="accent5">
                      <a:tint val="98000"/>
                      <a:lumMod val="100000"/>
                    </a:schemeClr>
                  </a:gs>
                  <a:gs pos="100000">
                    <a:schemeClr val="accent5">
                      <a:shade val="88000"/>
                      <a:lumMod val="88000"/>
                    </a:schemeClr>
                  </a:gs>
                </a:gsLst>
                <a:lin ang="5400000" scaled="1"/>
              </a:gradFill>
              <a:ln>
                <a:noFill/>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extLst>
              <c:ext xmlns:c16="http://schemas.microsoft.com/office/drawing/2014/chart" uri="{C3380CC4-5D6E-409C-BE32-E72D297353CC}">
                <c16:uniqueId val="{00000009-E750-274A-B773-AF3396533E75}"/>
              </c:ext>
            </c:extLst>
          </c:dPt>
          <c:dPt>
            <c:idx val="5"/>
            <c:bubble3D val="0"/>
            <c:spPr>
              <a:gradFill rotWithShape="1">
                <a:gsLst>
                  <a:gs pos="0">
                    <a:schemeClr val="accent6">
                      <a:tint val="98000"/>
                      <a:lumMod val="100000"/>
                    </a:schemeClr>
                  </a:gs>
                  <a:gs pos="100000">
                    <a:schemeClr val="accent6">
                      <a:shade val="88000"/>
                      <a:lumMod val="88000"/>
                    </a:schemeClr>
                  </a:gs>
                </a:gsLst>
                <a:lin ang="5400000" scaled="1"/>
              </a:gradFill>
              <a:ln>
                <a:noFill/>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extLst>
              <c:ext xmlns:c16="http://schemas.microsoft.com/office/drawing/2014/chart" uri="{C3380CC4-5D6E-409C-BE32-E72D297353CC}">
                <c16:uniqueId val="{0000000B-E750-274A-B773-AF3396533E75}"/>
              </c:ext>
            </c:extLst>
          </c:dPt>
          <c:dLbls>
            <c:dLbl>
              <c:idx val="0"/>
              <c:layout>
                <c:manualLayout>
                  <c:x val="-6.341033425038738E-3"/>
                  <c:y val="-2.149582934180705E-4"/>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750-274A-B773-AF3396533E75}"/>
                </c:ext>
              </c:extLst>
            </c:dLbl>
            <c:dLbl>
              <c:idx val="1"/>
              <c:layout>
                <c:manualLayout>
                  <c:x val="-8.9331894507162501E-2"/>
                  <c:y val="-0.2171321759854202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750-274A-B773-AF3396533E75}"/>
                </c:ext>
              </c:extLst>
            </c:dLbl>
            <c:dLbl>
              <c:idx val="2"/>
              <c:layout>
                <c:manualLayout>
                  <c:x val="0.12588313885463112"/>
                  <c:y val="5.044230005373962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E750-274A-B773-AF3396533E75}"/>
                </c:ext>
              </c:extLst>
            </c:dLbl>
            <c:dLbl>
              <c:idx val="5"/>
              <c:layout>
                <c:manualLayout>
                  <c:x val="2.5381130822502609E-2"/>
                  <c:y val="0.10952358699969625"/>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E750-274A-B773-AF3396533E75}"/>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'Pie Chart Developer'!$G$4:$G$9</c:f>
              <c:strCache>
                <c:ptCount val="6"/>
                <c:pt idx="0">
                  <c:v>Semiconductors &amp; Semiconductor Equipment</c:v>
                </c:pt>
                <c:pt idx="1">
                  <c:v>Software &amp; IT Services</c:v>
                </c:pt>
                <c:pt idx="2">
                  <c:v>Banking Services</c:v>
                </c:pt>
                <c:pt idx="3">
                  <c:v>Computers, Phones &amp; Household Electronics</c:v>
                </c:pt>
                <c:pt idx="4">
                  <c:v>Specialty Retailers</c:v>
                </c:pt>
                <c:pt idx="5">
                  <c:v>Diversified Retail</c:v>
                </c:pt>
              </c:strCache>
            </c:strRef>
          </c:cat>
          <c:val>
            <c:numRef>
              <c:f>'Pie Chart Developer'!$H$4:$H$9</c:f>
              <c:numCache>
                <c:formatCode>0.00%</c:formatCode>
                <c:ptCount val="6"/>
                <c:pt idx="0">
                  <c:v>3.4440618158394914E-2</c:v>
                </c:pt>
                <c:pt idx="1">
                  <c:v>0.67802031194794987</c:v>
                </c:pt>
                <c:pt idx="2">
                  <c:v>0.16461096264633718</c:v>
                </c:pt>
                <c:pt idx="3">
                  <c:v>3.6103269062180469E-2</c:v>
                </c:pt>
                <c:pt idx="4">
                  <c:v>2.7417756100202872E-2</c:v>
                </c:pt>
                <c:pt idx="5">
                  <c:v>5.9407082084934698E-2</c:v>
                </c:pt>
              </c:numCache>
            </c:numRef>
          </c:val>
          <c:extLst>
            <c:ext xmlns:c16="http://schemas.microsoft.com/office/drawing/2014/chart" uri="{C3380CC4-5D6E-409C-BE32-E72D297353CC}">
              <c16:uniqueId val="{0000000C-E750-274A-B773-AF3396533E75}"/>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0692162829732941"/>
          <c:y val="0.17946307547211196"/>
          <c:w val="0.2791253974535679"/>
          <c:h val="0.72156690720066663"/>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alpha val="83432"/>
      </a:schemeClr>
    </a:solidFill>
    <a:ln>
      <a:noFill/>
    </a:ln>
    <a:effectLst>
      <a:outerShdw dist="50800" dir="5400000" sx="1000" sy="1000" algn="ctr" rotWithShape="0">
        <a:srgbClr val="000000"/>
      </a:outerShdw>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cap="none" baseline="0">
                <a:solidFill>
                  <a:schemeClr val="bg1"/>
                </a:solidFill>
                <a:latin typeface="+mn-lt"/>
                <a:ea typeface="+mn-ea"/>
                <a:cs typeface="+mn-cs"/>
              </a:defRPr>
            </a:pPr>
            <a:r>
              <a:rPr lang="en-US" sz="2000">
                <a:solidFill>
                  <a:schemeClr val="bg1"/>
                </a:solidFill>
              </a:rPr>
              <a:t>Allocation % By Stock</a:t>
            </a:r>
          </a:p>
        </c:rich>
      </c:tx>
      <c:layout>
        <c:manualLayout>
          <c:xMode val="edge"/>
          <c:yMode val="edge"/>
          <c:x val="0.31360761621879113"/>
          <c:y val="2.197802197802198E-2"/>
        </c:manualLayout>
      </c:layout>
      <c:overlay val="0"/>
      <c:spPr>
        <a:noFill/>
        <a:ln>
          <a:noFill/>
        </a:ln>
        <a:effectLst/>
      </c:spPr>
      <c:txPr>
        <a:bodyPr rot="0" spcFirstLastPara="1" vertOverflow="ellipsis" vert="horz" wrap="square" anchor="ctr" anchorCtr="1"/>
        <a:lstStyle/>
        <a:p>
          <a:pPr>
            <a:defRPr sz="2000" b="1" i="0" u="none" strike="noStrike" kern="1200" cap="none" baseline="0">
              <a:solidFill>
                <a:schemeClr val="bg1"/>
              </a:solidFill>
              <a:latin typeface="+mn-lt"/>
              <a:ea typeface="+mn-ea"/>
              <a:cs typeface="+mn-cs"/>
            </a:defRPr>
          </a:pPr>
          <a:endParaRPr lang="en-US"/>
        </a:p>
      </c:txPr>
    </c:title>
    <c:autoTitleDeleted val="0"/>
    <c:plotArea>
      <c:layout>
        <c:manualLayout>
          <c:layoutTarget val="inner"/>
          <c:xMode val="edge"/>
          <c:yMode val="edge"/>
          <c:x val="0.27356277340332458"/>
          <c:y val="0.19486111111111112"/>
          <c:w val="0.40287467191601051"/>
          <c:h val="0.6714577865266842"/>
        </c:manualLayout>
      </c:layout>
      <c:barChart>
        <c:barDir val="col"/>
        <c:grouping val="clustered"/>
        <c:varyColors val="0"/>
        <c:ser>
          <c:idx val="0"/>
          <c:order val="0"/>
          <c:tx>
            <c:strRef>
              <c:f>portfolio_dashboard!$H$3</c:f>
              <c:strCache>
                <c:ptCount val="1"/>
                <c:pt idx="0">
                  <c:v>Allocation</c:v>
                </c:pt>
              </c:strCache>
            </c:strRef>
          </c:tx>
          <c:spPr>
            <a:solidFill>
              <a:schemeClr val="accent3">
                <a:lumMod val="50000"/>
                <a:alpha val="75710"/>
              </a:schemeClr>
            </a:solidFill>
            <a:ln w="22225" cap="rnd" cmpd="sng" algn="ctr">
              <a:solidFill>
                <a:schemeClr val="bg1"/>
              </a:solidFill>
              <a:miter lim="800000"/>
            </a:ln>
            <a:effectLst>
              <a:glow rad="63500">
                <a:schemeClr val="accent1">
                  <a:satMod val="175000"/>
                  <a:alpha val="25000"/>
                </a:schemeClr>
              </a:glow>
            </a:effectLst>
          </c:spPr>
          <c:invertIfNegative val="0"/>
          <c:dLbls>
            <c:dLbl>
              <c:idx val="0"/>
              <c:layout>
                <c:manualLayout>
                  <c:x val="-1.7793594306049821E-3"/>
                  <c:y val="-5.7284506103403741E-4"/>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688-6946-8950-EFF3693DDA1B}"/>
                </c:ext>
              </c:extLst>
            </c:dLbl>
            <c:dLbl>
              <c:idx val="3"/>
              <c:layout>
                <c:manualLayout>
                  <c:x val="0"/>
                  <c:y val="-1.144648585593477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688-6946-8950-EFF3693DDA1B}"/>
                </c:ext>
              </c:extLst>
            </c:dLbl>
            <c:dLbl>
              <c:idx val="5"/>
              <c:layout>
                <c:manualLayout>
                  <c:x val="-3.5587188612100297E-3"/>
                  <c:y val="-1.765820939049285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688-6946-8950-EFF3693DDA1B}"/>
                </c:ext>
              </c:extLst>
            </c:dLbl>
            <c:dLbl>
              <c:idx val="7"/>
              <c:layout>
                <c:manualLayout>
                  <c:x val="-1.3048485087223339E-16"/>
                  <c:y val="-2.714014914802316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688-6946-8950-EFF3693DDA1B}"/>
                </c:ext>
              </c:extLst>
            </c:dLbl>
            <c:spPr>
              <a:noFill/>
              <a:ln>
                <a:noFill/>
              </a:ln>
              <a:effectLst/>
            </c:spPr>
            <c:txPr>
              <a:bodyPr rot="-540000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portfolio_dashboard!$N$4:$N$12</c:f>
              <c:strCache>
                <c:ptCount val="9"/>
                <c:pt idx="0">
                  <c:v>NVDA</c:v>
                </c:pt>
                <c:pt idx="1">
                  <c:v>META</c:v>
                </c:pt>
                <c:pt idx="2">
                  <c:v>JPM</c:v>
                </c:pt>
                <c:pt idx="3">
                  <c:v>AAPL</c:v>
                </c:pt>
                <c:pt idx="4">
                  <c:v>MSFT</c:v>
                </c:pt>
                <c:pt idx="5">
                  <c:v>TSLA</c:v>
                </c:pt>
                <c:pt idx="6">
                  <c:v>AMZN</c:v>
                </c:pt>
                <c:pt idx="7">
                  <c:v>V</c:v>
                </c:pt>
                <c:pt idx="8">
                  <c:v>GOOGL</c:v>
                </c:pt>
              </c:strCache>
            </c:strRef>
          </c:cat>
          <c:val>
            <c:numRef>
              <c:f>portfolio_dashboard!$H$4:$H$12</c:f>
              <c:numCache>
                <c:formatCode>0.00%</c:formatCode>
                <c:ptCount val="9"/>
                <c:pt idx="0">
                  <c:v>3.4440618158394914E-2</c:v>
                </c:pt>
                <c:pt idx="1">
                  <c:v>0.20070406336265217</c:v>
                </c:pt>
                <c:pt idx="2">
                  <c:v>0.16461096264633718</c:v>
                </c:pt>
                <c:pt idx="3">
                  <c:v>3.6103269062180469E-2</c:v>
                </c:pt>
                <c:pt idx="4">
                  <c:v>0.36143510205313112</c:v>
                </c:pt>
                <c:pt idx="5">
                  <c:v>2.7417756100202872E-2</c:v>
                </c:pt>
                <c:pt idx="6">
                  <c:v>5.9407082084934698E-2</c:v>
                </c:pt>
                <c:pt idx="7">
                  <c:v>1.8143049584918115E-2</c:v>
                </c:pt>
                <c:pt idx="8">
                  <c:v>9.773809694724854E-2</c:v>
                </c:pt>
              </c:numCache>
            </c:numRef>
          </c:val>
          <c:extLst>
            <c:ext xmlns:c16="http://schemas.microsoft.com/office/drawing/2014/chart" uri="{C3380CC4-5D6E-409C-BE32-E72D297353CC}">
              <c16:uniqueId val="{00000003-5688-6946-8950-EFF3693DDA1B}"/>
            </c:ext>
          </c:extLst>
        </c:ser>
        <c:dLbls>
          <c:dLblPos val="inEnd"/>
          <c:showLegendKey val="0"/>
          <c:showVal val="1"/>
          <c:showCatName val="0"/>
          <c:showSerName val="0"/>
          <c:showPercent val="0"/>
          <c:showBubbleSize val="0"/>
        </c:dLbls>
        <c:gapWidth val="0"/>
        <c:overlap val="-40"/>
        <c:axId val="2045663552"/>
        <c:axId val="14652623"/>
      </c:barChart>
      <c:catAx>
        <c:axId val="204566355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w="25400">
            <a:solidFill>
              <a:schemeClr val="bg1"/>
            </a:solidFill>
          </a:ln>
          <a:effectLst/>
        </c:spPr>
        <c:txPr>
          <a:bodyPr rot="-6000000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crossAx val="14652623"/>
        <c:auto val="1"/>
        <c:lblAlgn val="ctr"/>
        <c:lblOffset val="100"/>
        <c:noMultiLvlLbl val="0"/>
      </c:catAx>
      <c:valAx>
        <c:axId val="1465262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w="25400">
            <a:solidFill>
              <a:schemeClr val="bg1"/>
            </a:solidFill>
          </a:ln>
          <a:effectLst/>
        </c:spPr>
        <c:txPr>
          <a:bodyPr rot="-6000000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crossAx val="2045663552"/>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alpha val="83344"/>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000" b="1" i="0" u="none" strike="noStrike" baseline="0">
                <a:solidFill>
                  <a:schemeClr val="bg1"/>
                </a:solidFill>
                <a:latin typeface="Calibri" panose="020F0502020204030204"/>
              </a:rPr>
              <a:t>Risk (Beta) Distribution of the Portfolio</a:t>
            </a:r>
          </a:p>
        </c:rich>
      </c:tx>
      <c:overlay val="0"/>
      <c:spPr>
        <a:noFill/>
        <a:ln>
          <a:noFill/>
        </a:ln>
        <a:effectLst/>
      </c:spPr>
      <c:txPr>
        <a:bodyPr rot="0" spcFirstLastPara="1" vertOverflow="ellipsis" vert="horz" wrap="square" anchor="ctr" anchorCtr="1"/>
        <a:lstStyle/>
        <a:p>
          <a:pPr>
            <a:defRPr sz="1600" b="1" i="0" u="none" strike="noStrike"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portfolio_dashboard!$I$3</c:f>
              <c:strCache>
                <c:ptCount val="1"/>
                <c:pt idx="0">
                  <c:v>Beta</c:v>
                </c:pt>
              </c:strCache>
            </c:strRef>
          </c:tx>
          <c:spPr>
            <a:ln w="34925" cap="rnd">
              <a:solidFill>
                <a:schemeClr val="accent1"/>
              </a:solidFill>
              <a:round/>
            </a:ln>
            <a:effectLst>
              <a:outerShdw blurRad="63500" dist="38100" dir="5400000" rotWithShape="0">
                <a:srgbClr val="000000">
                  <a:alpha val="65000"/>
                </a:srgbClr>
              </a:outerShdw>
            </a:effectLst>
          </c:spPr>
          <c:marker>
            <c:symbol val="circle"/>
            <c:size val="6"/>
            <c:spPr>
              <a:solidFill>
                <a:schemeClr val="accent1"/>
              </a:solidFill>
              <a:ln w="9525">
                <a:solidFill>
                  <a:schemeClr val="l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1" i="0" u="none" strike="noStrike" baseline="0">
                    <a:solidFill>
                      <a:schemeClr val="lt1">
                        <a:lumMod val="9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portfolio_dashboard!$N$4:$N$12</c:f>
              <c:strCache>
                <c:ptCount val="9"/>
                <c:pt idx="0">
                  <c:v>NVDA</c:v>
                </c:pt>
                <c:pt idx="1">
                  <c:v>META</c:v>
                </c:pt>
                <c:pt idx="2">
                  <c:v>JPM</c:v>
                </c:pt>
                <c:pt idx="3">
                  <c:v>AAPL</c:v>
                </c:pt>
                <c:pt idx="4">
                  <c:v>MSFT</c:v>
                </c:pt>
                <c:pt idx="5">
                  <c:v>TSLA</c:v>
                </c:pt>
                <c:pt idx="6">
                  <c:v>AMZN</c:v>
                </c:pt>
                <c:pt idx="7">
                  <c:v>V</c:v>
                </c:pt>
                <c:pt idx="8">
                  <c:v>GOOGL</c:v>
                </c:pt>
              </c:strCache>
            </c:strRef>
          </c:cat>
          <c:val>
            <c:numRef>
              <c:f>portfolio_dashboard!$I$4:$I$12</c:f>
              <c:numCache>
                <c:formatCode>General</c:formatCode>
                <c:ptCount val="9"/>
                <c:pt idx="0">
                  <c:v>1.6789000000000001</c:v>
                </c:pt>
                <c:pt idx="1">
                  <c:v>1.2119</c:v>
                </c:pt>
                <c:pt idx="2">
                  <c:v>1.1099000000000001</c:v>
                </c:pt>
                <c:pt idx="3">
                  <c:v>1.2446999999999999</c:v>
                </c:pt>
                <c:pt idx="4">
                  <c:v>0.89400000000000002</c:v>
                </c:pt>
                <c:pt idx="5">
                  <c:v>2.3115999999999999</c:v>
                </c:pt>
                <c:pt idx="6">
                  <c:v>1.155</c:v>
                </c:pt>
                <c:pt idx="7">
                  <c:v>0.95030000000000003</c:v>
                </c:pt>
                <c:pt idx="8">
                  <c:v>1.0467</c:v>
                </c:pt>
              </c:numCache>
            </c:numRef>
          </c:val>
          <c:smooth val="0"/>
          <c:extLst>
            <c:ext xmlns:c16="http://schemas.microsoft.com/office/drawing/2014/chart" uri="{C3380CC4-5D6E-409C-BE32-E72D297353CC}">
              <c16:uniqueId val="{00000000-8C5B-5349-A670-21FA5A6AB9A5}"/>
            </c:ext>
          </c:extLst>
        </c:ser>
        <c:dLbls>
          <c:showLegendKey val="0"/>
          <c:showVal val="0"/>
          <c:showCatName val="1"/>
          <c:showSerName val="0"/>
          <c:showPercent val="0"/>
          <c:showBubbleSize val="0"/>
        </c:dLbls>
        <c:marker val="1"/>
        <c:smooth val="0"/>
        <c:axId val="1025866624"/>
        <c:axId val="1025756608"/>
      </c:lineChart>
      <c:catAx>
        <c:axId val="1025866624"/>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200" b="1" i="0" u="none" strike="noStrike" baseline="0">
                <a:solidFill>
                  <a:schemeClr val="lt1">
                    <a:lumMod val="95000"/>
                  </a:schemeClr>
                </a:solidFill>
                <a:latin typeface="+mn-lt"/>
                <a:ea typeface="+mn-ea"/>
                <a:cs typeface="+mn-cs"/>
              </a:defRPr>
            </a:pPr>
            <a:endParaRPr lang="en-US"/>
          </a:p>
        </c:txPr>
        <c:crossAx val="1025756608"/>
        <c:crosses val="autoZero"/>
        <c:auto val="1"/>
        <c:lblAlgn val="ctr"/>
        <c:lblOffset val="100"/>
        <c:noMultiLvlLbl val="0"/>
      </c:catAx>
      <c:valAx>
        <c:axId val="1025756608"/>
        <c:scaling>
          <c:orientation val="minMax"/>
        </c:scaling>
        <c:delete val="0"/>
        <c:axPos val="l"/>
        <c:majorGridlines>
          <c:spPr>
            <a:ln w="9525" cap="flat" cmpd="sng" algn="ctr">
              <a:solidFill>
                <a:schemeClr val="lt1">
                  <a:lumMod val="95000"/>
                  <a:alpha val="10000"/>
                </a:schemeClr>
              </a:solidFill>
              <a:round/>
            </a:ln>
            <a:effectLst>
              <a:glow>
                <a:schemeClr val="accent1">
                  <a:alpha val="40000"/>
                </a:schemeClr>
              </a:glow>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1" i="0" u="none" strike="noStrike" baseline="0">
                <a:solidFill>
                  <a:schemeClr val="lt1">
                    <a:lumMod val="95000"/>
                  </a:schemeClr>
                </a:solidFill>
                <a:latin typeface="+mn-lt"/>
                <a:ea typeface="+mn-ea"/>
                <a:cs typeface="+mn-cs"/>
              </a:defRPr>
            </a:pPr>
            <a:endParaRPr lang="en-US"/>
          </a:p>
        </c:txPr>
        <c:crossAx val="1025866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alpha val="83000"/>
      </a:schemeClr>
    </a:soli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[portfolio_dashboard.xlsx]PivotTable_Dashboard!PivotTable2</c:name>
    <c:fmtId val="0"/>
  </c:pivotSource>
  <c:chart>
    <c:title>
      <c:tx>
        <c:rich>
          <a:bodyPr rot="0" spcFirstLastPara="1" vertOverflow="ellipsis" vert="horz" wrap="square" anchor="ctr" anchorCtr="1"/>
          <a:lstStyle/>
          <a:p>
            <a:pPr>
              <a:defRPr sz="18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r>
              <a:rPr lang="en-US" sz="1800" b="1">
                <a:solidFill>
                  <a:schemeClr val="tx1"/>
                </a:solidFill>
              </a:rPr>
              <a:t>Number of Shares per Stock</a:t>
            </a:r>
          </a:p>
        </c:rich>
      </c:tx>
      <c:overlay val="0"/>
      <c:spPr>
        <a:noFill/>
        <a:ln>
          <a:noFill/>
        </a:ln>
        <a:effectLst/>
      </c:spPr>
      <c:txPr>
        <a:bodyPr rot="0" spcFirstLastPara="1" vertOverflow="ellipsis" vert="horz" wrap="square" anchor="ctr" anchorCtr="1"/>
        <a:lstStyle/>
        <a:p>
          <a:pPr>
            <a:defRPr sz="18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lumMod val="100000"/>
                </a:schemeClr>
              </a:gs>
              <a:gs pos="100000">
                <a:schemeClr val="accent1">
                  <a:shade val="88000"/>
                  <a:lumMod val="88000"/>
                </a:schemeClr>
              </a:gs>
            </a:gsLst>
            <a:lin ang="5400000" scaled="1"/>
          </a:gradFill>
          <a:ln>
            <a:noFill/>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marker>
          <c:symbol val="circle"/>
          <c:size val="6"/>
          <c:spPr>
            <a:gradFill rotWithShape="1">
              <a:gsLst>
                <a:gs pos="0">
                  <a:schemeClr val="accent1">
                    <a:tint val="98000"/>
                    <a:lumMod val="100000"/>
                  </a:schemeClr>
                </a:gs>
                <a:gs pos="100000">
                  <a:schemeClr val="accent1">
                    <a:shade val="88000"/>
                    <a:lumMod val="88000"/>
                  </a:schemeClr>
                </a:gs>
              </a:gsLst>
              <a:lin ang="5400000" scaled="1"/>
            </a:gradFill>
            <a:ln w="9525">
              <a:solidFill>
                <a:schemeClr val="accent1"/>
              </a:solidFill>
              <a:round/>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PivotTable_Dashboard!$K$10</c:f>
              <c:strCache>
                <c:ptCount val="1"/>
                <c:pt idx="0">
                  <c:v>Total</c:v>
                </c:pt>
              </c:strCache>
            </c:strRef>
          </c:tx>
          <c:spPr>
            <a:gradFill rotWithShape="1">
              <a:gsLst>
                <a:gs pos="0">
                  <a:schemeClr val="accent1">
                    <a:tint val="98000"/>
                    <a:lumMod val="100000"/>
                  </a:schemeClr>
                </a:gs>
                <a:gs pos="100000">
                  <a:schemeClr val="accent1">
                    <a:shade val="88000"/>
                    <a:lumMod val="88000"/>
                  </a:schemeClr>
                </a:gs>
              </a:gsLst>
              <a:lin ang="5400000" scaled="1"/>
            </a:gradFill>
            <a:ln>
              <a:noFill/>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invertIfNegative val="0"/>
          <c:cat>
            <c:strRef>
              <c:f>PivotTable_Dashboard!$J$11:$J$20</c:f>
              <c:strCache>
                <c:ptCount val="9"/>
                <c:pt idx="0">
                  <c:v>ALPHABET INC. (XNAS:GOOGL)</c:v>
                </c:pt>
                <c:pt idx="1">
                  <c:v>AMAZON.COM, INC. (XNAS:AMZN)</c:v>
                </c:pt>
                <c:pt idx="2">
                  <c:v>APPLE INC. (XNAS:AAPL)</c:v>
                </c:pt>
                <c:pt idx="3">
                  <c:v>JPMORGAN CHASE &amp; CO. (XNYS:JPM)</c:v>
                </c:pt>
                <c:pt idx="4">
                  <c:v>Meta Platforms, Inc. (XNAS:META)</c:v>
                </c:pt>
                <c:pt idx="5">
                  <c:v>MICROSOFT CORPORATION (XNAS:MSFT)</c:v>
                </c:pt>
                <c:pt idx="6">
                  <c:v>NVIDIA CORPORATION (XNAS:NVDA)</c:v>
                </c:pt>
                <c:pt idx="7">
                  <c:v>TESLA, INCORPORATION (XNAS:TSLA)</c:v>
                </c:pt>
                <c:pt idx="8">
                  <c:v>VISA INC. (XNYS:V)</c:v>
                </c:pt>
              </c:strCache>
            </c:strRef>
          </c:cat>
          <c:val>
            <c:numRef>
              <c:f>PivotTable_Dashboard!$K$11:$K$20</c:f>
              <c:numCache>
                <c:formatCode>General</c:formatCode>
                <c:ptCount val="9"/>
                <c:pt idx="0">
                  <c:v>595</c:v>
                </c:pt>
                <c:pt idx="1">
                  <c:v>336</c:v>
                </c:pt>
                <c:pt idx="2">
                  <c:v>186</c:v>
                </c:pt>
                <c:pt idx="3">
                  <c:v>889</c:v>
                </c:pt>
                <c:pt idx="4">
                  <c:v>446</c:v>
                </c:pt>
                <c:pt idx="5">
                  <c:v>886</c:v>
                </c:pt>
                <c:pt idx="6">
                  <c:v>309</c:v>
                </c:pt>
                <c:pt idx="7">
                  <c:v>145</c:v>
                </c:pt>
                <c:pt idx="8">
                  <c:v>77</c:v>
                </c:pt>
              </c:numCache>
            </c:numRef>
          </c:val>
          <c:extLst>
            <c:ext xmlns:c16="http://schemas.microsoft.com/office/drawing/2014/chart" uri="{C3380CC4-5D6E-409C-BE32-E72D297353CC}">
              <c16:uniqueId val="{00000002-248F-5846-9898-D026DCC981C8}"/>
            </c:ext>
          </c:extLst>
        </c:ser>
        <c:dLbls>
          <c:showLegendKey val="0"/>
          <c:showVal val="0"/>
          <c:showCatName val="0"/>
          <c:showSerName val="0"/>
          <c:showPercent val="0"/>
          <c:showBubbleSize val="0"/>
        </c:dLbls>
        <c:gapWidth val="100"/>
        <c:overlap val="-24"/>
        <c:axId val="422607311"/>
        <c:axId val="1418540928"/>
      </c:barChart>
      <c:catAx>
        <c:axId val="42260731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18540928"/>
        <c:crosses val="autoZero"/>
        <c:auto val="1"/>
        <c:lblAlgn val="ctr"/>
        <c:lblOffset val="100"/>
        <c:noMultiLvlLbl val="0"/>
      </c:catAx>
      <c:valAx>
        <c:axId val="141854092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422607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[portfolio_dashboard.xlsx]PivotTable_Dashboard!PivotTable4</c:name>
    <c:fmtId val="0"/>
  </c:pivotSource>
  <c:chart>
    <c:title>
      <c:tx>
        <c:rich>
          <a:bodyPr rot="0" spcFirstLastPara="1" vertOverflow="ellipsis" vert="horz" wrap="square" anchor="ctr" anchorCtr="1"/>
          <a:lstStyle/>
          <a:p>
            <a:pPr>
              <a:defRPr sz="18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r>
              <a:rPr lang="en-US" sz="1800">
                <a:solidFill>
                  <a:schemeClr val="tx1"/>
                </a:solidFill>
              </a:rPr>
              <a:t>Number</a:t>
            </a:r>
            <a:r>
              <a:rPr lang="en-US" sz="1800" baseline="0">
                <a:solidFill>
                  <a:schemeClr val="tx1"/>
                </a:solidFill>
              </a:rPr>
              <a:t> of Shares by Sector</a:t>
            </a:r>
            <a:endParaRPr lang="en-US" sz="1800">
              <a:solidFill>
                <a:schemeClr val="tx1"/>
              </a:solidFill>
            </a:endParaRPr>
          </a:p>
        </c:rich>
      </c:tx>
      <c:overlay val="0"/>
      <c:spPr>
        <a:noFill/>
        <a:ln>
          <a:noFill/>
        </a:ln>
        <a:effectLst/>
      </c:spPr>
      <c:txPr>
        <a:bodyPr rot="0" spcFirstLastPara="1" vertOverflow="ellipsis" vert="horz" wrap="square" anchor="ctr" anchorCtr="1"/>
        <a:lstStyle/>
        <a:p>
          <a:pPr>
            <a:defRPr sz="18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lumMod val="100000"/>
                </a:schemeClr>
              </a:gs>
              <a:gs pos="100000">
                <a:schemeClr val="accent1">
                  <a:shade val="88000"/>
                  <a:lumMod val="88000"/>
                </a:schemeClr>
              </a:gs>
            </a:gsLst>
            <a:lin ang="5400000" scaled="1"/>
          </a:gradFill>
          <a:ln>
            <a:noFill/>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marker>
          <c:symbol val="circle"/>
          <c:size val="6"/>
          <c:spPr>
            <a:gradFill rotWithShape="1">
              <a:gsLst>
                <a:gs pos="0">
                  <a:schemeClr val="accent1">
                    <a:tint val="98000"/>
                    <a:lumMod val="100000"/>
                  </a:schemeClr>
                </a:gs>
                <a:gs pos="100000">
                  <a:schemeClr val="accent1">
                    <a:shade val="88000"/>
                    <a:lumMod val="88000"/>
                  </a:schemeClr>
                </a:gs>
              </a:gsLst>
              <a:lin ang="5400000" scaled="1"/>
            </a:gradFill>
            <a:ln w="9525">
              <a:solidFill>
                <a:schemeClr val="accent1"/>
              </a:solidFill>
              <a:round/>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PivotTable_Dashboard!$N$10</c:f>
              <c:strCache>
                <c:ptCount val="1"/>
                <c:pt idx="0">
                  <c:v>Total</c:v>
                </c:pt>
              </c:strCache>
            </c:strRef>
          </c:tx>
          <c:spPr>
            <a:gradFill rotWithShape="1">
              <a:gsLst>
                <a:gs pos="0">
                  <a:schemeClr val="accent1">
                    <a:tint val="98000"/>
                    <a:lumMod val="100000"/>
                  </a:schemeClr>
                </a:gs>
                <a:gs pos="100000">
                  <a:schemeClr val="accent1">
                    <a:shade val="88000"/>
                    <a:lumMod val="88000"/>
                  </a:schemeClr>
                </a:gs>
              </a:gsLst>
              <a:lin ang="5400000" scaled="1"/>
            </a:gradFill>
            <a:ln>
              <a:noFill/>
            </a:ln>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c:spPr>
          <c:invertIfNegative val="0"/>
          <c:cat>
            <c:strRef>
              <c:f>PivotTable_Dashboard!$M$11:$M$17</c:f>
              <c:strCache>
                <c:ptCount val="6"/>
                <c:pt idx="0">
                  <c:v>Banking Services</c:v>
                </c:pt>
                <c:pt idx="1">
                  <c:v>Computers, Phones &amp; Household Electronics</c:v>
                </c:pt>
                <c:pt idx="2">
                  <c:v>Diversified Retail</c:v>
                </c:pt>
                <c:pt idx="3">
                  <c:v>Semiconductors &amp; Semiconductor Equipment</c:v>
                </c:pt>
                <c:pt idx="4">
                  <c:v>Software &amp; IT Services</c:v>
                </c:pt>
                <c:pt idx="5">
                  <c:v>Specialty Retailers</c:v>
                </c:pt>
              </c:strCache>
            </c:strRef>
          </c:cat>
          <c:val>
            <c:numRef>
              <c:f>PivotTable_Dashboard!$N$11:$N$17</c:f>
              <c:numCache>
                <c:formatCode>General</c:formatCode>
                <c:ptCount val="6"/>
                <c:pt idx="0">
                  <c:v>889</c:v>
                </c:pt>
                <c:pt idx="1">
                  <c:v>186</c:v>
                </c:pt>
                <c:pt idx="2">
                  <c:v>336</c:v>
                </c:pt>
                <c:pt idx="3">
                  <c:v>309</c:v>
                </c:pt>
                <c:pt idx="4">
                  <c:v>2004</c:v>
                </c:pt>
                <c:pt idx="5">
                  <c:v>145</c:v>
                </c:pt>
              </c:numCache>
            </c:numRef>
          </c:val>
          <c:extLst>
            <c:ext xmlns:c16="http://schemas.microsoft.com/office/drawing/2014/chart" uri="{C3380CC4-5D6E-409C-BE32-E72D297353CC}">
              <c16:uniqueId val="{00000000-5B4F-3742-B130-CEB74B46D7E5}"/>
            </c:ext>
          </c:extLst>
        </c:ser>
        <c:dLbls>
          <c:showLegendKey val="0"/>
          <c:showVal val="0"/>
          <c:showCatName val="0"/>
          <c:showSerName val="0"/>
          <c:showPercent val="0"/>
          <c:showBubbleSize val="0"/>
        </c:dLbls>
        <c:gapWidth val="100"/>
        <c:overlap val="-24"/>
        <c:axId val="1854814975"/>
        <c:axId val="1854809279"/>
      </c:barChart>
      <c:catAx>
        <c:axId val="1854814975"/>
        <c:scaling>
          <c:orientation val="minMax"/>
        </c:scaling>
        <c:delete val="0"/>
        <c:axPos val="b"/>
        <c:numFmt formatCode="General" sourceLinked="1"/>
        <c:majorTickMark val="none"/>
        <c:minorTickMark val="none"/>
        <c:tickLblPos val="nextTo"/>
        <c:spPr>
          <a:noFill/>
          <a:ln w="12700" cap="flat" cmpd="sng" algn="ctr">
            <a:no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854809279"/>
        <c:crosses val="autoZero"/>
        <c:auto val="1"/>
        <c:lblAlgn val="ctr"/>
        <c:lblOffset val="100"/>
        <c:noMultiLvlLbl val="0"/>
      </c:catAx>
      <c:valAx>
        <c:axId val="185480927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1854814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[portfolio_dashboard.xlsx]PivotTable_Dashboard!PivotTable5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1"/>
                </a:solidFill>
              </a:rPr>
              <a:t>1</a:t>
            </a:r>
            <a:r>
              <a:rPr lang="en-US" sz="1800" b="1" baseline="0">
                <a:solidFill>
                  <a:schemeClr val="tx1"/>
                </a:solidFill>
              </a:rPr>
              <a:t> Day Return by Stock</a:t>
            </a:r>
            <a:endParaRPr lang="en-US" sz="18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PivotTable_Dashboard!$K$25</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PivotTable_Dashboard!$J$26:$J$35</c:f>
              <c:strCache>
                <c:ptCount val="9"/>
                <c:pt idx="0">
                  <c:v>ALPHABET INC. (XNAS:GOOGL)</c:v>
                </c:pt>
                <c:pt idx="1">
                  <c:v>AMAZON.COM, INC. (XNAS:AMZN)</c:v>
                </c:pt>
                <c:pt idx="2">
                  <c:v>APPLE INC. (XNAS:AAPL)</c:v>
                </c:pt>
                <c:pt idx="3">
                  <c:v>JPMORGAN CHASE &amp; CO. (XNYS:JPM)</c:v>
                </c:pt>
                <c:pt idx="4">
                  <c:v>Meta Platforms, Inc. (XNAS:META)</c:v>
                </c:pt>
                <c:pt idx="5">
                  <c:v>MICROSOFT CORPORATION (XNAS:MSFT)</c:v>
                </c:pt>
                <c:pt idx="6">
                  <c:v>NVIDIA CORPORATION (XNAS:NVDA)</c:v>
                </c:pt>
                <c:pt idx="7">
                  <c:v>TESLA, INCORPORATION (XNAS:TSLA)</c:v>
                </c:pt>
                <c:pt idx="8">
                  <c:v>VISA INC. (XNYS:V)</c:v>
                </c:pt>
              </c:strCache>
            </c:strRef>
          </c:cat>
          <c:val>
            <c:numRef>
              <c:f>PivotTable_Dashboard!$K$26:$K$35</c:f>
              <c:numCache>
                <c:formatCode>General</c:formatCode>
                <c:ptCount val="9"/>
                <c:pt idx="0">
                  <c:v>-904.40000000000612</c:v>
                </c:pt>
                <c:pt idx="1">
                  <c:v>-1044.959999999995</c:v>
                </c:pt>
                <c:pt idx="2">
                  <c:v>-89.279999999998097</c:v>
                </c:pt>
                <c:pt idx="3">
                  <c:v>2573.6550000000093</c:v>
                </c:pt>
                <c:pt idx="4">
                  <c:v>-2359.3399999999838</c:v>
                </c:pt>
                <c:pt idx="5">
                  <c:v>0</c:v>
                </c:pt>
                <c:pt idx="6">
                  <c:v>-114.32999999999701</c:v>
                </c:pt>
                <c:pt idx="7">
                  <c:v>-114.53549999999836</c:v>
                </c:pt>
                <c:pt idx="8">
                  <c:v>-73.919999999998424</c:v>
                </c:pt>
              </c:numCache>
            </c:numRef>
          </c:val>
          <c:smooth val="0"/>
          <c:extLst>
            <c:ext xmlns:c16="http://schemas.microsoft.com/office/drawing/2014/chart" uri="{C3380CC4-5D6E-409C-BE32-E72D297353CC}">
              <c16:uniqueId val="{00000002-C174-AE47-8AC7-21C76900D835}"/>
            </c:ext>
          </c:extLst>
        </c:ser>
        <c:dLbls>
          <c:showLegendKey val="0"/>
          <c:showVal val="0"/>
          <c:showCatName val="0"/>
          <c:showSerName val="0"/>
          <c:showPercent val="0"/>
          <c:showBubbleSize val="0"/>
        </c:dLbls>
        <c:marker val="1"/>
        <c:smooth val="0"/>
        <c:axId val="1209928864"/>
        <c:axId val="1209930576"/>
      </c:lineChart>
      <c:catAx>
        <c:axId val="1209928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209930576"/>
        <c:crosses val="autoZero"/>
        <c:auto val="1"/>
        <c:lblAlgn val="ctr"/>
        <c:lblOffset val="100"/>
        <c:noMultiLvlLbl val="0"/>
      </c:catAx>
      <c:valAx>
        <c:axId val="1209930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209928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[portfolio_dashboard.xlsx]PivotTable_Dashboard!PivotTable6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1"/>
                </a:solidFill>
              </a:rPr>
              <a:t>Number of Shares</a:t>
            </a:r>
            <a:r>
              <a:rPr lang="en-US" sz="1800" b="1" baseline="0">
                <a:solidFill>
                  <a:schemeClr val="tx1"/>
                </a:solidFill>
              </a:rPr>
              <a:t> &amp; </a:t>
            </a:r>
            <a:r>
              <a:rPr lang="en-US" sz="1800" b="1">
                <a:solidFill>
                  <a:schemeClr val="tx1"/>
                </a:solidFill>
              </a:rPr>
              <a:t>Price Per Share</a:t>
            </a:r>
            <a:r>
              <a:rPr lang="en-US" sz="1800" b="1" baseline="0">
                <a:solidFill>
                  <a:schemeClr val="tx1"/>
                </a:solidFill>
              </a:rPr>
              <a:t> by Stock</a:t>
            </a:r>
            <a:endParaRPr lang="en-US" sz="18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PivotTable_Dashboard!$N$24</c:f>
              <c:strCache>
                <c:ptCount val="1"/>
                <c:pt idx="0">
                  <c:v>Sum of Price per Share</c:v>
                </c:pt>
              </c:strCache>
            </c:strRef>
          </c:tx>
          <c:spPr>
            <a:solidFill>
              <a:schemeClr val="accent1"/>
            </a:solidFill>
            <a:ln>
              <a:noFill/>
            </a:ln>
            <a:effectLst/>
          </c:spPr>
          <c:cat>
            <c:strRef>
              <c:f>PivotTable_Dashboard!$M$25:$M$34</c:f>
              <c:strCache>
                <c:ptCount val="9"/>
                <c:pt idx="0">
                  <c:v>ALPHABET INC. (XNAS:GOOGL)</c:v>
                </c:pt>
                <c:pt idx="1">
                  <c:v>AMAZON.COM, INC. (XNAS:AMZN)</c:v>
                </c:pt>
                <c:pt idx="2">
                  <c:v>APPLE INC. (XNAS:AAPL)</c:v>
                </c:pt>
                <c:pt idx="3">
                  <c:v>JPMORGAN CHASE &amp; CO. (XNYS:JPM)</c:v>
                </c:pt>
                <c:pt idx="4">
                  <c:v>Meta Platforms, Inc. (XNAS:META)</c:v>
                </c:pt>
                <c:pt idx="5">
                  <c:v>MICROSOFT CORPORATION (XNAS:MSFT)</c:v>
                </c:pt>
                <c:pt idx="6">
                  <c:v>NVIDIA CORPORATION (XNAS:NVDA)</c:v>
                </c:pt>
                <c:pt idx="7">
                  <c:v>TESLA, INCORPORATION (XNAS:TSLA)</c:v>
                </c:pt>
                <c:pt idx="8">
                  <c:v>VISA INC. (XNYS:V)</c:v>
                </c:pt>
              </c:strCache>
            </c:strRef>
          </c:cat>
          <c:val>
            <c:numRef>
              <c:f>PivotTable_Dashboard!$N$25:$N$34</c:f>
              <c:numCache>
                <c:formatCode>General</c:formatCode>
                <c:ptCount val="9"/>
                <c:pt idx="0">
                  <c:v>183.89</c:v>
                </c:pt>
                <c:pt idx="1">
                  <c:v>194.74</c:v>
                </c:pt>
                <c:pt idx="2">
                  <c:v>213.62</c:v>
                </c:pt>
                <c:pt idx="3">
                  <c:v>202.065</c:v>
                </c:pt>
                <c:pt idx="4">
                  <c:v>514.27</c:v>
                </c:pt>
                <c:pt idx="5">
                  <c:v>452.85</c:v>
                </c:pt>
                <c:pt idx="6">
                  <c:v>123.62</c:v>
                </c:pt>
                <c:pt idx="7">
                  <c:v>196.6301</c:v>
                </c:pt>
                <c:pt idx="8">
                  <c:v>265.63</c:v>
                </c:pt>
              </c:numCache>
            </c:numRef>
          </c:val>
          <c:extLst>
            <c:ext xmlns:c16="http://schemas.microsoft.com/office/drawing/2014/chart" uri="{C3380CC4-5D6E-409C-BE32-E72D297353CC}">
              <c16:uniqueId val="{00000002-8ED7-1B4E-8DC3-F4A2EF394934}"/>
            </c:ext>
          </c:extLst>
        </c:ser>
        <c:ser>
          <c:idx val="1"/>
          <c:order val="1"/>
          <c:tx>
            <c:strRef>
              <c:f>PivotTable_Dashboard!$O$24</c:f>
              <c:strCache>
                <c:ptCount val="1"/>
                <c:pt idx="0">
                  <c:v>Sum of Number of Shares</c:v>
                </c:pt>
              </c:strCache>
            </c:strRef>
          </c:tx>
          <c:spPr>
            <a:solidFill>
              <a:schemeClr val="accent2"/>
            </a:solidFill>
            <a:ln>
              <a:noFill/>
            </a:ln>
            <a:effectLst/>
          </c:spPr>
          <c:cat>
            <c:strRef>
              <c:f>PivotTable_Dashboard!$M$25:$M$34</c:f>
              <c:strCache>
                <c:ptCount val="9"/>
                <c:pt idx="0">
                  <c:v>ALPHABET INC. (XNAS:GOOGL)</c:v>
                </c:pt>
                <c:pt idx="1">
                  <c:v>AMAZON.COM, INC. (XNAS:AMZN)</c:v>
                </c:pt>
                <c:pt idx="2">
                  <c:v>APPLE INC. (XNAS:AAPL)</c:v>
                </c:pt>
                <c:pt idx="3">
                  <c:v>JPMORGAN CHASE &amp; CO. (XNYS:JPM)</c:v>
                </c:pt>
                <c:pt idx="4">
                  <c:v>Meta Platforms, Inc. (XNAS:META)</c:v>
                </c:pt>
                <c:pt idx="5">
                  <c:v>MICROSOFT CORPORATION (XNAS:MSFT)</c:v>
                </c:pt>
                <c:pt idx="6">
                  <c:v>NVIDIA CORPORATION (XNAS:NVDA)</c:v>
                </c:pt>
                <c:pt idx="7">
                  <c:v>TESLA, INCORPORATION (XNAS:TSLA)</c:v>
                </c:pt>
                <c:pt idx="8">
                  <c:v>VISA INC. (XNYS:V)</c:v>
                </c:pt>
              </c:strCache>
            </c:strRef>
          </c:cat>
          <c:val>
            <c:numRef>
              <c:f>PivotTable_Dashboard!$O$25:$O$34</c:f>
              <c:numCache>
                <c:formatCode>General</c:formatCode>
                <c:ptCount val="9"/>
                <c:pt idx="0">
                  <c:v>595</c:v>
                </c:pt>
                <c:pt idx="1">
                  <c:v>336</c:v>
                </c:pt>
                <c:pt idx="2">
                  <c:v>186</c:v>
                </c:pt>
                <c:pt idx="3">
                  <c:v>889</c:v>
                </c:pt>
                <c:pt idx="4">
                  <c:v>446</c:v>
                </c:pt>
                <c:pt idx="5">
                  <c:v>886</c:v>
                </c:pt>
                <c:pt idx="6">
                  <c:v>309</c:v>
                </c:pt>
                <c:pt idx="7">
                  <c:v>145</c:v>
                </c:pt>
                <c:pt idx="8">
                  <c:v>77</c:v>
                </c:pt>
              </c:numCache>
            </c:numRef>
          </c:val>
          <c:extLst>
            <c:ext xmlns:c16="http://schemas.microsoft.com/office/drawing/2014/chart" uri="{C3380CC4-5D6E-409C-BE32-E72D297353CC}">
              <c16:uniqueId val="{00000003-8ED7-1B4E-8DC3-F4A2EF394934}"/>
            </c:ext>
          </c:extLst>
        </c:ser>
        <c:dLbls>
          <c:showLegendKey val="0"/>
          <c:showVal val="0"/>
          <c:showCatName val="0"/>
          <c:showSerName val="0"/>
          <c:showPercent val="0"/>
          <c:showBubbleSize val="0"/>
        </c:dLbls>
        <c:axId val="1879706688"/>
        <c:axId val="1879708400"/>
      </c:areaChart>
      <c:catAx>
        <c:axId val="1879706688"/>
        <c:scaling>
          <c:orientation val="minMax"/>
        </c:scaling>
        <c:delete val="0"/>
        <c:axPos val="b"/>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879708400"/>
        <c:crosses val="autoZero"/>
        <c:auto val="1"/>
        <c:lblAlgn val="ctr"/>
        <c:lblOffset val="100"/>
        <c:noMultiLvlLbl val="0"/>
      </c:catAx>
      <c:valAx>
        <c:axId val="1879708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8797066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hyperlink" Target="https://pxhere.com/en/photo/1207346" TargetMode="External"/><Relationship Id="rId1" Type="http://schemas.openxmlformats.org/officeDocument/2006/relationships/image" Target="../media/image2.jp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3</xdr:row>
      <xdr:rowOff>63500</xdr:rowOff>
    </xdr:from>
    <xdr:to>
      <xdr:col>16</xdr:col>
      <xdr:colOff>38100</xdr:colOff>
      <xdr:row>47</xdr:row>
      <xdr:rowOff>152400</xdr:rowOff>
    </xdr:to>
    <xdr:pic>
      <xdr:nvPicPr>
        <xdr:cNvPr id="4" name="Picture 3" descr="Free Images : horizon, architecture, skyline, city, skyscraper, new ...">
          <a:extLst>
            <a:ext uri="{FF2B5EF4-FFF2-40B4-BE49-F238E27FC236}">
              <a16:creationId xmlns:a16="http://schemas.microsoft.com/office/drawing/2014/main" id="{E4536F75-76C2-1452-4209-F1F8B1C1E0B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38100" y="673100"/>
          <a:ext cx="13208000" cy="9029700"/>
        </a:xfrm>
        <a:prstGeom prst="rect">
          <a:avLst/>
        </a:prstGeom>
      </xdr:spPr>
    </xdr:pic>
    <xdr:clientData/>
  </xdr:twoCellAnchor>
  <xdr:twoCellAnchor>
    <xdr:from>
      <xdr:col>0</xdr:col>
      <xdr:colOff>50801</xdr:colOff>
      <xdr:row>25</xdr:row>
      <xdr:rowOff>114300</xdr:rowOff>
    </xdr:from>
    <xdr:to>
      <xdr:col>7</xdr:col>
      <xdr:colOff>139701</xdr:colOff>
      <xdr:row>47</xdr:row>
      <xdr:rowOff>190500</xdr:rowOff>
    </xdr:to>
    <xdr:graphicFrame macro="">
      <xdr:nvGraphicFramePr>
        <xdr:cNvPr id="2" name="Chart 1">
          <a:extLst>
            <a:ext uri="{FF2B5EF4-FFF2-40B4-BE49-F238E27FC236}">
              <a16:creationId xmlns:a16="http://schemas.microsoft.com/office/drawing/2014/main" id="{5A5E0B26-3C0F-E94A-8EC8-7602E30D1B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127000</xdr:colOff>
      <xdr:row>25</xdr:row>
      <xdr:rowOff>25400</xdr:rowOff>
    </xdr:from>
    <xdr:to>
      <xdr:col>16</xdr:col>
      <xdr:colOff>25400</xdr:colOff>
      <xdr:row>47</xdr:row>
      <xdr:rowOff>177800</xdr:rowOff>
    </xdr:to>
    <xdr:graphicFrame macro="">
      <xdr:nvGraphicFramePr>
        <xdr:cNvPr id="5" name="Chart 4">
          <a:extLst>
            <a:ext uri="{FF2B5EF4-FFF2-40B4-BE49-F238E27FC236}">
              <a16:creationId xmlns:a16="http://schemas.microsoft.com/office/drawing/2014/main" id="{F733D878-49DE-C847-938B-6724C28807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50800</xdr:colOff>
      <xdr:row>3</xdr:row>
      <xdr:rowOff>0</xdr:rowOff>
    </xdr:from>
    <xdr:to>
      <xdr:col>8</xdr:col>
      <xdr:colOff>584200</xdr:colOff>
      <xdr:row>25</xdr:row>
      <xdr:rowOff>152400</xdr:rowOff>
    </xdr:to>
    <xdr:graphicFrame macro="">
      <xdr:nvGraphicFramePr>
        <xdr:cNvPr id="7" name="Chart 6">
          <a:extLst>
            <a:ext uri="{FF2B5EF4-FFF2-40B4-BE49-F238E27FC236}">
              <a16:creationId xmlns:a16="http://schemas.microsoft.com/office/drawing/2014/main" id="{EFBE4F3B-6ED3-CE44-8807-3287F9BC33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571500</xdr:colOff>
      <xdr:row>3</xdr:row>
      <xdr:rowOff>0</xdr:rowOff>
    </xdr:from>
    <xdr:to>
      <xdr:col>16</xdr:col>
      <xdr:colOff>38100</xdr:colOff>
      <xdr:row>25</xdr:row>
      <xdr:rowOff>50800</xdr:rowOff>
    </xdr:to>
    <xdr:graphicFrame macro="">
      <xdr:nvGraphicFramePr>
        <xdr:cNvPr id="9" name="Chart 8">
          <a:extLst>
            <a:ext uri="{FF2B5EF4-FFF2-40B4-BE49-F238E27FC236}">
              <a16:creationId xmlns:a16="http://schemas.microsoft.com/office/drawing/2014/main" id="{038732FF-A034-37AE-D4D0-754BD3E45B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12700</xdr:rowOff>
    </xdr:from>
    <xdr:to>
      <xdr:col>4</xdr:col>
      <xdr:colOff>812800</xdr:colOff>
      <xdr:row>23</xdr:row>
      <xdr:rowOff>12700</xdr:rowOff>
    </xdr:to>
    <xdr:graphicFrame macro="">
      <xdr:nvGraphicFramePr>
        <xdr:cNvPr id="2" name="Number of Shares">
          <a:extLst>
            <a:ext uri="{FF2B5EF4-FFF2-40B4-BE49-F238E27FC236}">
              <a16:creationId xmlns:a16="http://schemas.microsoft.com/office/drawing/2014/main" id="{A2EEC826-E2F7-462C-0A9F-1D20E9C13E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806450</xdr:colOff>
      <xdr:row>3</xdr:row>
      <xdr:rowOff>19050</xdr:rowOff>
    </xdr:from>
    <xdr:to>
      <xdr:col>6</xdr:col>
      <xdr:colOff>1689100</xdr:colOff>
      <xdr:row>23</xdr:row>
      <xdr:rowOff>12700</xdr:rowOff>
    </xdr:to>
    <xdr:graphicFrame macro="">
      <xdr:nvGraphicFramePr>
        <xdr:cNvPr id="7" name="Chart 6">
          <a:extLst>
            <a:ext uri="{FF2B5EF4-FFF2-40B4-BE49-F238E27FC236}">
              <a16:creationId xmlns:a16="http://schemas.microsoft.com/office/drawing/2014/main" id="{A02DB8F3-283F-4D4A-0881-33FB0126E1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24</xdr:row>
      <xdr:rowOff>69850</xdr:rowOff>
    </xdr:from>
    <xdr:to>
      <xdr:col>4</xdr:col>
      <xdr:colOff>673100</xdr:colOff>
      <xdr:row>48</xdr:row>
      <xdr:rowOff>0</xdr:rowOff>
    </xdr:to>
    <xdr:graphicFrame macro="">
      <xdr:nvGraphicFramePr>
        <xdr:cNvPr id="9" name="Chart 8">
          <a:extLst>
            <a:ext uri="{FF2B5EF4-FFF2-40B4-BE49-F238E27FC236}">
              <a16:creationId xmlns:a16="http://schemas.microsoft.com/office/drawing/2014/main" id="{57905612-3308-600D-3EE6-A01EC18401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698500</xdr:colOff>
      <xdr:row>23</xdr:row>
      <xdr:rowOff>196850</xdr:rowOff>
    </xdr:from>
    <xdr:to>
      <xdr:col>7</xdr:col>
      <xdr:colOff>1168400</xdr:colOff>
      <xdr:row>47</xdr:row>
      <xdr:rowOff>177800</xdr:rowOff>
    </xdr:to>
    <xdr:graphicFrame macro="">
      <xdr:nvGraphicFramePr>
        <xdr:cNvPr id="10" name="Chart 9">
          <a:extLst>
            <a:ext uri="{FF2B5EF4-FFF2-40B4-BE49-F238E27FC236}">
              <a16:creationId xmlns:a16="http://schemas.microsoft.com/office/drawing/2014/main" id="{3AA75A3C-485B-6BFC-8E65-6709C658B1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ndhuja Johnson" refreshedDate="45471.526405324075" createdVersion="8" refreshedVersion="8" minRefreshableVersion="3" recordCount="9" xr:uid="{D5245DB8-1EA6-4745-956A-444EF2BA0066}">
  <cacheSource type="worksheet">
    <worksheetSource ref="A3:L12" sheet="portfolio_dashboard"/>
  </cacheSource>
  <cacheFields count="12">
    <cacheField name="Name" numFmtId="0">
      <sharedItems count="9">
        <s v="NVIDIA CORPORATION (XNAS:NVDA)"/>
        <s v="Meta Platforms, Inc. (XNAS:META)"/>
        <s v="JPMORGAN CHASE &amp; CO. (XNYS:JPM)"/>
        <s v="APPLE INC. (XNAS:AAPL)"/>
        <s v="MICROSOFT CORPORATION (XNAS:MSFT)"/>
        <s v="TESLA, INCORPORATION (XNAS:TSLA)"/>
        <s v="AMAZON.COM, INC. (XNAS:AMZN)"/>
        <s v="VISA INC. (XNYS:V)"/>
        <s v="ALPHABET INC. (XNAS:GOOGL)"/>
      </sharedItems>
    </cacheField>
    <cacheField name="Sector" numFmtId="0">
      <sharedItems count="6">
        <s v="Semiconductors &amp; Semiconductor Equipment"/>
        <s v="Software &amp; IT Services"/>
        <s v="Banking Services"/>
        <s v="Computers, Phones &amp; Household Electronics"/>
        <s v="Specialty Retailers"/>
        <s v="Diversified Retail"/>
      </sharedItems>
    </cacheField>
    <cacheField name="Market Cap (in billions)" numFmtId="44">
      <sharedItems containsSemiMixedTypes="0" containsString="0" containsNumber="1" minValue="547.47329999999999" maxValue="3360.5920000000001"/>
    </cacheField>
    <cacheField name="Cap Size" numFmtId="0">
      <sharedItems count="3">
        <s v="Large"/>
        <s v="Mid"/>
        <s v="Small"/>
      </sharedItems>
    </cacheField>
    <cacheField name="Number of Shares" numFmtId="0">
      <sharedItems containsSemiMixedTypes="0" containsString="0" containsNumber="1" containsInteger="1" minValue="77" maxValue="889"/>
    </cacheField>
    <cacheField name="Price per Share" numFmtId="44">
      <sharedItems containsSemiMixedTypes="0" containsString="0" containsNumber="1" minValue="123.62" maxValue="514.27"/>
    </cacheField>
    <cacheField name="Total Value" numFmtId="44">
      <sharedItems containsSemiMixedTypes="0" containsString="0" containsNumber="1" minValue="20453.509999999998" maxValue="401225.10000000003"/>
    </cacheField>
    <cacheField name="Allocation" numFmtId="10">
      <sharedItems containsSemiMixedTypes="0" containsString="0" containsNumber="1" minValue="1.8393952567769226E-2" maxValue="0.36082391034098626"/>
    </cacheField>
    <cacheField name="Beta" numFmtId="0">
      <sharedItems containsSemiMixedTypes="0" containsString="0" containsNumber="1" minValue="0.89649999999999996" maxValue="2.3111000000000002"/>
    </cacheField>
    <cacheField name="1 Day Return" numFmtId="8">
      <sharedItems containsSemiMixedTypes="0" containsString="0" containsNumber="1" minValue="-2359.3399999999838" maxValue="2573.6550000000093"/>
    </cacheField>
    <cacheField name="1 Day Return Percentage" numFmtId="8">
      <sharedItems containsSemiMixedTypes="0" containsString="0" containsNumber="1" minValue="-1.5718979024513448E-2" maxValue="1.4535321584576042E-2"/>
    </cacheField>
    <cacheField name="Total Gain/Loss" numFmtId="8">
      <sharedItems containsSemiMixedTypes="0" containsString="0" containsNumber="1" minValue="552.09449999997059" maxValue="133299.24999999994"/>
    </cacheField>
  </cacheFields>
  <extLst>
    <ext xmlns:x14="http://schemas.microsoft.com/office/spreadsheetml/2009/9/main" uri="{725AE2AE-9491-48be-B2B4-4EB974FC3084}">
      <x14:pivotCacheDefinition pivotCacheId="11182643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x v="0"/>
    <n v="3109.44"/>
    <x v="0"/>
    <n v="309"/>
    <n v="123.62"/>
    <n v="38198.58"/>
    <n v="3.4352190341713391E-2"/>
    <n v="1.6796"/>
    <n v="-114.32999999999701"/>
    <n v="-2.9841116219049145E-3"/>
    <n v="17839.999999999993"/>
  </r>
  <r>
    <x v="1"/>
    <x v="1"/>
    <n v="1301.546"/>
    <x v="1"/>
    <n v="446"/>
    <n v="514.27"/>
    <n v="229364.41999999998"/>
    <n v="0.206268667931025"/>
    <n v="1.2175"/>
    <n v="-2359.3399999999838"/>
    <n v="-1.0181692201093164E-2"/>
    <n v="89150.890000000014"/>
  </r>
  <r>
    <x v="2"/>
    <x v="2"/>
    <n v="566.95339999999999"/>
    <x v="2"/>
    <n v="889"/>
    <n v="202.065"/>
    <n v="179635.785"/>
    <n v="0.161547436540916"/>
    <n v="1.1073999999999999"/>
    <n v="2573.6550000000093"/>
    <n v="1.4535321584576042E-2"/>
    <n v="46591.285000000011"/>
  </r>
  <r>
    <x v="3"/>
    <x v="3"/>
    <n v="3269.9929999999999"/>
    <x v="0"/>
    <n v="186"/>
    <n v="213.62"/>
    <n v="39733.32"/>
    <n v="3.5732390354515989E-2"/>
    <n v="1.2478"/>
    <n v="-89.279999999998097"/>
    <n v="-2.2419430172815964E-3"/>
    <n v="4985.5300000000107"/>
  </r>
  <r>
    <x v="4"/>
    <x v="1"/>
    <n v="3360.5920000000001"/>
    <x v="0"/>
    <n v="886"/>
    <n v="452.85"/>
    <n v="401225.10000000003"/>
    <n v="0.36082391034098626"/>
    <n v="0.89649999999999996"/>
    <n v="0"/>
    <n v="0"/>
    <n v="133299.24999999994"/>
  </r>
  <r>
    <x v="5"/>
    <x v="4"/>
    <n v="626.26239999999996"/>
    <x v="2"/>
    <n v="145"/>
    <n v="196.6301"/>
    <n v="28511.3645"/>
    <n v="2.5640424858881405E-2"/>
    <n v="2.3111000000000002"/>
    <n v="-114.53549999999836"/>
    <n v="-4.001114375443161E-3"/>
    <n v="552.09449999997059"/>
  </r>
  <r>
    <x v="6"/>
    <x v="5"/>
    <n v="2014.827"/>
    <x v="0"/>
    <n v="336"/>
    <n v="194.74"/>
    <n v="65432.639999999999"/>
    <n v="5.884392833034132E-2"/>
    <n v="1.1594"/>
    <n v="-1044.959999999995"/>
    <n v="-1.5718979024513448E-2"/>
    <n v="9920.6300000000119"/>
  </r>
  <r>
    <x v="7"/>
    <x v="1"/>
    <n v="547.47329999999999"/>
    <x v="2"/>
    <n v="77"/>
    <n v="265.63"/>
    <n v="20453.509999999998"/>
    <n v="1.8393952567769226E-2"/>
    <n v="0.95289999999999997"/>
    <n v="-73.919999999998424"/>
    <n v="-3.6010352976479977E-3"/>
    <n v="7081.7400000000416"/>
  </r>
  <r>
    <x v="8"/>
    <x v="1"/>
    <n v="2280.7579999999998"/>
    <x v="0"/>
    <n v="595"/>
    <n v="183.89"/>
    <n v="109414.54999999999"/>
    <n v="9.8397098733851274E-2"/>
    <n v="1.0499000000000001"/>
    <n v="-904.40000000000612"/>
    <n v="-8.1980475702497727E-3"/>
    <n v="31178.2299999999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81A6C3-F7A5-DE43-B72B-10732CBBFC23}" name="PivotTable6"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M24:O34" firstHeaderRow="0" firstDataRow="1" firstDataCol="1" rowPageCount="1" colPageCount="1"/>
  <pivotFields count="12">
    <pivotField axis="axisRow" showAll="0">
      <items count="10">
        <item x="8"/>
        <item x="6"/>
        <item x="3"/>
        <item x="2"/>
        <item x="1"/>
        <item x="4"/>
        <item x="0"/>
        <item x="5"/>
        <item x="7"/>
        <item t="default"/>
      </items>
    </pivotField>
    <pivotField axis="axisPage" showAll="0">
      <items count="7">
        <item x="2"/>
        <item x="3"/>
        <item x="5"/>
        <item x="0"/>
        <item x="1"/>
        <item x="4"/>
        <item t="default"/>
      </items>
    </pivotField>
    <pivotField numFmtId="44" showAll="0"/>
    <pivotField showAll="0"/>
    <pivotField dataField="1" showAll="0"/>
    <pivotField dataField="1" numFmtId="44" showAll="0"/>
    <pivotField numFmtId="44" showAll="0"/>
    <pivotField numFmtId="10" showAll="0"/>
    <pivotField showAll="0"/>
    <pivotField numFmtId="8" showAll="0"/>
    <pivotField numFmtId="8" showAll="0"/>
    <pivotField numFmtId="8" showAll="0"/>
  </pivotFields>
  <rowFields count="1">
    <field x="0"/>
  </rowFields>
  <rowItems count="10">
    <i>
      <x/>
    </i>
    <i>
      <x v="1"/>
    </i>
    <i>
      <x v="2"/>
    </i>
    <i>
      <x v="3"/>
    </i>
    <i>
      <x v="4"/>
    </i>
    <i>
      <x v="5"/>
    </i>
    <i>
      <x v="6"/>
    </i>
    <i>
      <x v="7"/>
    </i>
    <i>
      <x v="8"/>
    </i>
    <i t="grand">
      <x/>
    </i>
  </rowItems>
  <colFields count="1">
    <field x="-2"/>
  </colFields>
  <colItems count="2">
    <i>
      <x/>
    </i>
    <i i="1">
      <x v="1"/>
    </i>
  </colItems>
  <pageFields count="1">
    <pageField fld="1" hier="-1"/>
  </pageFields>
  <dataFields count="2">
    <dataField name="Sum of Price per Share" fld="5" baseField="0" baseItem="0"/>
    <dataField name="Sum of Number of Shares" fld="4" baseField="0" baseItem="0"/>
  </dataFields>
  <chartFormats count="2">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E3867A-FB73-6046-8FA0-D63429438F0F}" name="PivotTable5"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J25:K35" firstHeaderRow="1" firstDataRow="1" firstDataCol="1" rowPageCount="1" colPageCount="1"/>
  <pivotFields count="12">
    <pivotField axis="axisRow" showAll="0">
      <items count="10">
        <item x="8"/>
        <item x="6"/>
        <item x="3"/>
        <item x="2"/>
        <item x="1"/>
        <item x="4"/>
        <item x="0"/>
        <item x="5"/>
        <item x="7"/>
        <item t="default"/>
      </items>
    </pivotField>
    <pivotField axis="axisPage" showAll="0">
      <items count="7">
        <item x="2"/>
        <item x="3"/>
        <item x="5"/>
        <item x="0"/>
        <item x="1"/>
        <item x="4"/>
        <item t="default"/>
      </items>
    </pivotField>
    <pivotField numFmtId="44" showAll="0"/>
    <pivotField showAll="0"/>
    <pivotField showAll="0"/>
    <pivotField numFmtId="44" showAll="0"/>
    <pivotField numFmtId="44" showAll="0"/>
    <pivotField numFmtId="10" showAll="0"/>
    <pivotField showAll="0"/>
    <pivotField dataField="1" numFmtId="8" showAll="0"/>
    <pivotField numFmtId="8" showAll="0"/>
    <pivotField numFmtId="8" showAll="0"/>
  </pivotFields>
  <rowFields count="1">
    <field x="0"/>
  </rowFields>
  <rowItems count="10">
    <i>
      <x/>
    </i>
    <i>
      <x v="1"/>
    </i>
    <i>
      <x v="2"/>
    </i>
    <i>
      <x v="3"/>
    </i>
    <i>
      <x v="4"/>
    </i>
    <i>
      <x v="5"/>
    </i>
    <i>
      <x v="6"/>
    </i>
    <i>
      <x v="7"/>
    </i>
    <i>
      <x v="8"/>
    </i>
    <i t="grand">
      <x/>
    </i>
  </rowItems>
  <colItems count="1">
    <i/>
  </colItems>
  <pageFields count="1">
    <pageField fld="1" hier="-1"/>
  </pageFields>
  <dataFields count="1">
    <dataField name="Sum of 1 Day Return" fld="9"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DA7744-BB09-EA40-AC7A-7EC10FD30BE1}" name="PivotTable4"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M10:N17" firstHeaderRow="1" firstDataRow="1" firstDataCol="1" rowPageCount="1" colPageCount="1"/>
  <pivotFields count="12">
    <pivotField showAll="0"/>
    <pivotField axis="axisRow" showAll="0">
      <items count="7">
        <item x="2"/>
        <item x="3"/>
        <item x="5"/>
        <item x="0"/>
        <item x="1"/>
        <item x="4"/>
        <item t="default"/>
      </items>
    </pivotField>
    <pivotField numFmtId="44" showAll="0"/>
    <pivotField axis="axisPage" showAll="0">
      <items count="4">
        <item x="0"/>
        <item x="1"/>
        <item x="2"/>
        <item t="default"/>
      </items>
    </pivotField>
    <pivotField dataField="1" showAll="0"/>
    <pivotField numFmtId="44" showAll="0"/>
    <pivotField numFmtId="44" showAll="0"/>
    <pivotField numFmtId="10" showAll="0"/>
    <pivotField showAll="0"/>
    <pivotField numFmtId="8" showAll="0"/>
    <pivotField numFmtId="8" showAll="0"/>
    <pivotField numFmtId="8" showAll="0"/>
  </pivotFields>
  <rowFields count="1">
    <field x="1"/>
  </rowFields>
  <rowItems count="7">
    <i>
      <x/>
    </i>
    <i>
      <x v="1"/>
    </i>
    <i>
      <x v="2"/>
    </i>
    <i>
      <x v="3"/>
    </i>
    <i>
      <x v="4"/>
    </i>
    <i>
      <x v="5"/>
    </i>
    <i t="grand">
      <x/>
    </i>
  </rowItems>
  <colItems count="1">
    <i/>
  </colItems>
  <pageFields count="1">
    <pageField fld="3" hier="-1"/>
  </pageFields>
  <dataFields count="1">
    <dataField name="Sum of Number of Shares" fld="4"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15D3645-4BC2-D248-8503-BEC0D4E2B56D}" name="PivotTable2"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Stock">
  <location ref="J10:K20" firstHeaderRow="1" firstDataRow="1" firstDataCol="1" rowPageCount="1" colPageCount="1"/>
  <pivotFields count="12">
    <pivotField axis="axisRow" showAll="0">
      <items count="10">
        <item x="8"/>
        <item x="6"/>
        <item x="3"/>
        <item x="2"/>
        <item x="1"/>
        <item x="4"/>
        <item x="0"/>
        <item x="5"/>
        <item x="7"/>
        <item t="default"/>
      </items>
    </pivotField>
    <pivotField axis="axisPage" showAll="0">
      <items count="7">
        <item x="2"/>
        <item x="3"/>
        <item x="5"/>
        <item x="0"/>
        <item x="1"/>
        <item x="4"/>
        <item t="default"/>
      </items>
    </pivotField>
    <pivotField numFmtId="44" showAll="0"/>
    <pivotField showAll="0"/>
    <pivotField dataField="1" showAll="0"/>
    <pivotField numFmtId="44" showAll="0"/>
    <pivotField numFmtId="44" showAll="0"/>
    <pivotField numFmtId="10" showAll="0"/>
    <pivotField showAll="0"/>
    <pivotField numFmtId="8" showAll="0"/>
    <pivotField numFmtId="8" showAll="0"/>
    <pivotField numFmtId="8" showAll="0"/>
  </pivotFields>
  <rowFields count="1">
    <field x="0"/>
  </rowFields>
  <rowItems count="10">
    <i>
      <x/>
    </i>
    <i>
      <x v="1"/>
    </i>
    <i>
      <x v="2"/>
    </i>
    <i>
      <x v="3"/>
    </i>
    <i>
      <x v="4"/>
    </i>
    <i>
      <x v="5"/>
    </i>
    <i>
      <x v="6"/>
    </i>
    <i>
      <x v="7"/>
    </i>
    <i>
      <x v="8"/>
    </i>
    <i t="grand">
      <x/>
    </i>
  </rowItems>
  <colItems count="1">
    <i/>
  </colItems>
  <pageFields count="1">
    <pageField fld="1" hier="-1"/>
  </pageFields>
  <dataFields count="1">
    <dataField name="# of Shares" fld="4"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4">
  <rv s="0">
    <v>https://www.bing.com/financeapi/forcetrigger?t=a1yv52&amp;q=XNAS%3aNVDA&amp;form=skydnc</v>
    <v>Learn more on Bing</v>
  </rv>
  <rv s="1">
    <v>0</v>
    <v>NVIDIA CORPORATION (XNAS:NVDA)</v>
    <v>2</v>
    <v>3</v>
    <v>Finance</v>
    <v>4</v>
    <v>en-US</v>
    <v>a1yv52</v>
    <v>268435456</v>
    <v>1</v>
    <v>Powered by Refinitiv</v>
    <v>140.76</v>
    <v>39.229999999999997</v>
    <v>1.6789000000000001</v>
    <v>0.44</v>
    <v>3.5620000000000001E-3</v>
    <v>USD</v>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29600</v>
    <v>Nasdaq Stock Market</v>
    <v>XNAS</v>
    <v>XNAS</v>
    <v>2788 San Tomas Expressway, SANTA CLARA, CA, 95051 US</v>
    <v>124.3096</v>
    <v>Semiconductors &amp; Semiconductor Equipment</v>
    <v>Stock</v>
    <v>45474.675080995316</v>
    <v>0</v>
    <v>118.83</v>
    <v>3050154000000</v>
    <v>NVIDIA CORPORATION</v>
    <v>NVIDIA CORPORATION</v>
    <v>123.54</v>
    <v>72.301400000000001</v>
    <v>123.54</v>
    <v>123.98</v>
    <v>24600000000</v>
    <v>NVDA</v>
    <v>NVIDIA CORPORATION (XNAS:NVDA)</v>
    <v>170306950</v>
    <v>440715205</v>
    <v>1998</v>
  </rv>
  <rv s="2">
    <v>1</v>
  </rv>
  <rv s="0">
    <v>https://www.bing.com/financeapi/forcetrigger?t=a1slm7&amp;q=XNAS%3aMETA&amp;form=skydnc</v>
    <v>Learn more on Bing</v>
  </rv>
  <rv s="1">
    <v>0</v>
    <v>Meta Platforms, Inc. (XNAS:META)</v>
    <v>2</v>
    <v>3</v>
    <v>Finance</v>
    <v>4</v>
    <v>en-US</v>
    <v>a1slm7</v>
    <v>268435456</v>
    <v>1</v>
    <v>Powered by Refinitiv</v>
    <v>531.48990000000003</v>
    <v>274.38</v>
    <v>1.2119</v>
    <v>-3.6549999999999998</v>
    <v>-7.2490000000000002E-3</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Quest Store, which enable a range of social experiences.</v>
    <v>69329</v>
    <v>Nasdaq Stock Market</v>
    <v>XNAS</v>
    <v>XNAS</v>
    <v>1 Meta Way, MENLO PARK, CA, 94025 US</v>
    <v>506.58</v>
    <v>Software &amp; IT Services</v>
    <v>Stock</v>
    <v>45474.675082152346</v>
    <v>3</v>
    <v>493.17</v>
    <v>1317882000000</v>
    <v>Meta Platforms, Inc.</v>
    <v>Meta Platforms, Inc.</v>
    <v>504.95</v>
    <v>29.015799999999999</v>
    <v>504.22</v>
    <v>500.565</v>
    <v>2536534000</v>
    <v>META</v>
    <v>Meta Platforms, Inc. (XNAS:META)</v>
    <v>5706484</v>
    <v>11911214</v>
    <v>2004</v>
  </rv>
  <rv s="2">
    <v>4</v>
  </rv>
  <rv s="0">
    <v>https://www.bing.com/financeapi/forcetrigger?t=a1waa2&amp;q=XNYS%3aJPM&amp;form=skydnc</v>
    <v>Learn more on Bing</v>
  </rv>
  <rv s="1">
    <v>0</v>
    <v>JPMORGAN CHASE &amp; CO. (XNYS:JPM)</v>
    <v>2</v>
    <v>3</v>
    <v>Finance</v>
    <v>4</v>
    <v>en-US</v>
    <v>a1waa2</v>
    <v>268435456</v>
    <v>1</v>
    <v>Powered by Refinitiv</v>
    <v>207.09</v>
    <v>135.19</v>
    <v>1.1099000000000001</v>
    <v>3.7063000000000001</v>
    <v>1.8324E-2</v>
    <v>USD</v>
    <v>JPMorgan Chase &amp; Co. is a financial holding company. It has four segments: Consumer &amp; Community Banking (CCB), Corporate &amp; Investment Bank (CIB), Commercial Banking (CB), and Asset &amp; Wealth Management (AWM). CCB segment offers products and services to consumers and small businesses through bank branches, ATMs, digital (including mobile and online) and telephone banking. CIB segment consists of banking and markets and securities services, and offers a suite of investment banking, market-making, prime brokerage, lending, and treasury and securities products and services to a global client base of corporations, investors, financial institutions, merchants, government and municipal entities. CB segment provides financial solutions, including lending, payments, investment banking and asset management products across three primary client segments: Middle Market Banking, Corporate Client Banking and Commercial Real Estate Banking. AWM segment offers investment and wealth management solutions.</v>
    <v>311921</v>
    <v>New York Stock Exchange</v>
    <v>XNYS</v>
    <v>XNYS</v>
    <v>383 Madison Avenue, NEW YORK, NY, 10179 US</v>
    <v>207.09</v>
    <v>Banking Services</v>
    <v>Stock</v>
    <v>45474.675049652345</v>
    <v>6</v>
    <v>202.66</v>
    <v>571950100000</v>
    <v>JPMORGAN CHASE &amp; CO.</v>
    <v>JPMORGAN CHASE &amp; CO.</v>
    <v>202.84</v>
    <v>12.467000000000001</v>
    <v>202.26</v>
    <v>205.96629999999999</v>
    <v>2871668000</v>
    <v>JPM</v>
    <v>JPMORGAN CHASE &amp; CO. (XNYS:JPM)</v>
    <v>4110880</v>
    <v>8984227</v>
    <v>1968</v>
  </rv>
  <rv s="2">
    <v>7</v>
  </rv>
  <rv s="0">
    <v>https://www.bing.com/financeapi/forcetrigger?t=a1ygoc&amp;q=XNAS%3aNFLX&amp;form=skydnc</v>
    <v>Learn more on Bing</v>
  </rv>
  <rv s="1">
    <v>0</v>
    <v>NETFLIX, INC. (XNAS:NFLX)</v>
    <v>2</v>
    <v>3</v>
    <v>Finance</v>
    <v>4</v>
    <v>en-US</v>
    <v>a1ygoc</v>
    <v>268435456</v>
    <v>1</v>
    <v>Powered by Refinitiv</v>
    <v>689.88</v>
    <v>344.73</v>
    <v>1.2643</v>
    <v>-4.0999999999999996</v>
    <v>-6.0750000000000005E-3</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13000</v>
    <v>Nasdaq Stock Market</v>
    <v>XNAS</v>
    <v>XNAS</v>
    <v>121 Albright Way, LOS GATOS, CA, 95032 US</v>
    <v>675.02</v>
    <v>Software &amp; IT Services</v>
    <v>Stock</v>
    <v>45474.675065705465</v>
    <v>9</v>
    <v>663.81</v>
    <v>294882900000</v>
    <v>NETFLIX, INC.</v>
    <v>NETFLIX, INC.</v>
    <v>674.89</v>
    <v>46.819499999999998</v>
    <v>674.88</v>
    <v>670.78</v>
    <v>430901200</v>
    <v>NFLX</v>
    <v>NETFLIX, INC. (XNAS:NFLX)</v>
    <v>940842</v>
    <v>2878843</v>
    <v>1997</v>
  </rv>
  <rv s="2">
    <v>10</v>
  </rv>
  <rv s="0">
    <v>https://www.bing.com/financeapi/forcetrigger?t=a1mou2&amp;q=XNAS%3aAAPL&amp;form=skydnc</v>
    <v>Learn more on Bing</v>
  </rv>
  <rv s="1">
    <v>0</v>
    <v>APPLE INC. (XNAS:AAPL)</v>
    <v>2</v>
    <v>3</v>
    <v>Finance</v>
    <v>4</v>
    <v>en-US</v>
    <v>a1mou2</v>
    <v>268435456</v>
    <v>1</v>
    <v>Powered by Refinitiv</v>
    <v>220.2</v>
    <v>164.07499999999999</v>
    <v>1.2446999999999999</v>
    <v>5.29</v>
    <v>2.5115999999999999E-2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215.96</v>
    <v>Computers, Phones &amp; Household Electronics</v>
    <v>Stock</v>
    <v>45474.675076029685</v>
    <v>12</v>
    <v>211.92</v>
    <v>3283027000000</v>
    <v>APPLE INC.</v>
    <v>APPLE INC.</v>
    <v>212</v>
    <v>32.752000000000002</v>
    <v>210.62</v>
    <v>215.91</v>
    <v>15334080000</v>
    <v>AAPL</v>
    <v>APPLE INC. (XNAS:AAPL)</v>
    <v>26933436</v>
    <v>81670864</v>
    <v>1977</v>
  </rv>
  <rv s="2">
    <v>13</v>
  </rv>
  <rv s="0">
    <v>http://en.wikipedia.org/wiki/Public_domain</v>
    <v>Public domain</v>
  </rv>
  <rv s="0">
    <v>https://en.wikipedia.org/wiki/Microsoft</v>
    <v>Wikipedia</v>
  </rv>
  <rv s="3">
    <v>15</v>
    <v>16</v>
  </rv>
  <rv s="4">
    <v>9</v>
    <v>https://www.bing.com/th?id=AMMS_e6e837c7bf3a77408619758b7447855a&amp;qlt=95</v>
    <v>17</v>
    <v>0</v>
    <v>https://www.bing.com/images/search?form=xlimg&amp;q=microsoft</v>
    <v>Image of MICROSOFT CORPORATION</v>
  </rv>
  <rv s="0">
    <v>https://www.bing.com/financeapi/forcetrigger?t=a1xzim&amp;q=XNAS%3aMSFT&amp;form=skydnc</v>
    <v>Learn more on Bing</v>
  </rv>
  <rv s="5">
    <v>5</v>
    <v>MICROSOFT CORPORATION (XNAS:MSFT)</v>
    <v>7</v>
    <v>8</v>
    <v>Finance</v>
    <v>4</v>
    <v>en-US</v>
    <v>a1xzim</v>
    <v>268435456</v>
    <v>1</v>
    <v>Powered by Refinitiv</v>
    <v>456.17</v>
    <v>309.45</v>
    <v>0.89400000000000002</v>
    <v>6.82</v>
    <v>1.5259E-2</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453.95</v>
    <v>18</v>
    <v>Software &amp; IT Services</v>
    <v>Stock</v>
    <v>45474.675085856252</v>
    <v>19</v>
    <v>445.66</v>
    <v>3365720000000</v>
    <v>MICROSOFT CORPORATION</v>
    <v>MICROSOFT CORPORATION</v>
    <v>448.61</v>
    <v>38.725099999999998</v>
    <v>446.95</v>
    <v>453.77</v>
    <v>7432306000</v>
    <v>MSFT</v>
    <v>MICROSOFT CORPORATION (XNAS:MSFT)</v>
    <v>6990613</v>
    <v>19163705</v>
    <v>1993</v>
  </rv>
  <rv s="2">
    <v>20</v>
  </rv>
  <rv s="0">
    <v>https://www.bing.com/financeapi/forcetrigger?t=a24kar&amp;q=XNAS%3aTSLA&amp;form=skydnc</v>
    <v>Learn more on Bing</v>
  </rv>
  <rv s="1">
    <v>0</v>
    <v>TESLA, INCORPORATION (XNAS:TSLA)</v>
    <v>2</v>
    <v>3</v>
    <v>Finance</v>
    <v>4</v>
    <v>en-US</v>
    <v>a24kar</v>
    <v>268435456</v>
    <v>1</v>
    <v>Powered by Refinitiv</v>
    <v>299.29000000000002</v>
    <v>138.80250000000001</v>
    <v>2.3115999999999999</v>
    <v>12.450900000000001</v>
    <v>6.2920999999999991E-2</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211.55</v>
    <v>Specialty Retailers</v>
    <v>Stock</v>
    <v>45474.675098356252</v>
    <v>22</v>
    <v>200.85</v>
    <v>629611100000</v>
    <v>TESLA, INCORPORATION</v>
    <v>TESLA, INCORPORATION</v>
    <v>201</v>
    <v>50.608699999999999</v>
    <v>197.88</v>
    <v>210.33090000000001</v>
    <v>3189196000</v>
    <v>TSLA</v>
    <v>TESLA, INCORPORATION (XNAS:TSLA)</v>
    <v>76743904</v>
    <v>72168636</v>
    <v>2024</v>
  </rv>
  <rv s="2">
    <v>23</v>
  </rv>
  <rv s="0">
    <v>https://www.bing.com/financeapi/forcetrigger?t=a1nhlh&amp;q=XNAS%3aAMZN&amp;form=skydnc</v>
    <v>Learn more on Bing</v>
  </rv>
  <rv s="1">
    <v>0</v>
    <v>AMAZON.COM, INC. (XNAS:AMZN)</v>
    <v>2</v>
    <v>3</v>
    <v>Finance</v>
    <v>4</v>
    <v>en-US</v>
    <v>a1nhlh</v>
    <v>268435456</v>
    <v>1</v>
    <v>Powered by Refinitiv</v>
    <v>199.84</v>
    <v>118.35</v>
    <v>1.155</v>
    <v>3.42</v>
    <v>1.7697000000000001E-2</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1521000</v>
    <v>Nasdaq Stock Market</v>
    <v>XNAS</v>
    <v>XNAS</v>
    <v>410 Terry Ave N, SEATTLE, WA, 98109 US</v>
    <v>196.75</v>
    <v>Diversified Retail</v>
    <v>Stock</v>
    <v>45474.67507774297</v>
    <v>25</v>
    <v>192.82</v>
    <v>2058951000000</v>
    <v>AMAZON.COM, INC.</v>
    <v>AMAZON.COM, INC.</v>
    <v>193.5</v>
    <v>54.277500000000003</v>
    <v>193.25</v>
    <v>196.67</v>
    <v>10406630000</v>
    <v>AMZN</v>
    <v>AMAZON.COM, INC. (XNAS:AMZN)</v>
    <v>20370802</v>
    <v>40980284</v>
    <v>1996</v>
  </rv>
  <rv s="2">
    <v>26</v>
  </rv>
  <rv s="0">
    <v>https://www.bing.com/financeapi/forcetrigger?t=a256cw&amp;q=XNYS%3aV&amp;form=skydnc</v>
    <v>Learn more on Bing</v>
  </rv>
  <rv s="1">
    <v>0</v>
    <v>VISA INC. (XNYS:V)</v>
    <v>2</v>
    <v>3</v>
    <v>Finance</v>
    <v>4</v>
    <v>en-US</v>
    <v>a256cw</v>
    <v>268435456</v>
    <v>1</v>
    <v>Powered by Refinitiv</v>
    <v>290.95999999999998</v>
    <v>227.68</v>
    <v>0.95030000000000003</v>
    <v>-0.375</v>
    <v>-1.4289999999999999E-3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28800</v>
    <v>New York Stock Exchange</v>
    <v>XNYS</v>
    <v>XNYS</v>
    <v>P.O. Box 8999, SAN FRANCISCO, CA, 94128-8999 US</v>
    <v>265.77</v>
    <v>Software &amp; IT Services</v>
    <v>Stock</v>
    <v>45474.675074733597</v>
    <v>28</v>
    <v>261.3</v>
    <v>533446300000</v>
    <v>VISA INC.</v>
    <v>VISA INC.</v>
    <v>263.87</v>
    <v>29.359100000000002</v>
    <v>262.47000000000003</v>
    <v>262.09500000000003</v>
    <v>2000999000</v>
    <v>V</v>
    <v>VISA INC. (XNYS:V)</v>
    <v>3359005</v>
    <v>8649788</v>
    <v>2007</v>
  </rv>
  <rv s="2">
    <v>29</v>
  </rv>
  <rv s="0">
    <v>https://www.bing.com/financeapi/forcetrigger?t=a1u3rw&amp;q=XNAS%3aGOOGL&amp;form=skydnc</v>
    <v>Learn more on Bing</v>
  </rv>
  <rv s="1">
    <v>0</v>
    <v>ALPHABET INC. (XNAS:GOOGL)</v>
    <v>2</v>
    <v>3</v>
    <v>Finance</v>
    <v>4</v>
    <v>en-US</v>
    <v>a1u3rw</v>
    <v>268435456</v>
    <v>1</v>
    <v>Powered by Refinitiv</v>
    <v>186.05</v>
    <v>115.35</v>
    <v>1.0467</v>
    <v>0.56999999999999995</v>
    <v>3.1290000000000003E-3</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180895</v>
    <v>Nasdaq Stock Market</v>
    <v>XNAS</v>
    <v>XNAS</v>
    <v>1600 Amphitheatre Parkway, MOUNTAIN VIEW, CA, 94043 US</v>
    <v>183.88</v>
    <v>Software &amp; IT Services</v>
    <v>Stock</v>
    <v>45474.675078911721</v>
    <v>31</v>
    <v>181.31</v>
    <v>2299442000000</v>
    <v>ALPHABET INC.</v>
    <v>ALPHABET INC.</v>
    <v>183.05</v>
    <v>27.936699999999998</v>
    <v>182.15</v>
    <v>182.72</v>
    <v>12358000000</v>
    <v>GOOGL</v>
    <v>ALPHABET INC. (XNAS:GOOGL)</v>
    <v>7053785</v>
    <v>24130124</v>
    <v>2015</v>
  </rv>
  <rv s="2">
    <v>32</v>
  </rv>
</rvData>
</file>

<file path=xl/richData/rdrichvaluestructure.xml><?xml version="1.0" encoding="utf-8"?>
<rvStructures xmlns="http://schemas.microsoft.com/office/spreadsheetml/2017/richdata" count="6">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0">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870FEA-1246-CF46-ACDB-A1F211BE3480}" name="transactions" displayName="transactions" ref="A1:G501" totalsRowShown="0" headerRowDxfId="8" dataDxfId="7">
  <autoFilter ref="A1:G501" xr:uid="{0F870FEA-1246-CF46-ACDB-A1F211BE3480}"/>
  <tableColumns count="7">
    <tableColumn id="1" xr3:uid="{AD4B89B5-67CD-4042-851A-E98D7868D362}" name="Stock_ticker" dataDxfId="6"/>
    <tableColumn id="2" xr3:uid="{EBD15561-2649-3D42-BA1C-4A7999230785}" name="Transaction_type" dataDxfId="5"/>
    <tableColumn id="3" xr3:uid="{30744E4B-0F42-3549-8CA0-4000BDD50D22}" name="Date" dataDxfId="4"/>
    <tableColumn id="4" xr3:uid="{58042750-9049-0D4D-A86D-9F5328A08FC5}" name="Quantity" dataDxfId="3"/>
    <tableColumn id="5" xr3:uid="{FB1F3EF2-1E30-D446-9187-15F1C0F62BC6}" name="Price" dataDxfId="2"/>
    <tableColumn id="6" xr3:uid="{3F8CDBB5-66A9-0B4C-9CB7-99B06E71CD02}" name="Dividend" dataDxfId="1"/>
    <tableColumn id="7" xr3:uid="{ED477F3A-D1C6-4843-98A9-4A626A9E876A}" name="Total_amount" dataDxfId="0"/>
  </tableColumns>
  <tableStyleInfo name="TableStyleLight14"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Celestial">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Celestial">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elestial">
      <a:fillStyleLst>
        <a:solidFill>
          <a:schemeClr val="phClr"/>
        </a:solidFill>
        <a:gradFill rotWithShape="1">
          <a:gsLst>
            <a:gs pos="0">
              <a:schemeClr val="phClr">
                <a:tint val="70000"/>
                <a:lumMod val="110000"/>
              </a:schemeClr>
            </a:gs>
            <a:gs pos="100000">
              <a:schemeClr val="phClr">
                <a:tint val="82000"/>
                <a:alpha val="74000"/>
              </a:schemeClr>
            </a:gs>
          </a:gsLst>
          <a:lin ang="5400000" scaled="0"/>
        </a:gradFill>
        <a:gradFill rotWithShape="1">
          <a:gsLst>
            <a:gs pos="0">
              <a:schemeClr val="phClr">
                <a:tint val="98000"/>
                <a:lumMod val="100000"/>
              </a:schemeClr>
            </a:gs>
            <a:gs pos="100000">
              <a:schemeClr val="phClr">
                <a:shade val="88000"/>
                <a:lumMod val="88000"/>
              </a:schemeClr>
            </a:gs>
          </a:gsLst>
          <a:lin ang="5400000" scaled="1"/>
        </a:gradFill>
      </a:fillStyleLst>
      <a:lnStyleLst>
        <a:ln w="9525"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50800" dist="38100" dir="5400000" rotWithShape="0">
              <a:srgbClr val="000000">
                <a:alpha val="35000"/>
              </a:srgbClr>
            </a:outerShdw>
          </a:effectLst>
        </a:effectStyle>
        <a:effectStyle>
          <a:effectLst>
            <a:outerShdw blurRad="63500" dist="38100" dir="5400000" rotWithShape="0">
              <a:srgbClr val="000000">
                <a:alpha val="65000"/>
              </a:srgbClr>
            </a:outerShdw>
          </a:effectLst>
          <a:scene3d>
            <a:camera prst="orthographicFront">
              <a:rot lat="0" lon="0" rev="0"/>
            </a:camera>
            <a:lightRig rig="threePt" dir="tl">
              <a:rot lat="0" lon="0" rev="1200000"/>
            </a:lightRig>
          </a:scene3d>
          <a:sp3d>
            <a:bevelT w="38100" h="12700"/>
          </a:sp3d>
        </a:effectStyle>
      </a:effectStyleLst>
      <a:bgFillStyleLst>
        <a:solidFill>
          <a:schemeClr val="phClr"/>
        </a:solidFill>
        <a:gradFill rotWithShape="1">
          <a:gsLst>
            <a:gs pos="0">
              <a:schemeClr val="phClr">
                <a:tint val="90000"/>
                <a:shade val="96000"/>
                <a:hueMod val="100000"/>
                <a:satMod val="180000"/>
                <a:lumMod val="110000"/>
              </a:schemeClr>
            </a:gs>
            <a:gs pos="100000">
              <a:schemeClr val="phClr">
                <a:shade val="96000"/>
                <a:satMod val="160000"/>
                <a:lumMod val="100000"/>
              </a:schemeClr>
            </a:gs>
          </a:gsLst>
          <a:lin ang="4740000" scaled="1"/>
        </a:gradFill>
        <a:blipFill>
          <a:blip xmlns:r="http://schemas.openxmlformats.org/officeDocument/2006/relationships" r:embed="rId1"/>
          <a:stretch/>
        </a:blipFill>
      </a:bgFillStyleLst>
    </a:fmtScheme>
  </a:themeElements>
  <a:objectDefaults/>
  <a:extraClrSchemeLst/>
  <a:extLst>
    <a:ext uri="{05A4C25C-085E-4340-85A3-A5531E510DB2}">
      <thm15:themeFamily xmlns:thm15="http://schemas.microsoft.com/office/thememl/2012/main" name="Celestial" id="{C4BB2A3D-0E93-4C5F-B0D2-9D3FCE089CC5}" vid="{42E5908D-19A2-46FD-89FA-638B126129EF}"/>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48676-7942-9C4B-BED8-10C24BC46A88}">
  <dimension ref="A1:G501"/>
  <sheetViews>
    <sheetView workbookViewId="0">
      <selection activeCell="H12" sqref="H12"/>
    </sheetView>
  </sheetViews>
  <sheetFormatPr baseColWidth="10" defaultColWidth="20.83203125" defaultRowHeight="16" x14ac:dyDescent="0.2"/>
  <cols>
    <col min="1" max="1" width="40.83203125" customWidth="1"/>
    <col min="2" max="2" width="21.83203125" customWidth="1"/>
    <col min="3" max="3" width="20.83203125" style="1"/>
    <col min="4" max="4" width="20.83203125" style="6"/>
    <col min="5" max="6" width="20.83203125" style="8"/>
    <col min="7" max="7" width="20.83203125" style="25"/>
  </cols>
  <sheetData>
    <row r="1" spans="1:7" s="13" customFormat="1" ht="33" customHeight="1" x14ac:dyDescent="0.2">
      <c r="A1" s="13" t="s">
        <v>0</v>
      </c>
      <c r="B1" s="13" t="s">
        <v>1</v>
      </c>
      <c r="C1" s="14" t="s">
        <v>2</v>
      </c>
      <c r="D1" s="15" t="s">
        <v>3</v>
      </c>
      <c r="E1" s="16" t="s">
        <v>4</v>
      </c>
      <c r="F1" s="16" t="s">
        <v>5</v>
      </c>
      <c r="G1" s="28" t="s">
        <v>6</v>
      </c>
    </row>
    <row r="2" spans="1:7" s="2" customFormat="1" ht="25" customHeight="1" x14ac:dyDescent="0.2">
      <c r="A2" s="4" t="e" vm="1">
        <v>#VALUE!</v>
      </c>
      <c r="B2" s="2" t="s">
        <v>5</v>
      </c>
      <c r="C2" s="3">
        <v>45351</v>
      </c>
      <c r="D2" s="5">
        <v>0</v>
      </c>
      <c r="E2" s="7">
        <v>0</v>
      </c>
      <c r="F2" s="7">
        <v>4.0999999999999996</v>
      </c>
      <c r="G2" s="29">
        <v>0</v>
      </c>
    </row>
    <row r="3" spans="1:7" s="2" customFormat="1" ht="25" customHeight="1" x14ac:dyDescent="0.2">
      <c r="A3" s="4" t="e" vm="2">
        <v>#VALUE!</v>
      </c>
      <c r="B3" s="2" t="s">
        <v>8</v>
      </c>
      <c r="C3" s="3">
        <v>45329</v>
      </c>
      <c r="D3" s="5">
        <v>30</v>
      </c>
      <c r="E3" s="7">
        <v>468.63</v>
      </c>
      <c r="F3" s="7">
        <v>0</v>
      </c>
      <c r="G3" s="29">
        <v>14058.81</v>
      </c>
    </row>
    <row r="4" spans="1:7" s="2" customFormat="1" ht="25" customHeight="1" x14ac:dyDescent="0.2">
      <c r="A4" s="4" t="e" vm="3">
        <v>#VALUE!</v>
      </c>
      <c r="B4" s="2" t="s">
        <v>7</v>
      </c>
      <c r="C4" s="3">
        <v>45233</v>
      </c>
      <c r="D4" s="5">
        <v>-7</v>
      </c>
      <c r="E4" s="7">
        <v>141.30000000000001</v>
      </c>
      <c r="F4" s="7">
        <v>0</v>
      </c>
      <c r="G4" s="29">
        <v>-989.1</v>
      </c>
    </row>
    <row r="5" spans="1:7" s="2" customFormat="1" ht="25" customHeight="1" x14ac:dyDescent="0.2">
      <c r="A5" s="4" t="e" vm="3">
        <v>#VALUE!</v>
      </c>
      <c r="B5" s="2" t="s">
        <v>5</v>
      </c>
      <c r="C5" s="3">
        <v>45366</v>
      </c>
      <c r="D5" s="5">
        <v>0</v>
      </c>
      <c r="E5" s="7">
        <v>0</v>
      </c>
      <c r="F5" s="7">
        <v>1.43</v>
      </c>
      <c r="G5" s="29">
        <v>0</v>
      </c>
    </row>
    <row r="6" spans="1:7" s="2" customFormat="1" ht="25" customHeight="1" x14ac:dyDescent="0.2">
      <c r="A6" s="4" t="e" vm="4">
        <v>#VALUE!</v>
      </c>
      <c r="B6" s="2" t="s">
        <v>5</v>
      </c>
      <c r="C6" s="3">
        <v>45313</v>
      </c>
      <c r="D6" s="5">
        <v>0</v>
      </c>
      <c r="E6" s="7">
        <v>0</v>
      </c>
      <c r="F6" s="7">
        <v>0.62</v>
      </c>
      <c r="G6" s="29">
        <v>0</v>
      </c>
    </row>
    <row r="7" spans="1:7" s="2" customFormat="1" ht="25" customHeight="1" x14ac:dyDescent="0.2">
      <c r="A7" s="4" t="e" vm="3">
        <v>#VALUE!</v>
      </c>
      <c r="B7" s="2" t="s">
        <v>5</v>
      </c>
      <c r="C7" s="3">
        <v>44972</v>
      </c>
      <c r="D7" s="5">
        <v>0</v>
      </c>
      <c r="E7" s="7">
        <v>0</v>
      </c>
      <c r="F7" s="7">
        <v>1.55</v>
      </c>
      <c r="G7" s="29">
        <v>0</v>
      </c>
    </row>
    <row r="8" spans="1:7" s="2" customFormat="1" ht="25" customHeight="1" x14ac:dyDescent="0.2">
      <c r="A8" s="4" t="e" vm="5">
        <v>#VALUE!</v>
      </c>
      <c r="B8" s="2" t="s">
        <v>8</v>
      </c>
      <c r="C8" s="3">
        <v>45282</v>
      </c>
      <c r="D8" s="5">
        <v>49</v>
      </c>
      <c r="E8" s="7">
        <v>193.09</v>
      </c>
      <c r="F8" s="7">
        <v>0</v>
      </c>
      <c r="G8" s="29">
        <v>9461.48</v>
      </c>
    </row>
    <row r="9" spans="1:7" s="2" customFormat="1" ht="25" customHeight="1" x14ac:dyDescent="0.2">
      <c r="A9" s="4" t="e" vm="6">
        <v>#VALUE!</v>
      </c>
      <c r="B9" s="2" t="s">
        <v>5</v>
      </c>
      <c r="C9" s="3">
        <v>45146</v>
      </c>
      <c r="D9" s="5">
        <v>0</v>
      </c>
      <c r="E9" s="7">
        <v>0</v>
      </c>
      <c r="F9" s="7">
        <v>1.85</v>
      </c>
      <c r="G9" s="29">
        <v>0</v>
      </c>
    </row>
    <row r="10" spans="1:7" s="2" customFormat="1" ht="25" customHeight="1" x14ac:dyDescent="0.2">
      <c r="A10" s="4" t="e" vm="5">
        <v>#VALUE!</v>
      </c>
      <c r="B10" s="2" t="s">
        <v>8</v>
      </c>
      <c r="C10" s="3">
        <v>45167</v>
      </c>
      <c r="D10" s="5">
        <v>16</v>
      </c>
      <c r="E10" s="7">
        <v>183.39</v>
      </c>
      <c r="F10" s="7">
        <v>0</v>
      </c>
      <c r="G10" s="29">
        <v>2934.31</v>
      </c>
    </row>
    <row r="11" spans="1:7" s="2" customFormat="1" ht="25" customHeight="1" x14ac:dyDescent="0.2">
      <c r="A11" s="4" t="e" vm="2">
        <v>#VALUE!</v>
      </c>
      <c r="B11" s="2" t="s">
        <v>7</v>
      </c>
      <c r="C11" s="3">
        <v>45468</v>
      </c>
      <c r="D11" s="5">
        <v>-4</v>
      </c>
      <c r="E11" s="7">
        <v>510.6</v>
      </c>
      <c r="F11" s="7">
        <v>0</v>
      </c>
      <c r="G11" s="29">
        <v>-2042.4</v>
      </c>
    </row>
    <row r="12" spans="1:7" s="2" customFormat="1" ht="25" customHeight="1" x14ac:dyDescent="0.2">
      <c r="A12" s="4" t="e" vm="7">
        <v>#VALUE!</v>
      </c>
      <c r="B12" s="2" t="s">
        <v>5</v>
      </c>
      <c r="C12" s="3">
        <v>45453</v>
      </c>
      <c r="D12" s="5">
        <v>0</v>
      </c>
      <c r="E12" s="7">
        <v>0</v>
      </c>
      <c r="F12" s="7">
        <v>3.81</v>
      </c>
      <c r="G12" s="29">
        <v>0</v>
      </c>
    </row>
    <row r="13" spans="1:7" s="2" customFormat="1" ht="25" customHeight="1" x14ac:dyDescent="0.2">
      <c r="A13" s="4" t="e" vm="8">
        <v>#VALUE!</v>
      </c>
      <c r="B13" s="2" t="s">
        <v>8</v>
      </c>
      <c r="C13" s="3">
        <v>45028</v>
      </c>
      <c r="D13" s="5">
        <v>29</v>
      </c>
      <c r="E13" s="7">
        <v>97.83</v>
      </c>
      <c r="F13" s="7">
        <v>0</v>
      </c>
      <c r="G13" s="29">
        <v>2837.07</v>
      </c>
    </row>
    <row r="14" spans="1:7" s="2" customFormat="1" ht="25" customHeight="1" x14ac:dyDescent="0.2">
      <c r="A14" s="4" t="e" vm="5">
        <v>#VALUE!</v>
      </c>
      <c r="B14" s="2" t="s">
        <v>8</v>
      </c>
      <c r="C14" s="3">
        <v>45070</v>
      </c>
      <c r="D14" s="5">
        <v>26</v>
      </c>
      <c r="E14" s="7">
        <v>170.93</v>
      </c>
      <c r="F14" s="7">
        <v>0</v>
      </c>
      <c r="G14" s="29">
        <v>4444.24</v>
      </c>
    </row>
    <row r="15" spans="1:7" s="2" customFormat="1" ht="25" customHeight="1" x14ac:dyDescent="0.2">
      <c r="A15" s="4" t="e" vm="5">
        <v>#VALUE!</v>
      </c>
      <c r="B15" s="2" t="s">
        <v>8</v>
      </c>
      <c r="C15" s="3">
        <v>44998</v>
      </c>
      <c r="D15" s="5">
        <v>20</v>
      </c>
      <c r="E15" s="7">
        <v>149.47</v>
      </c>
      <c r="F15" s="7">
        <v>0</v>
      </c>
      <c r="G15" s="29">
        <v>2989.37</v>
      </c>
    </row>
    <row r="16" spans="1:7" s="2" customFormat="1" ht="25" customHeight="1" x14ac:dyDescent="0.2">
      <c r="A16" s="4" t="e" vm="7">
        <v>#VALUE!</v>
      </c>
      <c r="B16" s="2" t="s">
        <v>8</v>
      </c>
      <c r="C16" s="3">
        <v>45323</v>
      </c>
      <c r="D16" s="5">
        <v>23</v>
      </c>
      <c r="E16" s="7">
        <v>188.86</v>
      </c>
      <c r="F16" s="7">
        <v>0</v>
      </c>
      <c r="G16" s="29">
        <v>4343.78</v>
      </c>
    </row>
    <row r="17" spans="1:7" s="2" customFormat="1" ht="25" customHeight="1" x14ac:dyDescent="0.2">
      <c r="A17" s="4" t="e" vm="9">
        <v>#VALUE!</v>
      </c>
      <c r="B17" s="2" t="s">
        <v>8</v>
      </c>
      <c r="C17" s="3">
        <v>45210</v>
      </c>
      <c r="D17" s="5">
        <v>29</v>
      </c>
      <c r="E17" s="7">
        <v>234.31</v>
      </c>
      <c r="F17" s="7">
        <v>0</v>
      </c>
      <c r="G17" s="29">
        <v>6794.93</v>
      </c>
    </row>
    <row r="18" spans="1:7" s="2" customFormat="1" ht="25" customHeight="1" x14ac:dyDescent="0.2">
      <c r="A18" s="4" t="e" vm="4">
        <v>#VALUE!</v>
      </c>
      <c r="B18" s="2" t="s">
        <v>5</v>
      </c>
      <c r="C18" s="3">
        <v>45344</v>
      </c>
      <c r="D18" s="5">
        <v>0</v>
      </c>
      <c r="E18" s="7">
        <v>0</v>
      </c>
      <c r="F18" s="7">
        <v>3.99</v>
      </c>
      <c r="G18" s="29">
        <v>0</v>
      </c>
    </row>
    <row r="19" spans="1:7" s="2" customFormat="1" ht="25" customHeight="1" x14ac:dyDescent="0.2">
      <c r="A19" s="4" t="e" vm="4">
        <v>#VALUE!</v>
      </c>
      <c r="B19" s="2" t="s">
        <v>7</v>
      </c>
      <c r="C19" s="3">
        <v>45230</v>
      </c>
      <c r="D19" s="5">
        <v>-40</v>
      </c>
      <c r="E19" s="7">
        <v>411.69</v>
      </c>
      <c r="F19" s="7">
        <v>0</v>
      </c>
      <c r="G19" s="29">
        <v>-16467.599999999999</v>
      </c>
    </row>
    <row r="20" spans="1:7" s="2" customFormat="1" ht="25" customHeight="1" x14ac:dyDescent="0.2">
      <c r="A20" s="4" t="e" vm="2">
        <v>#VALUE!</v>
      </c>
      <c r="B20" s="2" t="s">
        <v>5</v>
      </c>
      <c r="C20" s="3">
        <v>45068</v>
      </c>
      <c r="D20" s="5">
        <v>0</v>
      </c>
      <c r="E20" s="7">
        <v>0</v>
      </c>
      <c r="F20" s="7">
        <v>3.15</v>
      </c>
      <c r="G20" s="29">
        <v>0</v>
      </c>
    </row>
    <row r="21" spans="1:7" s="2" customFormat="1" ht="25" customHeight="1" x14ac:dyDescent="0.2">
      <c r="A21" s="4" t="e" vm="7">
        <v>#VALUE!</v>
      </c>
      <c r="B21" s="2" t="s">
        <v>8</v>
      </c>
      <c r="C21" s="3">
        <v>45377</v>
      </c>
      <c r="D21" s="5">
        <v>46</v>
      </c>
      <c r="E21" s="7">
        <v>177.67</v>
      </c>
      <c r="F21" s="7">
        <v>0</v>
      </c>
      <c r="G21" s="29">
        <v>8172.82</v>
      </c>
    </row>
    <row r="22" spans="1:7" s="2" customFormat="1" ht="25" customHeight="1" x14ac:dyDescent="0.2">
      <c r="A22" s="4" t="e" vm="2">
        <v>#VALUE!</v>
      </c>
      <c r="B22" s="2" t="s">
        <v>7</v>
      </c>
      <c r="C22" s="3">
        <v>45246</v>
      </c>
      <c r="D22" s="5">
        <v>-6</v>
      </c>
      <c r="E22" s="7">
        <v>333.5</v>
      </c>
      <c r="F22" s="7">
        <v>0</v>
      </c>
      <c r="G22" s="29">
        <v>-2001.03</v>
      </c>
    </row>
    <row r="23" spans="1:7" s="2" customFormat="1" ht="25" customHeight="1" x14ac:dyDescent="0.2">
      <c r="A23" s="4" t="e" vm="6">
        <v>#VALUE!</v>
      </c>
      <c r="B23" s="2" t="s">
        <v>5</v>
      </c>
      <c r="C23" s="3">
        <v>45190</v>
      </c>
      <c r="D23" s="5">
        <v>0</v>
      </c>
      <c r="E23" s="7">
        <v>0</v>
      </c>
      <c r="F23" s="7">
        <v>1.26</v>
      </c>
      <c r="G23" s="29">
        <v>0</v>
      </c>
    </row>
    <row r="24" spans="1:7" s="2" customFormat="1" ht="25" customHeight="1" x14ac:dyDescent="0.2">
      <c r="A24" s="4" t="e" vm="7">
        <v>#VALUE!</v>
      </c>
      <c r="B24" s="2" t="s">
        <v>7</v>
      </c>
      <c r="C24" s="3">
        <v>45405</v>
      </c>
      <c r="D24" s="5">
        <v>-42</v>
      </c>
      <c r="E24" s="7">
        <v>144.68</v>
      </c>
      <c r="F24" s="7">
        <v>0</v>
      </c>
      <c r="G24" s="29">
        <v>-6076.56</v>
      </c>
    </row>
    <row r="25" spans="1:7" s="2" customFormat="1" ht="25" customHeight="1" x14ac:dyDescent="0.2">
      <c r="A25" s="4" t="e" vm="1">
        <v>#VALUE!</v>
      </c>
      <c r="B25" s="2" t="s">
        <v>7</v>
      </c>
      <c r="C25" s="3">
        <v>45072</v>
      </c>
      <c r="D25" s="5">
        <v>-55</v>
      </c>
      <c r="E25" s="7">
        <v>38.93</v>
      </c>
      <c r="F25" s="7">
        <v>0</v>
      </c>
      <c r="G25" s="29">
        <v>-2141.17</v>
      </c>
    </row>
    <row r="26" spans="1:7" s="2" customFormat="1" ht="25" customHeight="1" x14ac:dyDescent="0.2">
      <c r="A26" s="4" t="e" vm="8">
        <v>#VALUE!</v>
      </c>
      <c r="B26" s="2" t="s">
        <v>8</v>
      </c>
      <c r="C26" s="3">
        <v>45362</v>
      </c>
      <c r="D26" s="5">
        <v>60</v>
      </c>
      <c r="E26" s="7">
        <v>171.96</v>
      </c>
      <c r="F26" s="7">
        <v>0</v>
      </c>
      <c r="G26" s="29">
        <v>10317.6</v>
      </c>
    </row>
    <row r="27" spans="1:7" s="2" customFormat="1" ht="25" customHeight="1" x14ac:dyDescent="0.2">
      <c r="A27" s="4" t="e" vm="3">
        <v>#VALUE!</v>
      </c>
      <c r="B27" s="2" t="s">
        <v>5</v>
      </c>
      <c r="C27" s="3">
        <v>45160</v>
      </c>
      <c r="D27" s="5">
        <v>0</v>
      </c>
      <c r="E27" s="7">
        <v>0</v>
      </c>
      <c r="F27" s="7">
        <v>4.8600000000000003</v>
      </c>
      <c r="G27" s="29">
        <v>0</v>
      </c>
    </row>
    <row r="28" spans="1:7" s="2" customFormat="1" ht="25" customHeight="1" x14ac:dyDescent="0.2">
      <c r="A28" s="4" t="e" vm="2">
        <v>#VALUE!</v>
      </c>
      <c r="B28" s="2" t="s">
        <v>7</v>
      </c>
      <c r="C28" s="3">
        <v>45434</v>
      </c>
      <c r="D28" s="5">
        <v>-10</v>
      </c>
      <c r="E28" s="7">
        <v>467.32</v>
      </c>
      <c r="F28" s="7">
        <v>0</v>
      </c>
      <c r="G28" s="29">
        <v>-4673.16</v>
      </c>
    </row>
    <row r="29" spans="1:7" s="2" customFormat="1" ht="25" customHeight="1" x14ac:dyDescent="0.2">
      <c r="A29" s="4" t="e" vm="7">
        <v>#VALUE!</v>
      </c>
      <c r="B29" s="2" t="s">
        <v>7</v>
      </c>
      <c r="C29" s="3">
        <v>45195</v>
      </c>
      <c r="D29" s="5">
        <v>-16</v>
      </c>
      <c r="E29" s="7">
        <v>244.12</v>
      </c>
      <c r="F29" s="7">
        <v>0</v>
      </c>
      <c r="G29" s="29">
        <v>-3905.92</v>
      </c>
    </row>
    <row r="30" spans="1:7" s="2" customFormat="1" ht="25" customHeight="1" x14ac:dyDescent="0.2">
      <c r="A30" s="4" t="e" vm="1">
        <v>#VALUE!</v>
      </c>
      <c r="B30" s="2" t="s">
        <v>5</v>
      </c>
      <c r="C30" s="3">
        <v>44963</v>
      </c>
      <c r="D30" s="5">
        <v>0</v>
      </c>
      <c r="E30" s="7">
        <v>0</v>
      </c>
      <c r="F30" s="7">
        <v>3.69</v>
      </c>
      <c r="G30" s="29">
        <v>0</v>
      </c>
    </row>
    <row r="31" spans="1:7" s="2" customFormat="1" ht="25" customHeight="1" x14ac:dyDescent="0.2">
      <c r="A31" s="4" t="e" vm="10">
        <v>#VALUE!</v>
      </c>
      <c r="B31" s="2" t="s">
        <v>8</v>
      </c>
      <c r="C31" s="3">
        <v>45379</v>
      </c>
      <c r="D31" s="5">
        <v>15</v>
      </c>
      <c r="E31" s="7">
        <v>150.76</v>
      </c>
      <c r="F31" s="7">
        <v>0</v>
      </c>
      <c r="G31" s="29">
        <v>2261.35</v>
      </c>
    </row>
    <row r="32" spans="1:7" s="2" customFormat="1" ht="25" customHeight="1" x14ac:dyDescent="0.2">
      <c r="A32" s="4" t="e" vm="9">
        <v>#VALUE!</v>
      </c>
      <c r="B32" s="2" t="s">
        <v>5</v>
      </c>
      <c r="C32" s="3">
        <v>45392</v>
      </c>
      <c r="D32" s="5">
        <v>0</v>
      </c>
      <c r="E32" s="7">
        <v>0</v>
      </c>
      <c r="F32" s="7">
        <v>2.69</v>
      </c>
      <c r="G32" s="29">
        <v>0</v>
      </c>
    </row>
    <row r="33" spans="1:7" s="2" customFormat="1" ht="25" customHeight="1" x14ac:dyDescent="0.2">
      <c r="A33" s="4" t="e" vm="1">
        <v>#VALUE!</v>
      </c>
      <c r="B33" s="2" t="s">
        <v>5</v>
      </c>
      <c r="C33" s="3">
        <v>45335</v>
      </c>
      <c r="D33" s="5">
        <v>0</v>
      </c>
      <c r="E33" s="7">
        <v>0</v>
      </c>
      <c r="F33" s="7">
        <v>4.04</v>
      </c>
      <c r="G33" s="29">
        <v>0</v>
      </c>
    </row>
    <row r="34" spans="1:7" s="2" customFormat="1" ht="25" customHeight="1" x14ac:dyDescent="0.2">
      <c r="A34" s="4" t="e" vm="9">
        <v>#VALUE!</v>
      </c>
      <c r="B34" s="2" t="s">
        <v>7</v>
      </c>
      <c r="C34" s="3">
        <v>45176</v>
      </c>
      <c r="D34" s="5">
        <v>-22</v>
      </c>
      <c r="E34" s="7">
        <v>245.7</v>
      </c>
      <c r="F34" s="7">
        <v>0</v>
      </c>
      <c r="G34" s="29">
        <v>-5405.43</v>
      </c>
    </row>
    <row r="35" spans="1:7" s="2" customFormat="1" ht="25" customHeight="1" x14ac:dyDescent="0.2">
      <c r="A35" s="4" t="e" vm="4">
        <v>#VALUE!</v>
      </c>
      <c r="B35" s="2" t="s">
        <v>5</v>
      </c>
      <c r="C35" s="3">
        <v>45068</v>
      </c>
      <c r="D35" s="5">
        <v>0</v>
      </c>
      <c r="E35" s="7">
        <v>0</v>
      </c>
      <c r="F35" s="7">
        <v>4.79</v>
      </c>
      <c r="G35" s="29">
        <v>0</v>
      </c>
    </row>
    <row r="36" spans="1:7" s="2" customFormat="1" ht="25" customHeight="1" x14ac:dyDescent="0.2">
      <c r="A36" s="4" t="e" vm="5">
        <v>#VALUE!</v>
      </c>
      <c r="B36" s="2" t="s">
        <v>5</v>
      </c>
      <c r="C36" s="3">
        <v>45461</v>
      </c>
      <c r="D36" s="5">
        <v>0</v>
      </c>
      <c r="E36" s="7">
        <v>0</v>
      </c>
      <c r="F36" s="7">
        <v>3.72</v>
      </c>
      <c r="G36" s="29">
        <v>0</v>
      </c>
    </row>
    <row r="37" spans="1:7" s="2" customFormat="1" ht="25" customHeight="1" x14ac:dyDescent="0.2">
      <c r="A37" s="4" t="e" vm="4">
        <v>#VALUE!</v>
      </c>
      <c r="B37" s="2" t="s">
        <v>7</v>
      </c>
      <c r="C37" s="3">
        <v>45328</v>
      </c>
      <c r="D37" s="5">
        <v>-70</v>
      </c>
      <c r="E37" s="7">
        <v>555.88</v>
      </c>
      <c r="F37" s="7">
        <v>0</v>
      </c>
      <c r="G37" s="29">
        <v>-38911.599999999999</v>
      </c>
    </row>
    <row r="38" spans="1:7" s="2" customFormat="1" ht="25" customHeight="1" x14ac:dyDescent="0.2">
      <c r="A38" s="4" t="e" vm="8">
        <v>#VALUE!</v>
      </c>
      <c r="B38" s="2" t="s">
        <v>7</v>
      </c>
      <c r="C38" s="3">
        <v>45005</v>
      </c>
      <c r="D38" s="5">
        <v>-40</v>
      </c>
      <c r="E38" s="7">
        <v>97.71</v>
      </c>
      <c r="F38" s="7">
        <v>0</v>
      </c>
      <c r="G38" s="29">
        <v>-3908.4</v>
      </c>
    </row>
    <row r="39" spans="1:7" s="2" customFormat="1" ht="25" customHeight="1" x14ac:dyDescent="0.2">
      <c r="A39" s="4" t="e" vm="1">
        <v>#VALUE!</v>
      </c>
      <c r="B39" s="2" t="s">
        <v>5</v>
      </c>
      <c r="C39" s="3">
        <v>45259</v>
      </c>
      <c r="D39" s="5">
        <v>0</v>
      </c>
      <c r="E39" s="7">
        <v>0</v>
      </c>
      <c r="F39" s="7">
        <v>3.01</v>
      </c>
      <c r="G39" s="29">
        <v>0</v>
      </c>
    </row>
    <row r="40" spans="1:7" s="2" customFormat="1" ht="25" customHeight="1" x14ac:dyDescent="0.2">
      <c r="A40" s="4" t="e" vm="4">
        <v>#VALUE!</v>
      </c>
      <c r="B40" s="2" t="s">
        <v>7</v>
      </c>
      <c r="C40" s="3">
        <v>45351</v>
      </c>
      <c r="D40" s="5">
        <v>-43</v>
      </c>
      <c r="E40" s="7">
        <v>602.91999999999996</v>
      </c>
      <c r="F40" s="7">
        <v>0</v>
      </c>
      <c r="G40" s="29">
        <v>-25925.56</v>
      </c>
    </row>
    <row r="41" spans="1:7" s="2" customFormat="1" ht="25" customHeight="1" x14ac:dyDescent="0.2">
      <c r="A41" s="4" t="e" vm="6">
        <v>#VALUE!</v>
      </c>
      <c r="B41" s="2" t="s">
        <v>8</v>
      </c>
      <c r="C41" s="3">
        <v>45183</v>
      </c>
      <c r="D41" s="5">
        <v>55</v>
      </c>
      <c r="E41" s="7">
        <v>336.78</v>
      </c>
      <c r="F41" s="7">
        <v>0</v>
      </c>
      <c r="G41" s="29">
        <v>18523.04</v>
      </c>
    </row>
    <row r="42" spans="1:7" s="2" customFormat="1" ht="25" customHeight="1" x14ac:dyDescent="0.2">
      <c r="A42" s="4" t="e" vm="4">
        <v>#VALUE!</v>
      </c>
      <c r="B42" s="2" t="s">
        <v>7</v>
      </c>
      <c r="C42" s="3">
        <v>45148</v>
      </c>
      <c r="D42" s="5">
        <v>-15</v>
      </c>
      <c r="E42" s="7">
        <v>429.98</v>
      </c>
      <c r="F42" s="7">
        <v>0</v>
      </c>
      <c r="G42" s="29">
        <v>-6449.7</v>
      </c>
    </row>
    <row r="43" spans="1:7" s="2" customFormat="1" ht="25" customHeight="1" x14ac:dyDescent="0.2">
      <c r="A43" s="4" t="e" vm="2">
        <v>#VALUE!</v>
      </c>
      <c r="B43" s="2" t="s">
        <v>5</v>
      </c>
      <c r="C43" s="3">
        <v>45401</v>
      </c>
      <c r="D43" s="5">
        <v>0</v>
      </c>
      <c r="E43" s="7">
        <v>0</v>
      </c>
      <c r="F43" s="7">
        <v>2.98</v>
      </c>
      <c r="G43" s="29">
        <v>0</v>
      </c>
    </row>
    <row r="44" spans="1:7" s="2" customFormat="1" ht="25" customHeight="1" x14ac:dyDescent="0.2">
      <c r="A44" s="4" t="e" vm="4">
        <v>#VALUE!</v>
      </c>
      <c r="B44" s="2" t="s">
        <v>7</v>
      </c>
      <c r="C44" s="3">
        <v>45140</v>
      </c>
      <c r="D44" s="5">
        <v>-42</v>
      </c>
      <c r="E44" s="7">
        <v>429.7</v>
      </c>
      <c r="F44" s="7">
        <v>0</v>
      </c>
      <c r="G44" s="29">
        <v>-18047.400000000001</v>
      </c>
    </row>
    <row r="45" spans="1:7" s="2" customFormat="1" ht="25" customHeight="1" x14ac:dyDescent="0.2">
      <c r="A45" s="4" t="e" vm="1">
        <v>#VALUE!</v>
      </c>
      <c r="B45" s="2" t="s">
        <v>8</v>
      </c>
      <c r="C45" s="3">
        <v>45365</v>
      </c>
      <c r="D45" s="5">
        <v>1</v>
      </c>
      <c r="E45" s="7">
        <v>87.94</v>
      </c>
      <c r="F45" s="7">
        <v>0</v>
      </c>
      <c r="G45" s="29">
        <v>87.94</v>
      </c>
    </row>
    <row r="46" spans="1:7" s="2" customFormat="1" ht="25" customHeight="1" x14ac:dyDescent="0.2">
      <c r="A46" s="4" t="e" vm="4">
        <v>#VALUE!</v>
      </c>
      <c r="B46" s="2" t="s">
        <v>5</v>
      </c>
      <c r="C46" s="3">
        <v>45049</v>
      </c>
      <c r="D46" s="5">
        <v>0</v>
      </c>
      <c r="E46" s="7">
        <v>0</v>
      </c>
      <c r="F46" s="7">
        <v>2.65</v>
      </c>
      <c r="G46" s="29">
        <v>0</v>
      </c>
    </row>
    <row r="47" spans="1:7" s="2" customFormat="1" ht="25" customHeight="1" x14ac:dyDescent="0.2">
      <c r="A47" s="4" t="e" vm="7">
        <v>#VALUE!</v>
      </c>
      <c r="B47" s="2" t="s">
        <v>8</v>
      </c>
      <c r="C47" s="3">
        <v>45418</v>
      </c>
      <c r="D47" s="5">
        <v>34</v>
      </c>
      <c r="E47" s="7">
        <v>184.76</v>
      </c>
      <c r="F47" s="7">
        <v>0</v>
      </c>
      <c r="G47" s="29">
        <v>6281.84</v>
      </c>
    </row>
    <row r="48" spans="1:7" s="2" customFormat="1" ht="25" customHeight="1" x14ac:dyDescent="0.2">
      <c r="A48" s="4" t="e" vm="9">
        <v>#VALUE!</v>
      </c>
      <c r="B48" s="2" t="s">
        <v>7</v>
      </c>
      <c r="C48" s="3">
        <v>44936</v>
      </c>
      <c r="D48" s="5">
        <v>-4</v>
      </c>
      <c r="E48" s="7">
        <v>218.54</v>
      </c>
      <c r="F48" s="7">
        <v>0</v>
      </c>
      <c r="G48" s="29">
        <v>-874.14</v>
      </c>
    </row>
    <row r="49" spans="1:7" s="2" customFormat="1" ht="25" customHeight="1" x14ac:dyDescent="0.2">
      <c r="A49" s="4" t="e" vm="1">
        <v>#VALUE!</v>
      </c>
      <c r="B49" s="2" t="s">
        <v>8</v>
      </c>
      <c r="C49" s="3">
        <v>45377</v>
      </c>
      <c r="D49" s="5">
        <v>63</v>
      </c>
      <c r="E49" s="7">
        <v>92.55</v>
      </c>
      <c r="F49" s="7">
        <v>0</v>
      </c>
      <c r="G49" s="29">
        <v>5830.86</v>
      </c>
    </row>
    <row r="50" spans="1:7" s="2" customFormat="1" ht="25" customHeight="1" x14ac:dyDescent="0.2">
      <c r="A50" s="4" t="e" vm="6">
        <v>#VALUE!</v>
      </c>
      <c r="B50" s="2" t="s">
        <v>8</v>
      </c>
      <c r="C50" s="3">
        <v>44959</v>
      </c>
      <c r="D50" s="5">
        <v>93</v>
      </c>
      <c r="E50" s="7">
        <v>261.32</v>
      </c>
      <c r="F50" s="7">
        <v>0</v>
      </c>
      <c r="G50" s="29">
        <v>24302.67</v>
      </c>
    </row>
    <row r="51" spans="1:7" s="2" customFormat="1" ht="25" customHeight="1" x14ac:dyDescent="0.2">
      <c r="A51" s="4" t="e" vm="2">
        <v>#VALUE!</v>
      </c>
      <c r="B51" s="2" t="s">
        <v>5</v>
      </c>
      <c r="C51" s="3">
        <v>44935</v>
      </c>
      <c r="D51" s="5">
        <v>0</v>
      </c>
      <c r="E51" s="7">
        <v>0</v>
      </c>
      <c r="F51" s="7">
        <v>1.35</v>
      </c>
      <c r="G51" s="29">
        <v>0</v>
      </c>
    </row>
    <row r="52" spans="1:7" s="2" customFormat="1" ht="25" customHeight="1" x14ac:dyDescent="0.2">
      <c r="A52" s="4" t="e" vm="7">
        <v>#VALUE!</v>
      </c>
      <c r="B52" s="2" t="s">
        <v>8</v>
      </c>
      <c r="C52" s="3">
        <v>45391</v>
      </c>
      <c r="D52" s="5">
        <v>32</v>
      </c>
      <c r="E52" s="7">
        <v>176.88</v>
      </c>
      <c r="F52" s="7">
        <v>0</v>
      </c>
      <c r="G52" s="29">
        <v>5660.16</v>
      </c>
    </row>
    <row r="53" spans="1:7" s="2" customFormat="1" ht="25" customHeight="1" x14ac:dyDescent="0.2">
      <c r="A53" s="4" t="e" vm="6">
        <v>#VALUE!</v>
      </c>
      <c r="B53" s="2" t="s">
        <v>8</v>
      </c>
      <c r="C53" s="3">
        <v>44991</v>
      </c>
      <c r="D53" s="5">
        <v>84</v>
      </c>
      <c r="E53" s="7">
        <v>254.32</v>
      </c>
      <c r="F53" s="7">
        <v>0</v>
      </c>
      <c r="G53" s="29">
        <v>21362.9</v>
      </c>
    </row>
    <row r="54" spans="1:7" s="2" customFormat="1" ht="25" customHeight="1" x14ac:dyDescent="0.2">
      <c r="A54" s="4" t="e" vm="3">
        <v>#VALUE!</v>
      </c>
      <c r="B54" s="2" t="s">
        <v>7</v>
      </c>
      <c r="C54" s="3">
        <v>45187</v>
      </c>
      <c r="D54" s="5">
        <v>-29</v>
      </c>
      <c r="E54" s="7">
        <v>146.27000000000001</v>
      </c>
      <c r="F54" s="7">
        <v>0</v>
      </c>
      <c r="G54" s="29">
        <v>-4241.75</v>
      </c>
    </row>
    <row r="55" spans="1:7" s="2" customFormat="1" ht="25" customHeight="1" x14ac:dyDescent="0.2">
      <c r="A55" s="4" t="e" vm="7">
        <v>#VALUE!</v>
      </c>
      <c r="B55" s="2" t="s">
        <v>8</v>
      </c>
      <c r="C55" s="3">
        <v>45012</v>
      </c>
      <c r="D55" s="5">
        <v>3</v>
      </c>
      <c r="E55" s="7">
        <v>191.81</v>
      </c>
      <c r="F55" s="7">
        <v>0</v>
      </c>
      <c r="G55" s="29">
        <v>575.42999999999995</v>
      </c>
    </row>
    <row r="56" spans="1:7" s="2" customFormat="1" ht="25" customHeight="1" x14ac:dyDescent="0.2">
      <c r="A56" s="4" t="e" vm="4">
        <v>#VALUE!</v>
      </c>
      <c r="B56" s="2" t="s">
        <v>8</v>
      </c>
      <c r="C56" s="3">
        <v>45219</v>
      </c>
      <c r="D56" s="5">
        <v>32</v>
      </c>
      <c r="E56" s="7">
        <v>400.96</v>
      </c>
      <c r="F56" s="7">
        <v>0</v>
      </c>
      <c r="G56" s="29">
        <v>12830.72</v>
      </c>
    </row>
    <row r="57" spans="1:7" s="2" customFormat="1" ht="25" customHeight="1" x14ac:dyDescent="0.2">
      <c r="A57" s="4" t="e" vm="3">
        <v>#VALUE!</v>
      </c>
      <c r="B57" s="2" t="s">
        <v>5</v>
      </c>
      <c r="C57" s="3">
        <v>45168</v>
      </c>
      <c r="D57" s="5">
        <v>0</v>
      </c>
      <c r="E57" s="7">
        <v>0</v>
      </c>
      <c r="F57" s="7">
        <v>4.18</v>
      </c>
      <c r="G57" s="29">
        <v>0</v>
      </c>
    </row>
    <row r="58" spans="1:7" s="2" customFormat="1" ht="25" customHeight="1" x14ac:dyDescent="0.2">
      <c r="A58" s="4" t="e" vm="4">
        <v>#VALUE!</v>
      </c>
      <c r="B58" s="2" t="s">
        <v>5</v>
      </c>
      <c r="C58" s="3">
        <v>44998</v>
      </c>
      <c r="D58" s="5">
        <v>0</v>
      </c>
      <c r="E58" s="7">
        <v>0</v>
      </c>
      <c r="F58" s="7">
        <v>4.0599999999999996</v>
      </c>
      <c r="G58" s="29">
        <v>0</v>
      </c>
    </row>
    <row r="59" spans="1:7" s="2" customFormat="1" ht="25" customHeight="1" x14ac:dyDescent="0.2">
      <c r="A59" s="4" t="e" vm="8">
        <v>#VALUE!</v>
      </c>
      <c r="B59" s="2" t="s">
        <v>5</v>
      </c>
      <c r="C59" s="3">
        <v>45391</v>
      </c>
      <c r="D59" s="5">
        <v>0</v>
      </c>
      <c r="E59" s="7">
        <v>0</v>
      </c>
      <c r="F59" s="7">
        <v>4.17</v>
      </c>
      <c r="G59" s="29">
        <v>0</v>
      </c>
    </row>
    <row r="60" spans="1:7" s="2" customFormat="1" ht="25" customHeight="1" x14ac:dyDescent="0.2">
      <c r="A60" s="4" t="e" vm="7">
        <v>#VALUE!</v>
      </c>
      <c r="B60" s="2" t="s">
        <v>8</v>
      </c>
      <c r="C60" s="3">
        <v>45177</v>
      </c>
      <c r="D60" s="5">
        <v>67</v>
      </c>
      <c r="E60" s="7">
        <v>248.5</v>
      </c>
      <c r="F60" s="7">
        <v>0</v>
      </c>
      <c r="G60" s="29">
        <v>16649.5</v>
      </c>
    </row>
    <row r="61" spans="1:7" s="2" customFormat="1" ht="25" customHeight="1" x14ac:dyDescent="0.2">
      <c r="A61" s="4" t="e" vm="7">
        <v>#VALUE!</v>
      </c>
      <c r="B61" s="2" t="s">
        <v>7</v>
      </c>
      <c r="C61" s="3">
        <v>45373</v>
      </c>
      <c r="D61" s="5">
        <v>-11</v>
      </c>
      <c r="E61" s="7">
        <v>170.83</v>
      </c>
      <c r="F61" s="7">
        <v>0</v>
      </c>
      <c r="G61" s="29">
        <v>-1879.13</v>
      </c>
    </row>
    <row r="62" spans="1:7" s="2" customFormat="1" ht="25" customHeight="1" x14ac:dyDescent="0.2">
      <c r="A62" s="4" t="e" vm="9">
        <v>#VALUE!</v>
      </c>
      <c r="B62" s="2" t="s">
        <v>8</v>
      </c>
      <c r="C62" s="3">
        <v>44987</v>
      </c>
      <c r="D62" s="5">
        <v>89</v>
      </c>
      <c r="E62" s="7">
        <v>216.95</v>
      </c>
      <c r="F62" s="7">
        <v>0</v>
      </c>
      <c r="G62" s="29">
        <v>19308.82</v>
      </c>
    </row>
    <row r="63" spans="1:7" s="2" customFormat="1" ht="25" customHeight="1" x14ac:dyDescent="0.2">
      <c r="A63" s="4" t="e" vm="4">
        <v>#VALUE!</v>
      </c>
      <c r="B63" s="2" t="s">
        <v>8</v>
      </c>
      <c r="C63" s="3">
        <v>45259</v>
      </c>
      <c r="D63" s="5">
        <v>2</v>
      </c>
      <c r="E63" s="7">
        <v>477.19</v>
      </c>
      <c r="F63" s="7">
        <v>0</v>
      </c>
      <c r="G63" s="29">
        <v>954.38</v>
      </c>
    </row>
    <row r="64" spans="1:7" s="2" customFormat="1" ht="25" customHeight="1" x14ac:dyDescent="0.2">
      <c r="A64" s="4" t="e" vm="7">
        <v>#VALUE!</v>
      </c>
      <c r="B64" s="2" t="s">
        <v>7</v>
      </c>
      <c r="C64" s="3">
        <v>45320</v>
      </c>
      <c r="D64" s="5">
        <v>-15</v>
      </c>
      <c r="E64" s="7">
        <v>190.93</v>
      </c>
      <c r="F64" s="7">
        <v>0</v>
      </c>
      <c r="G64" s="29">
        <v>-2863.95</v>
      </c>
    </row>
    <row r="65" spans="1:7" s="2" customFormat="1" ht="25" customHeight="1" x14ac:dyDescent="0.2">
      <c r="A65" s="4" t="e" vm="4">
        <v>#VALUE!</v>
      </c>
      <c r="B65" s="2" t="s">
        <v>7</v>
      </c>
      <c r="C65" s="3">
        <v>45005</v>
      </c>
      <c r="D65" s="5">
        <v>-7</v>
      </c>
      <c r="E65" s="7">
        <v>305.13</v>
      </c>
      <c r="F65" s="7">
        <v>0</v>
      </c>
      <c r="G65" s="29">
        <v>-2135.91</v>
      </c>
    </row>
    <row r="66" spans="1:7" s="2" customFormat="1" ht="25" customHeight="1" x14ac:dyDescent="0.2">
      <c r="A66" s="4" t="e" vm="2">
        <v>#VALUE!</v>
      </c>
      <c r="B66" s="2" t="s">
        <v>5</v>
      </c>
      <c r="C66" s="3">
        <v>45180</v>
      </c>
      <c r="D66" s="5">
        <v>0</v>
      </c>
      <c r="E66" s="7">
        <v>0</v>
      </c>
      <c r="F66" s="7">
        <v>1.88</v>
      </c>
      <c r="G66" s="29">
        <v>0</v>
      </c>
    </row>
    <row r="67" spans="1:7" s="2" customFormat="1" ht="25" customHeight="1" x14ac:dyDescent="0.2">
      <c r="A67" s="4" t="e" vm="4">
        <v>#VALUE!</v>
      </c>
      <c r="B67" s="2" t="s">
        <v>8</v>
      </c>
      <c r="C67" s="3">
        <v>44938</v>
      </c>
      <c r="D67" s="5">
        <v>62</v>
      </c>
      <c r="E67" s="7">
        <v>330.13</v>
      </c>
      <c r="F67" s="7">
        <v>0</v>
      </c>
      <c r="G67" s="29">
        <v>20468.060000000001</v>
      </c>
    </row>
    <row r="68" spans="1:7" s="2" customFormat="1" ht="25" customHeight="1" x14ac:dyDescent="0.2">
      <c r="A68" s="4" t="e" vm="10">
        <v>#VALUE!</v>
      </c>
      <c r="B68" s="2" t="s">
        <v>5</v>
      </c>
      <c r="C68" s="3">
        <v>45167</v>
      </c>
      <c r="D68" s="5">
        <v>0</v>
      </c>
      <c r="E68" s="7">
        <v>0</v>
      </c>
      <c r="F68" s="7">
        <v>1.29</v>
      </c>
      <c r="G68" s="29">
        <v>0</v>
      </c>
    </row>
    <row r="69" spans="1:7" s="2" customFormat="1" ht="25" customHeight="1" x14ac:dyDescent="0.2">
      <c r="A69" s="4" t="e" vm="7">
        <v>#VALUE!</v>
      </c>
      <c r="B69" s="2" t="s">
        <v>7</v>
      </c>
      <c r="C69" s="3">
        <v>45069</v>
      </c>
      <c r="D69" s="5">
        <v>-3</v>
      </c>
      <c r="E69" s="7">
        <v>185.77</v>
      </c>
      <c r="F69" s="7">
        <v>0</v>
      </c>
      <c r="G69" s="29">
        <v>-557.30999999999995</v>
      </c>
    </row>
    <row r="70" spans="1:7" s="2" customFormat="1" ht="25" customHeight="1" x14ac:dyDescent="0.2">
      <c r="A70" s="4" t="e" vm="8">
        <v>#VALUE!</v>
      </c>
      <c r="B70" s="2" t="s">
        <v>8</v>
      </c>
      <c r="C70" s="3">
        <v>45435</v>
      </c>
      <c r="D70" s="5">
        <v>73</v>
      </c>
      <c r="E70" s="7">
        <v>181.05</v>
      </c>
      <c r="F70" s="7">
        <v>0</v>
      </c>
      <c r="G70" s="29">
        <v>13216.65</v>
      </c>
    </row>
    <row r="71" spans="1:7" s="2" customFormat="1" ht="25" customHeight="1" x14ac:dyDescent="0.2">
      <c r="A71" s="4" t="e" vm="9">
        <v>#VALUE!</v>
      </c>
      <c r="B71" s="2" t="s">
        <v>7</v>
      </c>
      <c r="C71" s="3">
        <v>45205</v>
      </c>
      <c r="D71" s="5">
        <v>-56</v>
      </c>
      <c r="E71" s="7">
        <v>233.67</v>
      </c>
      <c r="F71" s="7">
        <v>0</v>
      </c>
      <c r="G71" s="29">
        <v>-13085.61</v>
      </c>
    </row>
    <row r="72" spans="1:7" s="2" customFormat="1" ht="25" customHeight="1" x14ac:dyDescent="0.2">
      <c r="A72" s="4" t="e" vm="6">
        <v>#VALUE!</v>
      </c>
      <c r="B72" s="2" t="s">
        <v>5</v>
      </c>
      <c r="C72" s="3">
        <v>45412</v>
      </c>
      <c r="D72" s="5">
        <v>0</v>
      </c>
      <c r="E72" s="7">
        <v>0</v>
      </c>
      <c r="F72" s="7">
        <v>4.16</v>
      </c>
      <c r="G72" s="29">
        <v>0</v>
      </c>
    </row>
    <row r="73" spans="1:7" s="2" customFormat="1" ht="25" customHeight="1" x14ac:dyDescent="0.2">
      <c r="A73" s="4" t="e" vm="8">
        <v>#VALUE!</v>
      </c>
      <c r="B73" s="2" t="s">
        <v>7</v>
      </c>
      <c r="C73" s="3">
        <v>45425</v>
      </c>
      <c r="D73" s="5">
        <v>-8</v>
      </c>
      <c r="E73" s="7">
        <v>186.57</v>
      </c>
      <c r="F73" s="7">
        <v>0</v>
      </c>
      <c r="G73" s="29">
        <v>-1492.56</v>
      </c>
    </row>
    <row r="74" spans="1:7" s="2" customFormat="1" ht="25" customHeight="1" x14ac:dyDescent="0.2">
      <c r="A74" s="4" t="e" vm="6">
        <v>#VALUE!</v>
      </c>
      <c r="B74" s="2" t="s">
        <v>8</v>
      </c>
      <c r="C74" s="3">
        <v>44946</v>
      </c>
      <c r="D74" s="5">
        <v>44</v>
      </c>
      <c r="E74" s="7">
        <v>237.24</v>
      </c>
      <c r="F74" s="7">
        <v>0</v>
      </c>
      <c r="G74" s="29">
        <v>10438.620000000001</v>
      </c>
    </row>
    <row r="75" spans="1:7" s="2" customFormat="1" ht="25" customHeight="1" x14ac:dyDescent="0.2">
      <c r="A75" s="4" t="e" vm="7">
        <v>#VALUE!</v>
      </c>
      <c r="B75" s="2" t="s">
        <v>5</v>
      </c>
      <c r="C75" s="3">
        <v>45399</v>
      </c>
      <c r="D75" s="5">
        <v>0</v>
      </c>
      <c r="E75" s="7">
        <v>0</v>
      </c>
      <c r="F75" s="7">
        <v>0.83</v>
      </c>
      <c r="G75" s="29">
        <v>0</v>
      </c>
    </row>
    <row r="76" spans="1:7" s="2" customFormat="1" ht="25" customHeight="1" x14ac:dyDescent="0.2">
      <c r="A76" s="4" t="e" vm="6">
        <v>#VALUE!</v>
      </c>
      <c r="B76" s="2" t="s">
        <v>8</v>
      </c>
      <c r="C76" s="3">
        <v>45464</v>
      </c>
      <c r="D76" s="5">
        <v>21</v>
      </c>
      <c r="E76" s="7">
        <v>449.78</v>
      </c>
      <c r="F76" s="7">
        <v>0</v>
      </c>
      <c r="G76" s="29">
        <v>9445.3799999999992</v>
      </c>
    </row>
    <row r="77" spans="1:7" s="2" customFormat="1" ht="25" customHeight="1" x14ac:dyDescent="0.2">
      <c r="A77" s="4" t="e" vm="9">
        <v>#VALUE!</v>
      </c>
      <c r="B77" s="2" t="s">
        <v>5</v>
      </c>
      <c r="C77" s="3">
        <v>45406</v>
      </c>
      <c r="D77" s="5">
        <v>0</v>
      </c>
      <c r="E77" s="7">
        <v>0</v>
      </c>
      <c r="F77" s="7">
        <v>2.72</v>
      </c>
      <c r="G77" s="29">
        <v>0</v>
      </c>
    </row>
    <row r="78" spans="1:7" s="2" customFormat="1" ht="25" customHeight="1" x14ac:dyDescent="0.2">
      <c r="A78" s="4" t="e" vm="5">
        <v>#VALUE!</v>
      </c>
      <c r="B78" s="2" t="s">
        <v>5</v>
      </c>
      <c r="C78" s="3">
        <v>44970</v>
      </c>
      <c r="D78" s="5">
        <v>0</v>
      </c>
      <c r="E78" s="7">
        <v>0</v>
      </c>
      <c r="F78" s="7">
        <v>2.2200000000000002</v>
      </c>
      <c r="G78" s="29">
        <v>0</v>
      </c>
    </row>
    <row r="79" spans="1:7" s="2" customFormat="1" ht="25" customHeight="1" x14ac:dyDescent="0.2">
      <c r="A79" s="4" t="e" vm="7">
        <v>#VALUE!</v>
      </c>
      <c r="B79" s="2" t="s">
        <v>7</v>
      </c>
      <c r="C79" s="3">
        <v>45348</v>
      </c>
      <c r="D79" s="5">
        <v>-26</v>
      </c>
      <c r="E79" s="7">
        <v>199.4</v>
      </c>
      <c r="F79" s="7">
        <v>0</v>
      </c>
      <c r="G79" s="29">
        <v>-5184.3999999999996</v>
      </c>
    </row>
    <row r="80" spans="1:7" s="2" customFormat="1" ht="25" customHeight="1" x14ac:dyDescent="0.2">
      <c r="A80" s="4" t="e" vm="4">
        <v>#VALUE!</v>
      </c>
      <c r="B80" s="2" t="s">
        <v>5</v>
      </c>
      <c r="C80" s="3">
        <v>45212</v>
      </c>
      <c r="D80" s="5">
        <v>0</v>
      </c>
      <c r="E80" s="7">
        <v>0</v>
      </c>
      <c r="F80" s="7">
        <v>3.02</v>
      </c>
      <c r="G80" s="29">
        <v>0</v>
      </c>
    </row>
    <row r="81" spans="1:7" s="2" customFormat="1" ht="25" customHeight="1" x14ac:dyDescent="0.2">
      <c r="A81" s="4" t="e" vm="9">
        <v>#VALUE!</v>
      </c>
      <c r="B81" s="2" t="s">
        <v>8</v>
      </c>
      <c r="C81" s="3">
        <v>45433</v>
      </c>
      <c r="D81" s="5">
        <v>27</v>
      </c>
      <c r="E81" s="7">
        <v>275.95</v>
      </c>
      <c r="F81" s="7">
        <v>0</v>
      </c>
      <c r="G81" s="29">
        <v>7450.65</v>
      </c>
    </row>
    <row r="82" spans="1:7" s="2" customFormat="1" ht="25" customHeight="1" x14ac:dyDescent="0.2">
      <c r="A82" s="4" t="e" vm="3">
        <v>#VALUE!</v>
      </c>
      <c r="B82" s="2" t="s">
        <v>7</v>
      </c>
      <c r="C82" s="3">
        <v>45114</v>
      </c>
      <c r="D82" s="5">
        <v>-1</v>
      </c>
      <c r="E82" s="7">
        <v>141.58000000000001</v>
      </c>
      <c r="F82" s="7">
        <v>0</v>
      </c>
      <c r="G82" s="29">
        <v>-141.58000000000001</v>
      </c>
    </row>
    <row r="83" spans="1:7" s="2" customFormat="1" ht="25" customHeight="1" x14ac:dyDescent="0.2">
      <c r="A83" s="4" t="e" vm="9">
        <v>#VALUE!</v>
      </c>
      <c r="B83" s="2" t="s">
        <v>7</v>
      </c>
      <c r="C83" s="3">
        <v>45016</v>
      </c>
      <c r="D83" s="5">
        <v>-8</v>
      </c>
      <c r="E83" s="7">
        <v>223.29</v>
      </c>
      <c r="F83" s="7">
        <v>0</v>
      </c>
      <c r="G83" s="29">
        <v>-1786.33</v>
      </c>
    </row>
    <row r="84" spans="1:7" s="2" customFormat="1" ht="25" customHeight="1" x14ac:dyDescent="0.2">
      <c r="A84" s="4" t="e" vm="4">
        <v>#VALUE!</v>
      </c>
      <c r="B84" s="2" t="s">
        <v>7</v>
      </c>
      <c r="C84" s="3">
        <v>45394</v>
      </c>
      <c r="D84" s="5">
        <v>-42</v>
      </c>
      <c r="E84" s="7">
        <v>622.83000000000004</v>
      </c>
      <c r="F84" s="7">
        <v>0</v>
      </c>
      <c r="G84" s="29">
        <v>-26158.86</v>
      </c>
    </row>
    <row r="85" spans="1:7" s="2" customFormat="1" ht="25" customHeight="1" x14ac:dyDescent="0.2">
      <c r="A85" s="4" t="e" vm="10">
        <v>#VALUE!</v>
      </c>
      <c r="B85" s="2" t="s">
        <v>7</v>
      </c>
      <c r="C85" s="3">
        <v>45119</v>
      </c>
      <c r="D85" s="5">
        <v>-12</v>
      </c>
      <c r="E85" s="7">
        <v>118.79</v>
      </c>
      <c r="F85" s="7">
        <v>0</v>
      </c>
      <c r="G85" s="29">
        <v>-1425.52</v>
      </c>
    </row>
    <row r="86" spans="1:7" s="2" customFormat="1" ht="25" customHeight="1" x14ac:dyDescent="0.2">
      <c r="A86" s="4" t="e" vm="1">
        <v>#VALUE!</v>
      </c>
      <c r="B86" s="2" t="s">
        <v>5</v>
      </c>
      <c r="C86" s="3">
        <v>45419</v>
      </c>
      <c r="D86" s="5">
        <v>0</v>
      </c>
      <c r="E86" s="7">
        <v>0</v>
      </c>
      <c r="F86" s="7">
        <v>3.68</v>
      </c>
      <c r="G86" s="29">
        <v>0</v>
      </c>
    </row>
    <row r="87" spans="1:7" s="2" customFormat="1" ht="25" customHeight="1" x14ac:dyDescent="0.2">
      <c r="A87" s="4" t="e" vm="10">
        <v>#VALUE!</v>
      </c>
      <c r="B87" s="2" t="s">
        <v>8</v>
      </c>
      <c r="C87" s="3">
        <v>45069</v>
      </c>
      <c r="D87" s="5">
        <v>50</v>
      </c>
      <c r="E87" s="7">
        <v>122.42</v>
      </c>
      <c r="F87" s="7">
        <v>0</v>
      </c>
      <c r="G87" s="29">
        <v>6120.97</v>
      </c>
    </row>
    <row r="88" spans="1:7" s="2" customFormat="1" ht="25" customHeight="1" x14ac:dyDescent="0.2">
      <c r="A88" s="4" t="e" vm="10">
        <v>#VALUE!</v>
      </c>
      <c r="B88" s="2" t="s">
        <v>7</v>
      </c>
      <c r="C88" s="3">
        <v>45356</v>
      </c>
      <c r="D88" s="5">
        <v>-65</v>
      </c>
      <c r="E88" s="7">
        <v>132.52000000000001</v>
      </c>
      <c r="F88" s="7">
        <v>0</v>
      </c>
      <c r="G88" s="29">
        <v>-8613.66</v>
      </c>
    </row>
    <row r="89" spans="1:7" s="2" customFormat="1" ht="25" customHeight="1" x14ac:dyDescent="0.2">
      <c r="A89" s="4" t="e" vm="9">
        <v>#VALUE!</v>
      </c>
      <c r="B89" s="2" t="s">
        <v>7</v>
      </c>
      <c r="C89" s="3">
        <v>45411</v>
      </c>
      <c r="D89" s="5">
        <v>-38</v>
      </c>
      <c r="E89" s="7">
        <v>271.33999999999997</v>
      </c>
      <c r="F89" s="7">
        <v>0</v>
      </c>
      <c r="G89" s="29">
        <v>-10310.84</v>
      </c>
    </row>
    <row r="90" spans="1:7" s="2" customFormat="1" ht="25" customHeight="1" x14ac:dyDescent="0.2">
      <c r="A90" s="4" t="e" vm="8">
        <v>#VALUE!</v>
      </c>
      <c r="B90" s="2" t="s">
        <v>7</v>
      </c>
      <c r="C90" s="3">
        <v>45208</v>
      </c>
      <c r="D90" s="5">
        <v>-19</v>
      </c>
      <c r="E90" s="7">
        <v>128.26</v>
      </c>
      <c r="F90" s="7">
        <v>0</v>
      </c>
      <c r="G90" s="29">
        <v>-2436.94</v>
      </c>
    </row>
    <row r="91" spans="1:7" s="2" customFormat="1" ht="25" customHeight="1" x14ac:dyDescent="0.2">
      <c r="A91" s="4" t="e" vm="4">
        <v>#VALUE!</v>
      </c>
      <c r="B91" s="2" t="s">
        <v>8</v>
      </c>
      <c r="C91" s="3">
        <v>45177</v>
      </c>
      <c r="D91" s="5">
        <v>83</v>
      </c>
      <c r="E91" s="7">
        <v>442.8</v>
      </c>
      <c r="F91" s="7">
        <v>0</v>
      </c>
      <c r="G91" s="29">
        <v>36752.400000000001</v>
      </c>
    </row>
    <row r="92" spans="1:7" s="2" customFormat="1" ht="25" customHeight="1" x14ac:dyDescent="0.2">
      <c r="A92" s="4" t="e" vm="2">
        <v>#VALUE!</v>
      </c>
      <c r="B92" s="2" t="s">
        <v>5</v>
      </c>
      <c r="C92" s="3">
        <v>45126</v>
      </c>
      <c r="D92" s="5">
        <v>0</v>
      </c>
      <c r="E92" s="7">
        <v>0</v>
      </c>
      <c r="F92" s="7">
        <v>1.02</v>
      </c>
      <c r="G92" s="29">
        <v>0</v>
      </c>
    </row>
    <row r="93" spans="1:7" s="2" customFormat="1" ht="25" customHeight="1" x14ac:dyDescent="0.2">
      <c r="A93" s="4" t="e" vm="6">
        <v>#VALUE!</v>
      </c>
      <c r="B93" s="2" t="s">
        <v>8</v>
      </c>
      <c r="C93" s="3">
        <v>45355</v>
      </c>
      <c r="D93" s="5">
        <v>28</v>
      </c>
      <c r="E93" s="7">
        <v>414.17</v>
      </c>
      <c r="F93" s="7">
        <v>0</v>
      </c>
      <c r="G93" s="29">
        <v>11596.84</v>
      </c>
    </row>
    <row r="94" spans="1:7" s="2" customFormat="1" ht="25" customHeight="1" x14ac:dyDescent="0.2">
      <c r="A94" s="4" t="e" vm="4">
        <v>#VALUE!</v>
      </c>
      <c r="B94" s="2" t="s">
        <v>8</v>
      </c>
      <c r="C94" s="3">
        <v>45289</v>
      </c>
      <c r="D94" s="5">
        <v>62</v>
      </c>
      <c r="E94" s="7">
        <v>486.88</v>
      </c>
      <c r="F94" s="7">
        <v>0</v>
      </c>
      <c r="G94" s="29">
        <v>30186.560000000001</v>
      </c>
    </row>
    <row r="95" spans="1:7" s="2" customFormat="1" ht="25" customHeight="1" x14ac:dyDescent="0.2">
      <c r="A95" s="4" t="e" vm="10">
        <v>#VALUE!</v>
      </c>
      <c r="B95" s="2" t="s">
        <v>8</v>
      </c>
      <c r="C95" s="3">
        <v>45202</v>
      </c>
      <c r="D95" s="5">
        <v>100</v>
      </c>
      <c r="E95" s="7">
        <v>132.28</v>
      </c>
      <c r="F95" s="7">
        <v>0</v>
      </c>
      <c r="G95" s="29">
        <v>13227.82</v>
      </c>
    </row>
    <row r="96" spans="1:7" s="2" customFormat="1" ht="25" customHeight="1" x14ac:dyDescent="0.2">
      <c r="A96" s="4" t="e" vm="7">
        <v>#VALUE!</v>
      </c>
      <c r="B96" s="2" t="s">
        <v>7</v>
      </c>
      <c r="C96" s="3">
        <v>45240</v>
      </c>
      <c r="D96" s="5">
        <v>-32</v>
      </c>
      <c r="E96" s="7">
        <v>214.65</v>
      </c>
      <c r="F96" s="7">
        <v>0</v>
      </c>
      <c r="G96" s="29">
        <v>-6868.8</v>
      </c>
    </row>
    <row r="97" spans="1:7" s="2" customFormat="1" ht="25" customHeight="1" x14ac:dyDescent="0.2">
      <c r="A97" s="4" t="e" vm="7">
        <v>#VALUE!</v>
      </c>
      <c r="B97" s="2" t="s">
        <v>7</v>
      </c>
      <c r="C97" s="3">
        <v>45265</v>
      </c>
      <c r="D97" s="5">
        <v>-1</v>
      </c>
      <c r="E97" s="7">
        <v>238.72</v>
      </c>
      <c r="F97" s="7">
        <v>0</v>
      </c>
      <c r="G97" s="29">
        <v>-238.72</v>
      </c>
    </row>
    <row r="98" spans="1:7" s="2" customFormat="1" ht="25" customHeight="1" x14ac:dyDescent="0.2">
      <c r="A98" s="4" t="e" vm="4">
        <v>#VALUE!</v>
      </c>
      <c r="B98" s="2" t="s">
        <v>8</v>
      </c>
      <c r="C98" s="3">
        <v>45411</v>
      </c>
      <c r="D98" s="5">
        <v>95</v>
      </c>
      <c r="E98" s="7">
        <v>559.49</v>
      </c>
      <c r="F98" s="7">
        <v>0</v>
      </c>
      <c r="G98" s="29">
        <v>53151.55</v>
      </c>
    </row>
    <row r="99" spans="1:7" s="2" customFormat="1" ht="25" customHeight="1" x14ac:dyDescent="0.2">
      <c r="A99" s="4" t="e" vm="4">
        <v>#VALUE!</v>
      </c>
      <c r="B99" s="2" t="s">
        <v>7</v>
      </c>
      <c r="C99" s="3">
        <v>45307</v>
      </c>
      <c r="D99" s="5">
        <v>-29</v>
      </c>
      <c r="E99" s="7">
        <v>481.24</v>
      </c>
      <c r="F99" s="7">
        <v>0</v>
      </c>
      <c r="G99" s="29">
        <v>-13955.96</v>
      </c>
    </row>
    <row r="100" spans="1:7" s="2" customFormat="1" ht="25" customHeight="1" x14ac:dyDescent="0.2">
      <c r="A100" s="4" t="e" vm="6">
        <v>#VALUE!</v>
      </c>
      <c r="B100" s="2" t="s">
        <v>8</v>
      </c>
      <c r="C100" s="3">
        <v>45286</v>
      </c>
      <c r="D100" s="5">
        <v>3</v>
      </c>
      <c r="E100" s="7">
        <v>373.3</v>
      </c>
      <c r="F100" s="7">
        <v>0</v>
      </c>
      <c r="G100" s="29">
        <v>1119.8900000000001</v>
      </c>
    </row>
    <row r="101" spans="1:7" s="2" customFormat="1" ht="25" customHeight="1" x14ac:dyDescent="0.2">
      <c r="A101" s="4" t="e" vm="8">
        <v>#VALUE!</v>
      </c>
      <c r="B101" s="2" t="s">
        <v>8</v>
      </c>
      <c r="C101" s="3">
        <v>45037</v>
      </c>
      <c r="D101" s="5">
        <v>73</v>
      </c>
      <c r="E101" s="7">
        <v>106.96</v>
      </c>
      <c r="F101" s="7">
        <v>0</v>
      </c>
      <c r="G101" s="29">
        <v>7808.08</v>
      </c>
    </row>
    <row r="102" spans="1:7" s="2" customFormat="1" ht="25" customHeight="1" x14ac:dyDescent="0.2">
      <c r="A102" s="4" t="e" vm="7">
        <v>#VALUE!</v>
      </c>
      <c r="B102" s="2" t="s">
        <v>7</v>
      </c>
      <c r="C102" s="3">
        <v>45118</v>
      </c>
      <c r="D102" s="5">
        <v>-71</v>
      </c>
      <c r="E102" s="7">
        <v>269.79000000000002</v>
      </c>
      <c r="F102" s="7">
        <v>0</v>
      </c>
      <c r="G102" s="29">
        <v>-19155.09</v>
      </c>
    </row>
    <row r="103" spans="1:7" s="2" customFormat="1" ht="25" customHeight="1" x14ac:dyDescent="0.2">
      <c r="A103" s="4" t="e" vm="10">
        <v>#VALUE!</v>
      </c>
      <c r="B103" s="2" t="s">
        <v>8</v>
      </c>
      <c r="C103" s="3">
        <v>45160</v>
      </c>
      <c r="D103" s="5">
        <v>77</v>
      </c>
      <c r="E103" s="7">
        <v>128.93</v>
      </c>
      <c r="F103" s="7">
        <v>0</v>
      </c>
      <c r="G103" s="29">
        <v>9927.77</v>
      </c>
    </row>
    <row r="104" spans="1:7" s="2" customFormat="1" ht="25" customHeight="1" x14ac:dyDescent="0.2">
      <c r="A104" s="4" t="e" vm="4">
        <v>#VALUE!</v>
      </c>
      <c r="B104" s="2" t="s">
        <v>7</v>
      </c>
      <c r="C104" s="3">
        <v>45450</v>
      </c>
      <c r="D104" s="5">
        <v>-70</v>
      </c>
      <c r="E104" s="7">
        <v>641.47</v>
      </c>
      <c r="F104" s="7">
        <v>0</v>
      </c>
      <c r="G104" s="29">
        <v>-44902.9</v>
      </c>
    </row>
    <row r="105" spans="1:7" s="2" customFormat="1" ht="25" customHeight="1" x14ac:dyDescent="0.2">
      <c r="A105" s="4" t="e" vm="5">
        <v>#VALUE!</v>
      </c>
      <c r="B105" s="2" t="s">
        <v>8</v>
      </c>
      <c r="C105" s="3">
        <v>45344</v>
      </c>
      <c r="D105" s="5">
        <v>83</v>
      </c>
      <c r="E105" s="7">
        <v>184.12</v>
      </c>
      <c r="F105" s="7">
        <v>0</v>
      </c>
      <c r="G105" s="29">
        <v>15281.98</v>
      </c>
    </row>
    <row r="106" spans="1:7" s="2" customFormat="1" ht="25" customHeight="1" x14ac:dyDescent="0.2">
      <c r="A106" s="4" t="e" vm="10">
        <v>#VALUE!</v>
      </c>
      <c r="B106" s="2" t="s">
        <v>8</v>
      </c>
      <c r="C106" s="3">
        <v>45198</v>
      </c>
      <c r="D106" s="5">
        <v>63</v>
      </c>
      <c r="E106" s="7">
        <v>130.71</v>
      </c>
      <c r="F106" s="7">
        <v>0</v>
      </c>
      <c r="G106" s="29">
        <v>8234.73</v>
      </c>
    </row>
    <row r="107" spans="1:7" s="2" customFormat="1" ht="25" customHeight="1" x14ac:dyDescent="0.2">
      <c r="A107" s="4" t="e" vm="1">
        <v>#VALUE!</v>
      </c>
      <c r="B107" s="2" t="s">
        <v>5</v>
      </c>
      <c r="C107" s="3">
        <v>45057</v>
      </c>
      <c r="D107" s="5">
        <v>0</v>
      </c>
      <c r="E107" s="7">
        <v>0</v>
      </c>
      <c r="F107" s="7">
        <v>4.8899999999999997</v>
      </c>
      <c r="G107" s="29">
        <v>0</v>
      </c>
    </row>
    <row r="108" spans="1:7" s="2" customFormat="1" ht="25" customHeight="1" x14ac:dyDescent="0.2">
      <c r="A108" s="4" t="e" vm="5">
        <v>#VALUE!</v>
      </c>
      <c r="B108" s="2" t="s">
        <v>5</v>
      </c>
      <c r="C108" s="3">
        <v>45432</v>
      </c>
      <c r="D108" s="5">
        <v>0</v>
      </c>
      <c r="E108" s="7">
        <v>0</v>
      </c>
      <c r="F108" s="7">
        <v>1.23</v>
      </c>
      <c r="G108" s="29">
        <v>0</v>
      </c>
    </row>
    <row r="109" spans="1:7" s="2" customFormat="1" ht="25" customHeight="1" x14ac:dyDescent="0.2">
      <c r="A109" s="4" t="e" vm="9">
        <v>#VALUE!</v>
      </c>
      <c r="B109" s="2" t="s">
        <v>5</v>
      </c>
      <c r="C109" s="3">
        <v>45174</v>
      </c>
      <c r="D109" s="5">
        <v>0</v>
      </c>
      <c r="E109" s="7">
        <v>0</v>
      </c>
      <c r="F109" s="7">
        <v>2.67</v>
      </c>
      <c r="G109" s="29">
        <v>0</v>
      </c>
    </row>
    <row r="110" spans="1:7" s="2" customFormat="1" ht="25" customHeight="1" x14ac:dyDescent="0.2">
      <c r="A110" s="4" t="e" vm="7">
        <v>#VALUE!</v>
      </c>
      <c r="B110" s="2" t="s">
        <v>8</v>
      </c>
      <c r="C110" s="3">
        <v>45035</v>
      </c>
      <c r="D110" s="5">
        <v>28</v>
      </c>
      <c r="E110" s="7">
        <v>180.59</v>
      </c>
      <c r="F110" s="7">
        <v>0</v>
      </c>
      <c r="G110" s="29">
        <v>5056.5200000000004</v>
      </c>
    </row>
    <row r="111" spans="1:7" s="2" customFormat="1" ht="25" customHeight="1" x14ac:dyDescent="0.2">
      <c r="A111" s="4" t="e" vm="3">
        <v>#VALUE!</v>
      </c>
      <c r="B111" s="2" t="s">
        <v>5</v>
      </c>
      <c r="C111" s="3">
        <v>45238</v>
      </c>
      <c r="D111" s="5">
        <v>0</v>
      </c>
      <c r="E111" s="7">
        <v>0</v>
      </c>
      <c r="F111" s="7">
        <v>2.31</v>
      </c>
      <c r="G111" s="29">
        <v>0</v>
      </c>
    </row>
    <row r="112" spans="1:7" s="2" customFormat="1" ht="25" customHeight="1" x14ac:dyDescent="0.2">
      <c r="A112" s="4" t="e" vm="5">
        <v>#VALUE!</v>
      </c>
      <c r="B112" s="2" t="s">
        <v>5</v>
      </c>
      <c r="C112" s="3">
        <v>44978</v>
      </c>
      <c r="D112" s="5">
        <v>0</v>
      </c>
      <c r="E112" s="7">
        <v>0</v>
      </c>
      <c r="F112" s="7">
        <v>1.47</v>
      </c>
      <c r="G112" s="29">
        <v>0</v>
      </c>
    </row>
    <row r="113" spans="1:7" s="2" customFormat="1" ht="25" customHeight="1" x14ac:dyDescent="0.2">
      <c r="A113" s="4" t="e" vm="9">
        <v>#VALUE!</v>
      </c>
      <c r="B113" s="2" t="s">
        <v>8</v>
      </c>
      <c r="C113" s="3">
        <v>45169</v>
      </c>
      <c r="D113" s="5">
        <v>49</v>
      </c>
      <c r="E113" s="7">
        <v>244.25</v>
      </c>
      <c r="F113" s="7">
        <v>0</v>
      </c>
      <c r="G113" s="29">
        <v>11968.24</v>
      </c>
    </row>
    <row r="114" spans="1:7" s="2" customFormat="1" ht="25" customHeight="1" x14ac:dyDescent="0.2">
      <c r="A114" s="4" t="e" vm="1">
        <v>#VALUE!</v>
      </c>
      <c r="B114" s="2" t="s">
        <v>8</v>
      </c>
      <c r="C114" s="3">
        <v>45117</v>
      </c>
      <c r="D114" s="5">
        <v>25</v>
      </c>
      <c r="E114" s="7">
        <v>42.17</v>
      </c>
      <c r="F114" s="7">
        <v>0</v>
      </c>
      <c r="G114" s="29">
        <v>1054.18</v>
      </c>
    </row>
    <row r="115" spans="1:7" s="2" customFormat="1" ht="25" customHeight="1" x14ac:dyDescent="0.2">
      <c r="A115" s="4" t="e" vm="9">
        <v>#VALUE!</v>
      </c>
      <c r="B115" s="2" t="s">
        <v>8</v>
      </c>
      <c r="C115" s="3">
        <v>45239</v>
      </c>
      <c r="D115" s="5">
        <v>1</v>
      </c>
      <c r="E115" s="7">
        <v>240.74</v>
      </c>
      <c r="F115" s="7">
        <v>0</v>
      </c>
      <c r="G115" s="29">
        <v>240.74</v>
      </c>
    </row>
    <row r="116" spans="1:7" s="2" customFormat="1" ht="25" customHeight="1" x14ac:dyDescent="0.2">
      <c r="A116" s="4" t="e" vm="10">
        <v>#VALUE!</v>
      </c>
      <c r="B116" s="2" t="s">
        <v>5</v>
      </c>
      <c r="C116" s="3">
        <v>44984</v>
      </c>
      <c r="D116" s="5">
        <v>0</v>
      </c>
      <c r="E116" s="7">
        <v>0</v>
      </c>
      <c r="F116" s="7">
        <v>2.13</v>
      </c>
      <c r="G116" s="29">
        <v>0</v>
      </c>
    </row>
    <row r="117" spans="1:7" s="2" customFormat="1" ht="25" customHeight="1" x14ac:dyDescent="0.2">
      <c r="A117" s="4" t="e" vm="8">
        <v>#VALUE!</v>
      </c>
      <c r="B117" s="2" t="s">
        <v>7</v>
      </c>
      <c r="C117" s="3">
        <v>45091</v>
      </c>
      <c r="D117" s="5">
        <v>-4</v>
      </c>
      <c r="E117" s="7">
        <v>126.42</v>
      </c>
      <c r="F117" s="7">
        <v>0</v>
      </c>
      <c r="G117" s="29">
        <v>-505.68</v>
      </c>
    </row>
    <row r="118" spans="1:7" s="2" customFormat="1" ht="25" customHeight="1" x14ac:dyDescent="0.2">
      <c r="A118" s="4" t="e" vm="6">
        <v>#VALUE!</v>
      </c>
      <c r="B118" s="2" t="s">
        <v>5</v>
      </c>
      <c r="C118" s="3">
        <v>44987</v>
      </c>
      <c r="D118" s="5">
        <v>0</v>
      </c>
      <c r="E118" s="7">
        <v>0</v>
      </c>
      <c r="F118" s="7">
        <v>3.81</v>
      </c>
      <c r="G118" s="29">
        <v>0</v>
      </c>
    </row>
    <row r="119" spans="1:7" s="2" customFormat="1" ht="25" customHeight="1" x14ac:dyDescent="0.2">
      <c r="A119" s="4" t="e" vm="5">
        <v>#VALUE!</v>
      </c>
      <c r="B119" s="2" t="s">
        <v>5</v>
      </c>
      <c r="C119" s="3">
        <v>45008</v>
      </c>
      <c r="D119" s="5">
        <v>0</v>
      </c>
      <c r="E119" s="7">
        <v>0</v>
      </c>
      <c r="F119" s="7">
        <v>1.9</v>
      </c>
      <c r="G119" s="29">
        <v>0</v>
      </c>
    </row>
    <row r="120" spans="1:7" s="2" customFormat="1" ht="25" customHeight="1" x14ac:dyDescent="0.2">
      <c r="A120" s="4" t="e" vm="4">
        <v>#VALUE!</v>
      </c>
      <c r="B120" s="2" t="s">
        <v>5</v>
      </c>
      <c r="C120" s="3">
        <v>45202</v>
      </c>
      <c r="D120" s="5">
        <v>0</v>
      </c>
      <c r="E120" s="7">
        <v>0</v>
      </c>
      <c r="F120" s="7">
        <v>0.7</v>
      </c>
      <c r="G120" s="29">
        <v>0</v>
      </c>
    </row>
    <row r="121" spans="1:7" s="2" customFormat="1" ht="25" customHeight="1" x14ac:dyDescent="0.2">
      <c r="A121" s="4" t="e" vm="8">
        <v>#VALUE!</v>
      </c>
      <c r="B121" s="2" t="s">
        <v>8</v>
      </c>
      <c r="C121" s="3">
        <v>45331</v>
      </c>
      <c r="D121" s="5">
        <v>40</v>
      </c>
      <c r="E121" s="7">
        <v>174.45</v>
      </c>
      <c r="F121" s="7">
        <v>0</v>
      </c>
      <c r="G121" s="29">
        <v>6978</v>
      </c>
    </row>
    <row r="122" spans="1:7" s="2" customFormat="1" ht="25" customHeight="1" x14ac:dyDescent="0.2">
      <c r="A122" s="4" t="e" vm="7">
        <v>#VALUE!</v>
      </c>
      <c r="B122" s="2" t="s">
        <v>5</v>
      </c>
      <c r="C122" s="3">
        <v>45160</v>
      </c>
      <c r="D122" s="5">
        <v>0</v>
      </c>
      <c r="E122" s="7">
        <v>0</v>
      </c>
      <c r="F122" s="7">
        <v>2.5499999999999998</v>
      </c>
      <c r="G122" s="29">
        <v>0</v>
      </c>
    </row>
    <row r="123" spans="1:7" s="2" customFormat="1" ht="25" customHeight="1" x14ac:dyDescent="0.2">
      <c r="A123" s="4" t="e" vm="6">
        <v>#VALUE!</v>
      </c>
      <c r="B123" s="2" t="s">
        <v>8</v>
      </c>
      <c r="C123" s="3">
        <v>45405</v>
      </c>
      <c r="D123" s="5">
        <v>94</v>
      </c>
      <c r="E123" s="7">
        <v>406.84</v>
      </c>
      <c r="F123" s="7">
        <v>0</v>
      </c>
      <c r="G123" s="29">
        <v>38242.6</v>
      </c>
    </row>
    <row r="124" spans="1:7" s="2" customFormat="1" ht="25" customHeight="1" x14ac:dyDescent="0.2">
      <c r="A124" s="4" t="e" vm="10">
        <v>#VALUE!</v>
      </c>
      <c r="B124" s="2" t="s">
        <v>8</v>
      </c>
      <c r="C124" s="3">
        <v>45197</v>
      </c>
      <c r="D124" s="5">
        <v>70</v>
      </c>
      <c r="E124" s="7">
        <v>132.16</v>
      </c>
      <c r="F124" s="7">
        <v>0</v>
      </c>
      <c r="G124" s="29">
        <v>9251.08</v>
      </c>
    </row>
    <row r="125" spans="1:7" s="2" customFormat="1" ht="25" customHeight="1" x14ac:dyDescent="0.2">
      <c r="A125" s="4" t="e" vm="6">
        <v>#VALUE!</v>
      </c>
      <c r="B125" s="2" t="s">
        <v>8</v>
      </c>
      <c r="C125" s="3">
        <v>45105</v>
      </c>
      <c r="D125" s="5">
        <v>5</v>
      </c>
      <c r="E125" s="7">
        <v>333.24</v>
      </c>
      <c r="F125" s="7">
        <v>0</v>
      </c>
      <c r="G125" s="29">
        <v>1666.22</v>
      </c>
    </row>
    <row r="126" spans="1:7" s="2" customFormat="1" ht="25" customHeight="1" x14ac:dyDescent="0.2">
      <c r="A126" s="4" t="e" vm="2">
        <v>#VALUE!</v>
      </c>
      <c r="B126" s="2" t="s">
        <v>7</v>
      </c>
      <c r="C126" s="3">
        <v>45450</v>
      </c>
      <c r="D126" s="5">
        <v>-29</v>
      </c>
      <c r="E126" s="7">
        <v>492.47</v>
      </c>
      <c r="F126" s="7">
        <v>0</v>
      </c>
      <c r="G126" s="29">
        <v>-14281.66</v>
      </c>
    </row>
    <row r="127" spans="1:7" s="2" customFormat="1" ht="25" customHeight="1" x14ac:dyDescent="0.2">
      <c r="A127" s="4" t="e" vm="9">
        <v>#VALUE!</v>
      </c>
      <c r="B127" s="2" t="s">
        <v>7</v>
      </c>
      <c r="C127" s="3">
        <v>45224</v>
      </c>
      <c r="D127" s="5">
        <v>-21</v>
      </c>
      <c r="E127" s="7">
        <v>235.47</v>
      </c>
      <c r="F127" s="7">
        <v>0</v>
      </c>
      <c r="G127" s="29">
        <v>-4944.8900000000003</v>
      </c>
    </row>
    <row r="128" spans="1:7" s="2" customFormat="1" ht="25" customHeight="1" x14ac:dyDescent="0.2">
      <c r="A128" s="4" t="e" vm="7">
        <v>#VALUE!</v>
      </c>
      <c r="B128" s="2" t="s">
        <v>5</v>
      </c>
      <c r="C128" s="3">
        <v>45086</v>
      </c>
      <c r="D128" s="5">
        <v>0</v>
      </c>
      <c r="E128" s="7">
        <v>0</v>
      </c>
      <c r="F128" s="7">
        <v>3.23</v>
      </c>
      <c r="G128" s="29">
        <v>0</v>
      </c>
    </row>
    <row r="129" spans="1:7" s="2" customFormat="1" ht="25" customHeight="1" x14ac:dyDescent="0.2">
      <c r="A129" s="4" t="e" vm="4">
        <v>#VALUE!</v>
      </c>
      <c r="B129" s="2" t="s">
        <v>5</v>
      </c>
      <c r="C129" s="3">
        <v>45204</v>
      </c>
      <c r="D129" s="5">
        <v>0</v>
      </c>
      <c r="E129" s="7">
        <v>0</v>
      </c>
      <c r="F129" s="7">
        <v>1.17</v>
      </c>
      <c r="G129" s="29">
        <v>0</v>
      </c>
    </row>
    <row r="130" spans="1:7" s="2" customFormat="1" ht="25" customHeight="1" x14ac:dyDescent="0.2">
      <c r="A130" s="4" t="e" vm="1">
        <v>#VALUE!</v>
      </c>
      <c r="B130" s="2" t="s">
        <v>5</v>
      </c>
      <c r="C130" s="3">
        <v>45272</v>
      </c>
      <c r="D130" s="5">
        <v>0</v>
      </c>
      <c r="E130" s="7">
        <v>0</v>
      </c>
      <c r="F130" s="7">
        <v>2.87</v>
      </c>
      <c r="G130" s="29">
        <v>0</v>
      </c>
    </row>
    <row r="131" spans="1:7" s="2" customFormat="1" ht="25" customHeight="1" x14ac:dyDescent="0.2">
      <c r="A131" s="4" t="e" vm="6">
        <v>#VALUE!</v>
      </c>
      <c r="B131" s="2" t="s">
        <v>8</v>
      </c>
      <c r="C131" s="3">
        <v>45141</v>
      </c>
      <c r="D131" s="5">
        <v>23</v>
      </c>
      <c r="E131" s="7">
        <v>324.12</v>
      </c>
      <c r="F131" s="7">
        <v>0</v>
      </c>
      <c r="G131" s="29">
        <v>7454.86</v>
      </c>
    </row>
    <row r="132" spans="1:7" s="2" customFormat="1" ht="25" customHeight="1" x14ac:dyDescent="0.2">
      <c r="A132" s="4" t="e" vm="6">
        <v>#VALUE!</v>
      </c>
      <c r="B132" s="2" t="s">
        <v>5</v>
      </c>
      <c r="C132" s="3">
        <v>45320</v>
      </c>
      <c r="D132" s="5">
        <v>0</v>
      </c>
      <c r="E132" s="7">
        <v>0</v>
      </c>
      <c r="F132" s="7">
        <v>0.54</v>
      </c>
      <c r="G132" s="29">
        <v>0</v>
      </c>
    </row>
    <row r="133" spans="1:7" s="2" customFormat="1" ht="25" customHeight="1" x14ac:dyDescent="0.2">
      <c r="A133" s="4" t="e" vm="4">
        <v>#VALUE!</v>
      </c>
      <c r="B133" s="2" t="s">
        <v>7</v>
      </c>
      <c r="C133" s="3">
        <v>45051</v>
      </c>
      <c r="D133" s="5">
        <v>-54</v>
      </c>
      <c r="E133" s="7">
        <v>322.76</v>
      </c>
      <c r="F133" s="7">
        <v>0</v>
      </c>
      <c r="G133" s="29">
        <v>-17429.04</v>
      </c>
    </row>
    <row r="134" spans="1:7" s="2" customFormat="1" ht="25" customHeight="1" x14ac:dyDescent="0.2">
      <c r="A134" s="4" t="e" vm="7">
        <v>#VALUE!</v>
      </c>
      <c r="B134" s="2" t="s">
        <v>5</v>
      </c>
      <c r="C134" s="3">
        <v>45233</v>
      </c>
      <c r="D134" s="5">
        <v>0</v>
      </c>
      <c r="E134" s="7">
        <v>0</v>
      </c>
      <c r="F134" s="7">
        <v>2.1</v>
      </c>
      <c r="G134" s="29">
        <v>0</v>
      </c>
    </row>
    <row r="135" spans="1:7" s="2" customFormat="1" ht="25" customHeight="1" x14ac:dyDescent="0.2">
      <c r="A135" s="4" t="e" vm="2">
        <v>#VALUE!</v>
      </c>
      <c r="B135" s="2" t="s">
        <v>5</v>
      </c>
      <c r="C135" s="3">
        <v>45231</v>
      </c>
      <c r="D135" s="5">
        <v>0</v>
      </c>
      <c r="E135" s="7">
        <v>0</v>
      </c>
      <c r="F135" s="7">
        <v>2.08</v>
      </c>
      <c r="G135" s="29">
        <v>0</v>
      </c>
    </row>
    <row r="136" spans="1:7" s="2" customFormat="1" ht="25" customHeight="1" x14ac:dyDescent="0.2">
      <c r="A136" s="4" t="e" vm="4">
        <v>#VALUE!</v>
      </c>
      <c r="B136" s="2" t="s">
        <v>7</v>
      </c>
      <c r="C136" s="3">
        <v>45070</v>
      </c>
      <c r="D136" s="5">
        <v>-11</v>
      </c>
      <c r="E136" s="7">
        <v>364.85</v>
      </c>
      <c r="F136" s="7">
        <v>0</v>
      </c>
      <c r="G136" s="29">
        <v>-4013.35</v>
      </c>
    </row>
    <row r="137" spans="1:7" s="2" customFormat="1" ht="25" customHeight="1" x14ac:dyDescent="0.2">
      <c r="A137" s="4" t="e" vm="8">
        <v>#VALUE!</v>
      </c>
      <c r="B137" s="2" t="s">
        <v>7</v>
      </c>
      <c r="C137" s="3">
        <v>44931</v>
      </c>
      <c r="D137" s="5">
        <v>-72</v>
      </c>
      <c r="E137" s="7">
        <v>83.12</v>
      </c>
      <c r="F137" s="7">
        <v>0</v>
      </c>
      <c r="G137" s="29">
        <v>-5984.64</v>
      </c>
    </row>
    <row r="138" spans="1:7" s="2" customFormat="1" ht="25" customHeight="1" x14ac:dyDescent="0.2">
      <c r="A138" s="4" t="e" vm="4">
        <v>#VALUE!</v>
      </c>
      <c r="B138" s="2" t="s">
        <v>5</v>
      </c>
      <c r="C138" s="3">
        <v>44930</v>
      </c>
      <c r="D138" s="5">
        <v>0</v>
      </c>
      <c r="E138" s="7">
        <v>0</v>
      </c>
      <c r="F138" s="7">
        <v>2.86</v>
      </c>
      <c r="G138" s="29">
        <v>0</v>
      </c>
    </row>
    <row r="139" spans="1:7" s="2" customFormat="1" ht="25" customHeight="1" x14ac:dyDescent="0.2">
      <c r="A139" s="4" t="e" vm="8">
        <v>#VALUE!</v>
      </c>
      <c r="B139" s="2" t="s">
        <v>5</v>
      </c>
      <c r="C139" s="3">
        <v>45013</v>
      </c>
      <c r="D139" s="5">
        <v>0</v>
      </c>
      <c r="E139" s="7">
        <v>0</v>
      </c>
      <c r="F139" s="7">
        <v>4.7699999999999996</v>
      </c>
      <c r="G139" s="29">
        <v>0</v>
      </c>
    </row>
    <row r="140" spans="1:7" s="2" customFormat="1" ht="25" customHeight="1" x14ac:dyDescent="0.2">
      <c r="A140" s="4" t="e" vm="4">
        <v>#VALUE!</v>
      </c>
      <c r="B140" s="2" t="s">
        <v>7</v>
      </c>
      <c r="C140" s="3">
        <v>45127</v>
      </c>
      <c r="D140" s="5">
        <v>-14</v>
      </c>
      <c r="E140" s="7">
        <v>437.42</v>
      </c>
      <c r="F140" s="7">
        <v>0</v>
      </c>
      <c r="G140" s="29">
        <v>-6123.88</v>
      </c>
    </row>
    <row r="141" spans="1:7" s="2" customFormat="1" ht="25" customHeight="1" x14ac:dyDescent="0.2">
      <c r="A141" s="4" t="e" vm="8">
        <v>#VALUE!</v>
      </c>
      <c r="B141" s="2" t="s">
        <v>8</v>
      </c>
      <c r="C141" s="3">
        <v>45065</v>
      </c>
      <c r="D141" s="5">
        <v>42</v>
      </c>
      <c r="E141" s="7">
        <v>116.25</v>
      </c>
      <c r="F141" s="7">
        <v>0</v>
      </c>
      <c r="G141" s="29">
        <v>4882.5</v>
      </c>
    </row>
    <row r="142" spans="1:7" s="2" customFormat="1" ht="25" customHeight="1" x14ac:dyDescent="0.2">
      <c r="A142" s="4" t="e" vm="3">
        <v>#VALUE!</v>
      </c>
      <c r="B142" s="2" t="s">
        <v>5</v>
      </c>
      <c r="C142" s="3">
        <v>45177</v>
      </c>
      <c r="D142" s="5">
        <v>0</v>
      </c>
      <c r="E142" s="7">
        <v>0</v>
      </c>
      <c r="F142" s="7">
        <v>1.57</v>
      </c>
      <c r="G142" s="29">
        <v>0</v>
      </c>
    </row>
    <row r="143" spans="1:7" s="2" customFormat="1" ht="25" customHeight="1" x14ac:dyDescent="0.2">
      <c r="A143" s="4" t="e" vm="3">
        <v>#VALUE!</v>
      </c>
      <c r="B143" s="2" t="s">
        <v>5</v>
      </c>
      <c r="C143" s="3">
        <v>45113</v>
      </c>
      <c r="D143" s="5">
        <v>0</v>
      </c>
      <c r="E143" s="7">
        <v>0</v>
      </c>
      <c r="F143" s="7">
        <v>0.89</v>
      </c>
      <c r="G143" s="29">
        <v>0</v>
      </c>
    </row>
    <row r="144" spans="1:7" s="2" customFormat="1" ht="25" customHeight="1" x14ac:dyDescent="0.2">
      <c r="A144" s="4" t="e" vm="6">
        <v>#VALUE!</v>
      </c>
      <c r="B144" s="2" t="s">
        <v>7</v>
      </c>
      <c r="C144" s="3">
        <v>45364</v>
      </c>
      <c r="D144" s="5">
        <v>-3</v>
      </c>
      <c r="E144" s="7">
        <v>414.35</v>
      </c>
      <c r="F144" s="7">
        <v>0</v>
      </c>
      <c r="G144" s="29">
        <v>-1243.06</v>
      </c>
    </row>
    <row r="145" spans="1:7" s="2" customFormat="1" ht="25" customHeight="1" x14ac:dyDescent="0.2">
      <c r="A145" s="4" t="e" vm="3">
        <v>#VALUE!</v>
      </c>
      <c r="B145" s="2" t="s">
        <v>8</v>
      </c>
      <c r="C145" s="3">
        <v>45194</v>
      </c>
      <c r="D145" s="5">
        <v>49</v>
      </c>
      <c r="E145" s="7">
        <v>143.65</v>
      </c>
      <c r="F145" s="7">
        <v>0</v>
      </c>
      <c r="G145" s="29">
        <v>7038.77</v>
      </c>
    </row>
    <row r="146" spans="1:7" s="2" customFormat="1" ht="25" customHeight="1" x14ac:dyDescent="0.2">
      <c r="A146" s="4" t="e" vm="1">
        <v>#VALUE!</v>
      </c>
      <c r="B146" s="2" t="s">
        <v>7</v>
      </c>
      <c r="C146" s="3">
        <v>44943</v>
      </c>
      <c r="D146" s="5">
        <v>-8</v>
      </c>
      <c r="E146" s="7">
        <v>17.690000000000001</v>
      </c>
      <c r="F146" s="7">
        <v>0</v>
      </c>
      <c r="G146" s="29">
        <v>-141.53</v>
      </c>
    </row>
    <row r="147" spans="1:7" s="2" customFormat="1" ht="25" customHeight="1" x14ac:dyDescent="0.2">
      <c r="A147" s="4" t="e" vm="6">
        <v>#VALUE!</v>
      </c>
      <c r="B147" s="2" t="s">
        <v>7</v>
      </c>
      <c r="C147" s="3">
        <v>44960</v>
      </c>
      <c r="D147" s="5">
        <v>-3</v>
      </c>
      <c r="E147" s="7">
        <v>255.15</v>
      </c>
      <c r="F147" s="7">
        <v>0</v>
      </c>
      <c r="G147" s="29">
        <v>-765.44</v>
      </c>
    </row>
    <row r="148" spans="1:7" s="2" customFormat="1" ht="25" customHeight="1" x14ac:dyDescent="0.2">
      <c r="A148" s="4" t="e" vm="7">
        <v>#VALUE!</v>
      </c>
      <c r="B148" s="2" t="s">
        <v>5</v>
      </c>
      <c r="C148" s="3">
        <v>45029</v>
      </c>
      <c r="D148" s="5">
        <v>0</v>
      </c>
      <c r="E148" s="7">
        <v>0</v>
      </c>
      <c r="F148" s="7">
        <v>4.3899999999999997</v>
      </c>
      <c r="G148" s="29">
        <v>0</v>
      </c>
    </row>
    <row r="149" spans="1:7" s="2" customFormat="1" ht="25" customHeight="1" x14ac:dyDescent="0.2">
      <c r="A149" s="4" t="e" vm="10">
        <v>#VALUE!</v>
      </c>
      <c r="B149" s="2" t="s">
        <v>8</v>
      </c>
      <c r="C149" s="3">
        <v>45141</v>
      </c>
      <c r="D149" s="5">
        <v>30</v>
      </c>
      <c r="E149" s="7">
        <v>128.30000000000001</v>
      </c>
      <c r="F149" s="7">
        <v>0</v>
      </c>
      <c r="G149" s="29">
        <v>3849.08</v>
      </c>
    </row>
    <row r="150" spans="1:7" s="2" customFormat="1" ht="25" customHeight="1" x14ac:dyDescent="0.2">
      <c r="A150" s="4" t="e" vm="5">
        <v>#VALUE!</v>
      </c>
      <c r="B150" s="2" t="s">
        <v>7</v>
      </c>
      <c r="C150" s="3">
        <v>45086</v>
      </c>
      <c r="D150" s="5">
        <v>-13</v>
      </c>
      <c r="E150" s="7">
        <v>180</v>
      </c>
      <c r="F150" s="7">
        <v>0</v>
      </c>
      <c r="G150" s="29">
        <v>-2340.0500000000002</v>
      </c>
    </row>
    <row r="151" spans="1:7" s="2" customFormat="1" ht="25" customHeight="1" x14ac:dyDescent="0.2">
      <c r="A151" s="4" t="e" vm="9">
        <v>#VALUE!</v>
      </c>
      <c r="B151" s="2" t="s">
        <v>7</v>
      </c>
      <c r="C151" s="3">
        <v>45044</v>
      </c>
      <c r="D151" s="5">
        <v>-24</v>
      </c>
      <c r="E151" s="7">
        <v>230.49</v>
      </c>
      <c r="F151" s="7">
        <v>0</v>
      </c>
      <c r="G151" s="29">
        <v>-5531.8</v>
      </c>
    </row>
    <row r="152" spans="1:7" s="2" customFormat="1" ht="25" customHeight="1" x14ac:dyDescent="0.2">
      <c r="A152" s="4" t="e" vm="7">
        <v>#VALUE!</v>
      </c>
      <c r="B152" s="2" t="s">
        <v>5</v>
      </c>
      <c r="C152" s="3">
        <v>45331</v>
      </c>
      <c r="D152" s="5">
        <v>0</v>
      </c>
      <c r="E152" s="7">
        <v>0</v>
      </c>
      <c r="F152" s="7">
        <v>2.34</v>
      </c>
      <c r="G152" s="29">
        <v>0</v>
      </c>
    </row>
    <row r="153" spans="1:7" s="2" customFormat="1" ht="25" customHeight="1" x14ac:dyDescent="0.2">
      <c r="A153" s="4" t="e" vm="4">
        <v>#VALUE!</v>
      </c>
      <c r="B153" s="2" t="s">
        <v>7</v>
      </c>
      <c r="C153" s="3">
        <v>45400</v>
      </c>
      <c r="D153" s="5">
        <v>-10</v>
      </c>
      <c r="E153" s="7">
        <v>610.55999999999995</v>
      </c>
      <c r="F153" s="7">
        <v>0</v>
      </c>
      <c r="G153" s="29">
        <v>-6105.6</v>
      </c>
    </row>
    <row r="154" spans="1:7" s="2" customFormat="1" ht="25" customHeight="1" x14ac:dyDescent="0.2">
      <c r="A154" s="4" t="e" vm="9">
        <v>#VALUE!</v>
      </c>
      <c r="B154" s="2" t="s">
        <v>8</v>
      </c>
      <c r="C154" s="3">
        <v>45142</v>
      </c>
      <c r="D154" s="5">
        <v>38</v>
      </c>
      <c r="E154" s="7">
        <v>237.15</v>
      </c>
      <c r="F154" s="7">
        <v>0</v>
      </c>
      <c r="G154" s="29">
        <v>9011.7999999999993</v>
      </c>
    </row>
    <row r="155" spans="1:7" s="2" customFormat="1" ht="25" customHeight="1" x14ac:dyDescent="0.2">
      <c r="A155" s="4" t="e" vm="5">
        <v>#VALUE!</v>
      </c>
      <c r="B155" s="2" t="s">
        <v>5</v>
      </c>
      <c r="C155" s="3">
        <v>45008</v>
      </c>
      <c r="D155" s="5">
        <v>0</v>
      </c>
      <c r="E155" s="7">
        <v>0</v>
      </c>
      <c r="F155" s="7">
        <v>3.7</v>
      </c>
      <c r="G155" s="29">
        <v>0</v>
      </c>
    </row>
    <row r="156" spans="1:7" s="2" customFormat="1" ht="25" customHeight="1" x14ac:dyDescent="0.2">
      <c r="A156" s="4" t="e" vm="7">
        <v>#VALUE!</v>
      </c>
      <c r="B156" s="2" t="s">
        <v>5</v>
      </c>
      <c r="C156" s="3">
        <v>44973</v>
      </c>
      <c r="D156" s="5">
        <v>0</v>
      </c>
      <c r="E156" s="7">
        <v>0</v>
      </c>
      <c r="F156" s="7">
        <v>4.74</v>
      </c>
      <c r="G156" s="29">
        <v>0</v>
      </c>
    </row>
    <row r="157" spans="1:7" s="2" customFormat="1" ht="25" customHeight="1" x14ac:dyDescent="0.2">
      <c r="A157" s="4" t="e" vm="10">
        <v>#VALUE!</v>
      </c>
      <c r="B157" s="2" t="s">
        <v>7</v>
      </c>
      <c r="C157" s="3">
        <v>45259</v>
      </c>
      <c r="D157" s="5">
        <v>-40</v>
      </c>
      <c r="E157" s="7">
        <v>134.84</v>
      </c>
      <c r="F157" s="7">
        <v>0</v>
      </c>
      <c r="G157" s="29">
        <v>-5393.41</v>
      </c>
    </row>
    <row r="158" spans="1:7" s="2" customFormat="1" ht="25" customHeight="1" x14ac:dyDescent="0.2">
      <c r="A158" s="4" t="e" vm="6">
        <v>#VALUE!</v>
      </c>
      <c r="B158" s="2" t="s">
        <v>8</v>
      </c>
      <c r="C158" s="3">
        <v>45359</v>
      </c>
      <c r="D158" s="5">
        <v>56</v>
      </c>
      <c r="E158" s="7">
        <v>405.49</v>
      </c>
      <c r="F158" s="7">
        <v>0</v>
      </c>
      <c r="G158" s="29">
        <v>22707.360000000001</v>
      </c>
    </row>
    <row r="159" spans="1:7" s="2" customFormat="1" ht="25" customHeight="1" x14ac:dyDescent="0.2">
      <c r="A159" s="4" t="e" vm="6">
        <v>#VALUE!</v>
      </c>
      <c r="B159" s="2" t="s">
        <v>8</v>
      </c>
      <c r="C159" s="3">
        <v>44963</v>
      </c>
      <c r="D159" s="5">
        <v>35</v>
      </c>
      <c r="E159" s="7">
        <v>253.59</v>
      </c>
      <c r="F159" s="7">
        <v>0</v>
      </c>
      <c r="G159" s="29">
        <v>8875.51</v>
      </c>
    </row>
    <row r="160" spans="1:7" s="2" customFormat="1" ht="25" customHeight="1" x14ac:dyDescent="0.2">
      <c r="A160" s="4" t="e" vm="3">
        <v>#VALUE!</v>
      </c>
      <c r="B160" s="2" t="s">
        <v>8</v>
      </c>
      <c r="C160" s="3">
        <v>44967</v>
      </c>
      <c r="D160" s="5">
        <v>36</v>
      </c>
      <c r="E160" s="7">
        <v>136.33000000000001</v>
      </c>
      <c r="F160" s="7">
        <v>0</v>
      </c>
      <c r="G160" s="29">
        <v>4907.82</v>
      </c>
    </row>
    <row r="161" spans="1:7" s="2" customFormat="1" ht="25" customHeight="1" x14ac:dyDescent="0.2">
      <c r="A161" s="4" t="e" vm="7">
        <v>#VALUE!</v>
      </c>
      <c r="B161" s="2" t="s">
        <v>8</v>
      </c>
      <c r="C161" s="3">
        <v>45223</v>
      </c>
      <c r="D161" s="5">
        <v>28</v>
      </c>
      <c r="E161" s="7">
        <v>216.52</v>
      </c>
      <c r="F161" s="7">
        <v>0</v>
      </c>
      <c r="G161" s="29">
        <v>6062.56</v>
      </c>
    </row>
    <row r="162" spans="1:7" s="2" customFormat="1" ht="25" customHeight="1" x14ac:dyDescent="0.2">
      <c r="A162" s="4" t="e" vm="3">
        <v>#VALUE!</v>
      </c>
      <c r="B162" s="2" t="s">
        <v>7</v>
      </c>
      <c r="C162" s="3">
        <v>45309</v>
      </c>
      <c r="D162" s="5">
        <v>-31</v>
      </c>
      <c r="E162" s="7">
        <v>166.45</v>
      </c>
      <c r="F162" s="7">
        <v>0</v>
      </c>
      <c r="G162" s="29">
        <v>-5159.92</v>
      </c>
    </row>
    <row r="163" spans="1:7" s="2" customFormat="1" ht="25" customHeight="1" x14ac:dyDescent="0.2">
      <c r="A163" s="4" t="e" vm="6">
        <v>#VALUE!</v>
      </c>
      <c r="B163" s="2" t="s">
        <v>7</v>
      </c>
      <c r="C163" s="3">
        <v>45464</v>
      </c>
      <c r="D163" s="5">
        <v>-67</v>
      </c>
      <c r="E163" s="7">
        <v>449.78</v>
      </c>
      <c r="F163" s="7">
        <v>0</v>
      </c>
      <c r="G163" s="29">
        <v>-30135.26</v>
      </c>
    </row>
    <row r="164" spans="1:7" s="2" customFormat="1" ht="25" customHeight="1" x14ac:dyDescent="0.2">
      <c r="A164" s="4" t="e" vm="10">
        <v>#VALUE!</v>
      </c>
      <c r="B164" s="2" t="s">
        <v>8</v>
      </c>
      <c r="C164" s="3">
        <v>45021</v>
      </c>
      <c r="D164" s="5">
        <v>37</v>
      </c>
      <c r="E164" s="7">
        <v>104.35</v>
      </c>
      <c r="F164" s="7">
        <v>0</v>
      </c>
      <c r="G164" s="29">
        <v>3860.96</v>
      </c>
    </row>
    <row r="165" spans="1:7" s="2" customFormat="1" ht="25" customHeight="1" x14ac:dyDescent="0.2">
      <c r="A165" s="4" t="e" vm="1">
        <v>#VALUE!</v>
      </c>
      <c r="B165" s="2" t="s">
        <v>8</v>
      </c>
      <c r="C165" s="3">
        <v>45140</v>
      </c>
      <c r="D165" s="5">
        <v>69</v>
      </c>
      <c r="E165" s="7">
        <v>44.26</v>
      </c>
      <c r="F165" s="7">
        <v>0</v>
      </c>
      <c r="G165" s="29">
        <v>3053.65</v>
      </c>
    </row>
    <row r="166" spans="1:7" s="2" customFormat="1" ht="25" customHeight="1" x14ac:dyDescent="0.2">
      <c r="A166" s="4" t="e" vm="9">
        <v>#VALUE!</v>
      </c>
      <c r="B166" s="2" t="s">
        <v>8</v>
      </c>
      <c r="C166" s="3">
        <v>45436</v>
      </c>
      <c r="D166" s="5">
        <v>14</v>
      </c>
      <c r="E166" s="7">
        <v>274.49</v>
      </c>
      <c r="F166" s="7">
        <v>0</v>
      </c>
      <c r="G166" s="29">
        <v>3842.86</v>
      </c>
    </row>
    <row r="167" spans="1:7" s="2" customFormat="1" ht="25" customHeight="1" x14ac:dyDescent="0.2">
      <c r="A167" s="4" t="e" vm="5">
        <v>#VALUE!</v>
      </c>
      <c r="B167" s="2" t="s">
        <v>8</v>
      </c>
      <c r="C167" s="3">
        <v>45355</v>
      </c>
      <c r="D167" s="5">
        <v>16</v>
      </c>
      <c r="E167" s="7">
        <v>174.86</v>
      </c>
      <c r="F167" s="7">
        <v>0</v>
      </c>
      <c r="G167" s="29">
        <v>2797.81</v>
      </c>
    </row>
    <row r="168" spans="1:7" s="2" customFormat="1" ht="25" customHeight="1" x14ac:dyDescent="0.2">
      <c r="A168" s="4" t="e" vm="4">
        <v>#VALUE!</v>
      </c>
      <c r="B168" s="2" t="s">
        <v>5</v>
      </c>
      <c r="C168" s="3">
        <v>45376</v>
      </c>
      <c r="D168" s="5">
        <v>0</v>
      </c>
      <c r="E168" s="7">
        <v>0</v>
      </c>
      <c r="F168" s="7">
        <v>4.37</v>
      </c>
      <c r="G168" s="29">
        <v>0</v>
      </c>
    </row>
    <row r="169" spans="1:7" s="2" customFormat="1" ht="25" customHeight="1" x14ac:dyDescent="0.2">
      <c r="A169" s="4" t="e" vm="4">
        <v>#VALUE!</v>
      </c>
      <c r="B169" s="2" t="s">
        <v>8</v>
      </c>
      <c r="C169" s="3">
        <v>44958</v>
      </c>
      <c r="D169" s="5">
        <v>54</v>
      </c>
      <c r="E169" s="7">
        <v>361.99</v>
      </c>
      <c r="F169" s="7">
        <v>0</v>
      </c>
      <c r="G169" s="29">
        <v>19547.46</v>
      </c>
    </row>
    <row r="170" spans="1:7" s="2" customFormat="1" ht="25" customHeight="1" x14ac:dyDescent="0.2">
      <c r="A170" s="4" t="e" vm="4">
        <v>#VALUE!</v>
      </c>
      <c r="B170" s="2" t="s">
        <v>5</v>
      </c>
      <c r="C170" s="3">
        <v>45301</v>
      </c>
      <c r="D170" s="5">
        <v>0</v>
      </c>
      <c r="E170" s="7">
        <v>0</v>
      </c>
      <c r="F170" s="7">
        <v>1.57</v>
      </c>
      <c r="G170" s="29">
        <v>0</v>
      </c>
    </row>
    <row r="171" spans="1:7" s="2" customFormat="1" ht="25" customHeight="1" x14ac:dyDescent="0.2">
      <c r="A171" s="4" t="e" vm="1">
        <v>#VALUE!</v>
      </c>
      <c r="B171" s="2" t="s">
        <v>7</v>
      </c>
      <c r="C171" s="3">
        <v>45211</v>
      </c>
      <c r="D171" s="5">
        <v>-8</v>
      </c>
      <c r="E171" s="7">
        <v>46.93</v>
      </c>
      <c r="F171" s="7">
        <v>0</v>
      </c>
      <c r="G171" s="29">
        <v>-375.48</v>
      </c>
    </row>
    <row r="172" spans="1:7" s="2" customFormat="1" ht="25" customHeight="1" x14ac:dyDescent="0.2">
      <c r="A172" s="4" t="e" vm="3">
        <v>#VALUE!</v>
      </c>
      <c r="B172" s="2" t="s">
        <v>8</v>
      </c>
      <c r="C172" s="3">
        <v>45233</v>
      </c>
      <c r="D172" s="5">
        <v>89</v>
      </c>
      <c r="E172" s="7">
        <v>141.30000000000001</v>
      </c>
      <c r="F172" s="7">
        <v>0</v>
      </c>
      <c r="G172" s="29">
        <v>12575.65</v>
      </c>
    </row>
    <row r="173" spans="1:7" s="2" customFormat="1" ht="25" customHeight="1" x14ac:dyDescent="0.2">
      <c r="A173" s="4" t="e" vm="3">
        <v>#VALUE!</v>
      </c>
      <c r="B173" s="2" t="s">
        <v>7</v>
      </c>
      <c r="C173" s="3">
        <v>45181</v>
      </c>
      <c r="D173" s="5">
        <v>-42</v>
      </c>
      <c r="E173" s="7">
        <v>143.54</v>
      </c>
      <c r="F173" s="7">
        <v>0</v>
      </c>
      <c r="G173" s="29">
        <v>-6028.7</v>
      </c>
    </row>
    <row r="174" spans="1:7" s="2" customFormat="1" ht="25" customHeight="1" x14ac:dyDescent="0.2">
      <c r="A174" s="4" t="e" vm="6">
        <v>#VALUE!</v>
      </c>
      <c r="B174" s="2" t="s">
        <v>8</v>
      </c>
      <c r="C174" s="3">
        <v>44995</v>
      </c>
      <c r="D174" s="5">
        <v>100</v>
      </c>
      <c r="E174" s="7">
        <v>246.12</v>
      </c>
      <c r="F174" s="7">
        <v>0</v>
      </c>
      <c r="G174" s="29">
        <v>24612.240000000002</v>
      </c>
    </row>
    <row r="175" spans="1:7" s="2" customFormat="1" ht="25" customHeight="1" x14ac:dyDescent="0.2">
      <c r="A175" s="4" t="e" vm="4">
        <v>#VALUE!</v>
      </c>
      <c r="B175" s="2" t="s">
        <v>5</v>
      </c>
      <c r="C175" s="3">
        <v>45362</v>
      </c>
      <c r="D175" s="5">
        <v>0</v>
      </c>
      <c r="E175" s="7">
        <v>0</v>
      </c>
      <c r="F175" s="7">
        <v>3.8</v>
      </c>
      <c r="G175" s="29">
        <v>0</v>
      </c>
    </row>
    <row r="176" spans="1:7" s="2" customFormat="1" ht="25" customHeight="1" x14ac:dyDescent="0.2">
      <c r="A176" s="4" t="e" vm="6">
        <v>#VALUE!</v>
      </c>
      <c r="B176" s="2" t="s">
        <v>8</v>
      </c>
      <c r="C176" s="3">
        <v>45247</v>
      </c>
      <c r="D176" s="5">
        <v>37</v>
      </c>
      <c r="E176" s="7">
        <v>368.5</v>
      </c>
      <c r="F176" s="7">
        <v>0</v>
      </c>
      <c r="G176" s="29">
        <v>13634.6</v>
      </c>
    </row>
    <row r="177" spans="1:7" s="2" customFormat="1" ht="25" customHeight="1" x14ac:dyDescent="0.2">
      <c r="A177" s="4" t="e" vm="9">
        <v>#VALUE!</v>
      </c>
      <c r="B177" s="2" t="s">
        <v>7</v>
      </c>
      <c r="C177" s="3">
        <v>45450</v>
      </c>
      <c r="D177" s="5">
        <v>-64</v>
      </c>
      <c r="E177" s="7">
        <v>278.67</v>
      </c>
      <c r="F177" s="7">
        <v>0</v>
      </c>
      <c r="G177" s="29">
        <v>-17834.88</v>
      </c>
    </row>
    <row r="178" spans="1:7" s="2" customFormat="1" ht="25" customHeight="1" x14ac:dyDescent="0.2">
      <c r="A178" s="4" t="e" vm="5">
        <v>#VALUE!</v>
      </c>
      <c r="B178" s="2" t="s">
        <v>5</v>
      </c>
      <c r="C178" s="3">
        <v>45175</v>
      </c>
      <c r="D178" s="5">
        <v>0</v>
      </c>
      <c r="E178" s="7">
        <v>0</v>
      </c>
      <c r="F178" s="7">
        <v>1.53</v>
      </c>
      <c r="G178" s="29">
        <v>0</v>
      </c>
    </row>
    <row r="179" spans="1:7" s="2" customFormat="1" ht="25" customHeight="1" x14ac:dyDescent="0.2">
      <c r="A179" s="4" t="e" vm="1">
        <v>#VALUE!</v>
      </c>
      <c r="B179" s="2" t="s">
        <v>5</v>
      </c>
      <c r="C179" s="3">
        <v>45007</v>
      </c>
      <c r="D179" s="5">
        <v>0</v>
      </c>
      <c r="E179" s="7">
        <v>0</v>
      </c>
      <c r="F179" s="7">
        <v>2.69</v>
      </c>
      <c r="G179" s="29">
        <v>0</v>
      </c>
    </row>
    <row r="180" spans="1:7" s="2" customFormat="1" ht="25" customHeight="1" x14ac:dyDescent="0.2">
      <c r="A180" s="4" t="e" vm="8">
        <v>#VALUE!</v>
      </c>
      <c r="B180" s="2" t="s">
        <v>5</v>
      </c>
      <c r="C180" s="3">
        <v>44935</v>
      </c>
      <c r="D180" s="5">
        <v>0</v>
      </c>
      <c r="E180" s="7">
        <v>0</v>
      </c>
      <c r="F180" s="7">
        <v>2.35</v>
      </c>
      <c r="G180" s="29">
        <v>0</v>
      </c>
    </row>
    <row r="181" spans="1:7" s="2" customFormat="1" ht="25" customHeight="1" x14ac:dyDescent="0.2">
      <c r="A181" s="4" t="e" vm="10">
        <v>#VALUE!</v>
      </c>
      <c r="B181" s="2" t="s">
        <v>7</v>
      </c>
      <c r="C181" s="3">
        <v>45342</v>
      </c>
      <c r="D181" s="5">
        <v>-13</v>
      </c>
      <c r="E181" s="7">
        <v>140.96</v>
      </c>
      <c r="F181" s="7">
        <v>0</v>
      </c>
      <c r="G181" s="29">
        <v>-1832.46</v>
      </c>
    </row>
    <row r="182" spans="1:7" s="2" customFormat="1" ht="25" customHeight="1" x14ac:dyDescent="0.2">
      <c r="A182" s="4" t="e" vm="9">
        <v>#VALUE!</v>
      </c>
      <c r="B182" s="2" t="s">
        <v>8</v>
      </c>
      <c r="C182" s="3">
        <v>44958</v>
      </c>
      <c r="D182" s="5">
        <v>29</v>
      </c>
      <c r="E182" s="7">
        <v>228.23</v>
      </c>
      <c r="F182" s="7">
        <v>0</v>
      </c>
      <c r="G182" s="29">
        <v>6618.73</v>
      </c>
    </row>
    <row r="183" spans="1:7" s="2" customFormat="1" ht="25" customHeight="1" x14ac:dyDescent="0.2">
      <c r="A183" s="4" t="e" vm="3">
        <v>#VALUE!</v>
      </c>
      <c r="B183" s="2" t="s">
        <v>8</v>
      </c>
      <c r="C183" s="3">
        <v>44998</v>
      </c>
      <c r="D183" s="5">
        <v>95</v>
      </c>
      <c r="E183" s="7">
        <v>126.87</v>
      </c>
      <c r="F183" s="7">
        <v>0</v>
      </c>
      <c r="G183" s="29">
        <v>12052.22</v>
      </c>
    </row>
    <row r="184" spans="1:7" s="2" customFormat="1" ht="25" customHeight="1" x14ac:dyDescent="0.2">
      <c r="A184" s="4" t="e" vm="6">
        <v>#VALUE!</v>
      </c>
      <c r="B184" s="2" t="s">
        <v>7</v>
      </c>
      <c r="C184" s="3">
        <v>45251</v>
      </c>
      <c r="D184" s="5">
        <v>-1</v>
      </c>
      <c r="E184" s="7">
        <v>371.71</v>
      </c>
      <c r="F184" s="7">
        <v>0</v>
      </c>
      <c r="G184" s="29">
        <v>-371.71</v>
      </c>
    </row>
    <row r="185" spans="1:7" s="2" customFormat="1" ht="25" customHeight="1" x14ac:dyDescent="0.2">
      <c r="A185" s="4" t="e" vm="7">
        <v>#VALUE!</v>
      </c>
      <c r="B185" s="2" t="s">
        <v>8</v>
      </c>
      <c r="C185" s="3">
        <v>44998</v>
      </c>
      <c r="D185" s="5">
        <v>62</v>
      </c>
      <c r="E185" s="7">
        <v>174.48</v>
      </c>
      <c r="F185" s="7">
        <v>0</v>
      </c>
      <c r="G185" s="29">
        <v>10817.76</v>
      </c>
    </row>
    <row r="186" spans="1:7" s="2" customFormat="1" ht="25" customHeight="1" x14ac:dyDescent="0.2">
      <c r="A186" s="4" t="e" vm="2">
        <v>#VALUE!</v>
      </c>
      <c r="B186" s="2" t="s">
        <v>5</v>
      </c>
      <c r="C186" s="3">
        <v>45299</v>
      </c>
      <c r="D186" s="5">
        <v>0</v>
      </c>
      <c r="E186" s="7">
        <v>0</v>
      </c>
      <c r="F186" s="7">
        <v>1.28</v>
      </c>
      <c r="G186" s="29">
        <v>0</v>
      </c>
    </row>
    <row r="187" spans="1:7" s="2" customFormat="1" ht="25" customHeight="1" x14ac:dyDescent="0.2">
      <c r="A187" s="4" t="e" vm="3">
        <v>#VALUE!</v>
      </c>
      <c r="B187" s="2" t="s">
        <v>8</v>
      </c>
      <c r="C187" s="3">
        <v>45153</v>
      </c>
      <c r="D187" s="5">
        <v>17</v>
      </c>
      <c r="E187" s="7">
        <v>147.94</v>
      </c>
      <c r="F187" s="7">
        <v>0</v>
      </c>
      <c r="G187" s="29">
        <v>2515.06</v>
      </c>
    </row>
    <row r="188" spans="1:7" s="2" customFormat="1" ht="25" customHeight="1" x14ac:dyDescent="0.2">
      <c r="A188" s="4" t="e" vm="10">
        <v>#VALUE!</v>
      </c>
      <c r="B188" s="2" t="s">
        <v>8</v>
      </c>
      <c r="C188" s="3">
        <v>45369</v>
      </c>
      <c r="D188" s="5">
        <v>8</v>
      </c>
      <c r="E188" s="7">
        <v>147.51</v>
      </c>
      <c r="F188" s="7">
        <v>0</v>
      </c>
      <c r="G188" s="29">
        <v>1180.0899999999999</v>
      </c>
    </row>
    <row r="189" spans="1:7" s="2" customFormat="1" ht="25" customHeight="1" x14ac:dyDescent="0.2">
      <c r="A189" s="4" t="e" vm="6">
        <v>#VALUE!</v>
      </c>
      <c r="B189" s="2" t="s">
        <v>7</v>
      </c>
      <c r="C189" s="3">
        <v>45092</v>
      </c>
      <c r="D189" s="5">
        <v>-2</v>
      </c>
      <c r="E189" s="7">
        <v>345.4</v>
      </c>
      <c r="F189" s="7">
        <v>0</v>
      </c>
      <c r="G189" s="29">
        <v>-690.8</v>
      </c>
    </row>
    <row r="190" spans="1:7" s="2" customFormat="1" ht="25" customHeight="1" x14ac:dyDescent="0.2">
      <c r="A190" s="4" t="e" vm="6">
        <v>#VALUE!</v>
      </c>
      <c r="B190" s="2" t="s">
        <v>7</v>
      </c>
      <c r="C190" s="3">
        <v>45180</v>
      </c>
      <c r="D190" s="5">
        <v>-15</v>
      </c>
      <c r="E190" s="7">
        <v>336.03</v>
      </c>
      <c r="F190" s="7">
        <v>0</v>
      </c>
      <c r="G190" s="29">
        <v>-5040.3999999999996</v>
      </c>
    </row>
    <row r="191" spans="1:7" s="2" customFormat="1" ht="25" customHeight="1" x14ac:dyDescent="0.2">
      <c r="A191" s="4" t="e" vm="7">
        <v>#VALUE!</v>
      </c>
      <c r="B191" s="2" t="s">
        <v>5</v>
      </c>
      <c r="C191" s="3">
        <v>45461</v>
      </c>
      <c r="D191" s="5">
        <v>0</v>
      </c>
      <c r="E191" s="7">
        <v>0</v>
      </c>
      <c r="F191" s="7">
        <v>4.51</v>
      </c>
      <c r="G191" s="29">
        <v>0</v>
      </c>
    </row>
    <row r="192" spans="1:7" s="2" customFormat="1" ht="25" customHeight="1" x14ac:dyDescent="0.2">
      <c r="A192" s="4" t="e" vm="2">
        <v>#VALUE!</v>
      </c>
      <c r="B192" s="2" t="s">
        <v>7</v>
      </c>
      <c r="C192" s="3">
        <v>45243</v>
      </c>
      <c r="D192" s="5">
        <v>-4</v>
      </c>
      <c r="E192" s="7">
        <v>328.51</v>
      </c>
      <c r="F192" s="7">
        <v>0</v>
      </c>
      <c r="G192" s="29">
        <v>-1314.06</v>
      </c>
    </row>
    <row r="193" spans="1:7" s="2" customFormat="1" ht="25" customHeight="1" x14ac:dyDescent="0.2">
      <c r="A193" s="4" t="e" vm="2">
        <v>#VALUE!</v>
      </c>
      <c r="B193" s="2" t="s">
        <v>8</v>
      </c>
      <c r="C193" s="3">
        <v>45180</v>
      </c>
      <c r="D193" s="5">
        <v>67</v>
      </c>
      <c r="E193" s="7">
        <v>306.93</v>
      </c>
      <c r="F193" s="7">
        <v>0</v>
      </c>
      <c r="G193" s="29">
        <v>20564.259999999998</v>
      </c>
    </row>
    <row r="194" spans="1:7" s="2" customFormat="1" ht="25" customHeight="1" x14ac:dyDescent="0.2">
      <c r="A194" s="4" t="e" vm="3">
        <v>#VALUE!</v>
      </c>
      <c r="B194" s="2" t="s">
        <v>8</v>
      </c>
      <c r="C194" s="3">
        <v>45400</v>
      </c>
      <c r="D194" s="5">
        <v>79</v>
      </c>
      <c r="E194" s="7">
        <v>181.25</v>
      </c>
      <c r="F194" s="7">
        <v>0</v>
      </c>
      <c r="G194" s="29">
        <v>14318.75</v>
      </c>
    </row>
    <row r="195" spans="1:7" s="2" customFormat="1" ht="25" customHeight="1" x14ac:dyDescent="0.2">
      <c r="A195" s="4" t="e" vm="10">
        <v>#VALUE!</v>
      </c>
      <c r="B195" s="2" t="s">
        <v>5</v>
      </c>
      <c r="C195" s="3">
        <v>45358</v>
      </c>
      <c r="D195" s="5">
        <v>0</v>
      </c>
      <c r="E195" s="7">
        <v>0</v>
      </c>
      <c r="F195" s="7">
        <v>3.22</v>
      </c>
      <c r="G195" s="29">
        <v>0</v>
      </c>
    </row>
    <row r="196" spans="1:7" s="2" customFormat="1" ht="25" customHeight="1" x14ac:dyDescent="0.2">
      <c r="A196" s="4" t="e" vm="5">
        <v>#VALUE!</v>
      </c>
      <c r="B196" s="2" t="s">
        <v>5</v>
      </c>
      <c r="C196" s="3">
        <v>45012</v>
      </c>
      <c r="D196" s="5">
        <v>0</v>
      </c>
      <c r="E196" s="7">
        <v>0</v>
      </c>
      <c r="F196" s="7">
        <v>2.89</v>
      </c>
      <c r="G196" s="29">
        <v>0</v>
      </c>
    </row>
    <row r="197" spans="1:7" s="2" customFormat="1" ht="25" customHeight="1" x14ac:dyDescent="0.2">
      <c r="A197" s="4" t="e" vm="1">
        <v>#VALUE!</v>
      </c>
      <c r="B197" s="2" t="s">
        <v>8</v>
      </c>
      <c r="C197" s="3">
        <v>45254</v>
      </c>
      <c r="D197" s="5">
        <v>81</v>
      </c>
      <c r="E197" s="7">
        <v>47.77</v>
      </c>
      <c r="F197" s="7">
        <v>0</v>
      </c>
      <c r="G197" s="29">
        <v>3869.02</v>
      </c>
    </row>
    <row r="198" spans="1:7" s="2" customFormat="1" ht="25" customHeight="1" x14ac:dyDescent="0.2">
      <c r="A198" s="4" t="e" vm="3">
        <v>#VALUE!</v>
      </c>
      <c r="B198" s="2" t="s">
        <v>8</v>
      </c>
      <c r="C198" s="3">
        <v>44978</v>
      </c>
      <c r="D198" s="5">
        <v>4</v>
      </c>
      <c r="E198" s="7">
        <v>134.97</v>
      </c>
      <c r="F198" s="7">
        <v>0</v>
      </c>
      <c r="G198" s="29">
        <v>539.86</v>
      </c>
    </row>
    <row r="199" spans="1:7" s="2" customFormat="1" ht="25" customHeight="1" x14ac:dyDescent="0.2">
      <c r="A199" s="4" t="e" vm="8">
        <v>#VALUE!</v>
      </c>
      <c r="B199" s="2" t="s">
        <v>5</v>
      </c>
      <c r="C199" s="3">
        <v>44998</v>
      </c>
      <c r="D199" s="5">
        <v>0</v>
      </c>
      <c r="E199" s="7">
        <v>0</v>
      </c>
      <c r="F199" s="7">
        <v>2.2599999999999998</v>
      </c>
      <c r="G199" s="29">
        <v>0</v>
      </c>
    </row>
    <row r="200" spans="1:7" s="2" customFormat="1" ht="25" customHeight="1" x14ac:dyDescent="0.2">
      <c r="A200" s="4" t="e" vm="3">
        <v>#VALUE!</v>
      </c>
      <c r="B200" s="2" t="s">
        <v>8</v>
      </c>
      <c r="C200" s="3">
        <v>45250</v>
      </c>
      <c r="D200" s="5">
        <v>21</v>
      </c>
      <c r="E200" s="7">
        <v>151.47</v>
      </c>
      <c r="F200" s="7">
        <v>0</v>
      </c>
      <c r="G200" s="29">
        <v>3180.81</v>
      </c>
    </row>
    <row r="201" spans="1:7" s="2" customFormat="1" ht="25" customHeight="1" x14ac:dyDescent="0.2">
      <c r="A201" s="4" t="e" vm="7">
        <v>#VALUE!</v>
      </c>
      <c r="B201" s="2" t="s">
        <v>8</v>
      </c>
      <c r="C201" s="3">
        <v>45231</v>
      </c>
      <c r="D201" s="5">
        <v>63</v>
      </c>
      <c r="E201" s="7">
        <v>205.66</v>
      </c>
      <c r="F201" s="7">
        <v>0</v>
      </c>
      <c r="G201" s="29">
        <v>12956.58</v>
      </c>
    </row>
    <row r="202" spans="1:7" s="2" customFormat="1" ht="25" customHeight="1" x14ac:dyDescent="0.2">
      <c r="A202" s="4" t="e" vm="4">
        <v>#VALUE!</v>
      </c>
      <c r="B202" s="2" t="s">
        <v>8</v>
      </c>
      <c r="C202" s="3">
        <v>45184</v>
      </c>
      <c r="D202" s="5">
        <v>11</v>
      </c>
      <c r="E202" s="7">
        <v>396.94</v>
      </c>
      <c r="F202" s="7">
        <v>0</v>
      </c>
      <c r="G202" s="29">
        <v>4366.34</v>
      </c>
    </row>
    <row r="203" spans="1:7" s="2" customFormat="1" ht="25" customHeight="1" x14ac:dyDescent="0.2">
      <c r="A203" s="4" t="e" vm="8">
        <v>#VALUE!</v>
      </c>
      <c r="B203" s="2" t="s">
        <v>8</v>
      </c>
      <c r="C203" s="3">
        <v>45064</v>
      </c>
      <c r="D203" s="5">
        <v>55</v>
      </c>
      <c r="E203" s="7">
        <v>118.15</v>
      </c>
      <c r="F203" s="7">
        <v>0</v>
      </c>
      <c r="G203" s="29">
        <v>6498.25</v>
      </c>
    </row>
    <row r="204" spans="1:7" s="2" customFormat="1" ht="25" customHeight="1" x14ac:dyDescent="0.2">
      <c r="A204" s="4" t="e" vm="8">
        <v>#VALUE!</v>
      </c>
      <c r="B204" s="2" t="s">
        <v>7</v>
      </c>
      <c r="C204" s="3">
        <v>45301</v>
      </c>
      <c r="D204" s="5">
        <v>-23</v>
      </c>
      <c r="E204" s="7">
        <v>153.72999999999999</v>
      </c>
      <c r="F204" s="7">
        <v>0</v>
      </c>
      <c r="G204" s="29">
        <v>-3535.79</v>
      </c>
    </row>
    <row r="205" spans="1:7" s="2" customFormat="1" ht="25" customHeight="1" x14ac:dyDescent="0.2">
      <c r="A205" s="4" t="e" vm="9">
        <v>#VALUE!</v>
      </c>
      <c r="B205" s="2" t="s">
        <v>8</v>
      </c>
      <c r="C205" s="3">
        <v>45315</v>
      </c>
      <c r="D205" s="5">
        <v>62</v>
      </c>
      <c r="E205" s="7">
        <v>270.64</v>
      </c>
      <c r="F205" s="7">
        <v>0</v>
      </c>
      <c r="G205" s="29">
        <v>16779.900000000001</v>
      </c>
    </row>
    <row r="206" spans="1:7" s="2" customFormat="1" ht="25" customHeight="1" x14ac:dyDescent="0.2">
      <c r="A206" s="4" t="e" vm="4">
        <v>#VALUE!</v>
      </c>
      <c r="B206" s="2" t="s">
        <v>7</v>
      </c>
      <c r="C206" s="3">
        <v>45103</v>
      </c>
      <c r="D206" s="5">
        <v>-51</v>
      </c>
      <c r="E206" s="7">
        <v>415.94</v>
      </c>
      <c r="F206" s="7">
        <v>0</v>
      </c>
      <c r="G206" s="29">
        <v>-21212.94</v>
      </c>
    </row>
    <row r="207" spans="1:7" s="2" customFormat="1" ht="25" customHeight="1" x14ac:dyDescent="0.2">
      <c r="A207" s="4" t="e" vm="3">
        <v>#VALUE!</v>
      </c>
      <c r="B207" s="2" t="s">
        <v>8</v>
      </c>
      <c r="C207" s="3">
        <v>45149</v>
      </c>
      <c r="D207" s="5">
        <v>26</v>
      </c>
      <c r="E207" s="7">
        <v>151.5</v>
      </c>
      <c r="F207" s="7">
        <v>0</v>
      </c>
      <c r="G207" s="29">
        <v>3938.88</v>
      </c>
    </row>
    <row r="208" spans="1:7" s="2" customFormat="1" ht="25" customHeight="1" x14ac:dyDescent="0.2">
      <c r="A208" s="4" t="e" vm="4">
        <v>#VALUE!</v>
      </c>
      <c r="B208" s="2" t="s">
        <v>5</v>
      </c>
      <c r="C208" s="3">
        <v>45454</v>
      </c>
      <c r="D208" s="5">
        <v>0</v>
      </c>
      <c r="E208" s="7">
        <v>0</v>
      </c>
      <c r="F208" s="7">
        <v>0.92</v>
      </c>
      <c r="G208" s="29">
        <v>0</v>
      </c>
    </row>
    <row r="209" spans="1:7" s="2" customFormat="1" ht="25" customHeight="1" x14ac:dyDescent="0.2">
      <c r="A209" s="4" t="e" vm="4">
        <v>#VALUE!</v>
      </c>
      <c r="B209" s="2" t="s">
        <v>7</v>
      </c>
      <c r="C209" s="3">
        <v>45009</v>
      </c>
      <c r="D209" s="5">
        <v>-73</v>
      </c>
      <c r="E209" s="7">
        <v>328.39</v>
      </c>
      <c r="F209" s="7">
        <v>0</v>
      </c>
      <c r="G209" s="29">
        <v>-23972.47</v>
      </c>
    </row>
    <row r="210" spans="1:7" s="2" customFormat="1" ht="25" customHeight="1" x14ac:dyDescent="0.2">
      <c r="A210" s="4" t="e" vm="4">
        <v>#VALUE!</v>
      </c>
      <c r="B210" s="2" t="s">
        <v>7</v>
      </c>
      <c r="C210" s="3">
        <v>45429</v>
      </c>
      <c r="D210" s="5">
        <v>-1</v>
      </c>
      <c r="E210" s="7">
        <v>621.1</v>
      </c>
      <c r="F210" s="7">
        <v>0</v>
      </c>
      <c r="G210" s="29">
        <v>-621.1</v>
      </c>
    </row>
    <row r="211" spans="1:7" s="2" customFormat="1" ht="25" customHeight="1" x14ac:dyDescent="0.2">
      <c r="A211" s="4" t="e" vm="9">
        <v>#VALUE!</v>
      </c>
      <c r="B211" s="2" t="s">
        <v>5</v>
      </c>
      <c r="C211" s="3">
        <v>45282</v>
      </c>
      <c r="D211" s="5">
        <v>0</v>
      </c>
      <c r="E211" s="7">
        <v>0</v>
      </c>
      <c r="F211" s="7">
        <v>2.2000000000000002</v>
      </c>
      <c r="G211" s="29">
        <v>0</v>
      </c>
    </row>
    <row r="212" spans="1:7" s="2" customFormat="1" ht="25" customHeight="1" x14ac:dyDescent="0.2">
      <c r="A212" s="4" t="e" vm="7">
        <v>#VALUE!</v>
      </c>
      <c r="B212" s="2" t="s">
        <v>7</v>
      </c>
      <c r="C212" s="3">
        <v>44963</v>
      </c>
      <c r="D212" s="5">
        <v>-73</v>
      </c>
      <c r="E212" s="7">
        <v>194.76</v>
      </c>
      <c r="F212" s="7">
        <v>0</v>
      </c>
      <c r="G212" s="29">
        <v>-14217.48</v>
      </c>
    </row>
    <row r="213" spans="1:7" s="2" customFormat="1" ht="25" customHeight="1" x14ac:dyDescent="0.2">
      <c r="A213" s="4" t="e" vm="10">
        <v>#VALUE!</v>
      </c>
      <c r="B213" s="2" t="s">
        <v>5</v>
      </c>
      <c r="C213" s="3">
        <v>45320</v>
      </c>
      <c r="D213" s="5">
        <v>0</v>
      </c>
      <c r="E213" s="7">
        <v>0</v>
      </c>
      <c r="F213" s="7">
        <v>3.65</v>
      </c>
      <c r="G213" s="29">
        <v>0</v>
      </c>
    </row>
    <row r="214" spans="1:7" s="2" customFormat="1" ht="25" customHeight="1" x14ac:dyDescent="0.2">
      <c r="A214" s="4" t="e" vm="10">
        <v>#VALUE!</v>
      </c>
      <c r="B214" s="2" t="s">
        <v>5</v>
      </c>
      <c r="C214" s="3">
        <v>44987</v>
      </c>
      <c r="D214" s="5">
        <v>0</v>
      </c>
      <c r="E214" s="7">
        <v>0</v>
      </c>
      <c r="F214" s="7">
        <v>3.22</v>
      </c>
      <c r="G214" s="29">
        <v>0</v>
      </c>
    </row>
    <row r="215" spans="1:7" s="2" customFormat="1" ht="25" customHeight="1" x14ac:dyDescent="0.2">
      <c r="A215" s="4" t="e" vm="4">
        <v>#VALUE!</v>
      </c>
      <c r="B215" s="2" t="s">
        <v>5</v>
      </c>
      <c r="C215" s="3">
        <v>44929</v>
      </c>
      <c r="D215" s="5">
        <v>0</v>
      </c>
      <c r="E215" s="7">
        <v>0</v>
      </c>
      <c r="F215" s="7">
        <v>4.07</v>
      </c>
      <c r="G215" s="29">
        <v>0</v>
      </c>
    </row>
    <row r="216" spans="1:7" s="2" customFormat="1" ht="25" customHeight="1" x14ac:dyDescent="0.2">
      <c r="A216" s="4" t="e" vm="2">
        <v>#VALUE!</v>
      </c>
      <c r="B216" s="2" t="s">
        <v>7</v>
      </c>
      <c r="C216" s="3">
        <v>45286</v>
      </c>
      <c r="D216" s="5">
        <v>-13</v>
      </c>
      <c r="E216" s="7">
        <v>354.1</v>
      </c>
      <c r="F216" s="7">
        <v>0</v>
      </c>
      <c r="G216" s="29">
        <v>-4603.33</v>
      </c>
    </row>
    <row r="217" spans="1:7" s="2" customFormat="1" ht="25" customHeight="1" x14ac:dyDescent="0.2">
      <c r="A217" s="4" t="e" vm="3">
        <v>#VALUE!</v>
      </c>
      <c r="B217" s="2" t="s">
        <v>5</v>
      </c>
      <c r="C217" s="3">
        <v>45355</v>
      </c>
      <c r="D217" s="5">
        <v>0</v>
      </c>
      <c r="E217" s="7">
        <v>0</v>
      </c>
      <c r="F217" s="7">
        <v>0.52</v>
      </c>
      <c r="G217" s="29">
        <v>0</v>
      </c>
    </row>
    <row r="218" spans="1:7" s="2" customFormat="1" ht="25" customHeight="1" x14ac:dyDescent="0.2">
      <c r="A218" s="4" t="e" vm="10">
        <v>#VALUE!</v>
      </c>
      <c r="B218" s="2" t="s">
        <v>8</v>
      </c>
      <c r="C218" s="3">
        <v>45411</v>
      </c>
      <c r="D218" s="5">
        <v>55</v>
      </c>
      <c r="E218" s="7">
        <v>165.96</v>
      </c>
      <c r="F218" s="7">
        <v>0</v>
      </c>
      <c r="G218" s="29">
        <v>9127.77</v>
      </c>
    </row>
    <row r="219" spans="1:7" s="2" customFormat="1" ht="25" customHeight="1" x14ac:dyDescent="0.2">
      <c r="A219" s="4" t="e" vm="4">
        <v>#VALUE!</v>
      </c>
      <c r="B219" s="2" t="s">
        <v>8</v>
      </c>
      <c r="C219" s="3">
        <v>45338</v>
      </c>
      <c r="D219" s="5">
        <v>89</v>
      </c>
      <c r="E219" s="7">
        <v>583.95000000000005</v>
      </c>
      <c r="F219" s="7">
        <v>0</v>
      </c>
      <c r="G219" s="29">
        <v>51971.55</v>
      </c>
    </row>
    <row r="220" spans="1:7" s="2" customFormat="1" ht="25" customHeight="1" x14ac:dyDescent="0.2">
      <c r="A220" s="4" t="e" vm="3">
        <v>#VALUE!</v>
      </c>
      <c r="B220" s="2" t="s">
        <v>8</v>
      </c>
      <c r="C220" s="3">
        <v>45411</v>
      </c>
      <c r="D220" s="5">
        <v>40</v>
      </c>
      <c r="E220" s="7">
        <v>193.28</v>
      </c>
      <c r="F220" s="7">
        <v>0</v>
      </c>
      <c r="G220" s="29">
        <v>7731.2</v>
      </c>
    </row>
    <row r="221" spans="1:7" s="2" customFormat="1" ht="25" customHeight="1" x14ac:dyDescent="0.2">
      <c r="A221" s="4" t="e" vm="5">
        <v>#VALUE!</v>
      </c>
      <c r="B221" s="2" t="s">
        <v>5</v>
      </c>
      <c r="C221" s="3">
        <v>45076</v>
      </c>
      <c r="D221" s="5">
        <v>0</v>
      </c>
      <c r="E221" s="7">
        <v>0</v>
      </c>
      <c r="F221" s="7">
        <v>2.54</v>
      </c>
      <c r="G221" s="29">
        <v>0</v>
      </c>
    </row>
    <row r="222" spans="1:7" s="2" customFormat="1" ht="25" customHeight="1" x14ac:dyDescent="0.2">
      <c r="A222" s="4" t="e" vm="9">
        <v>#VALUE!</v>
      </c>
      <c r="B222" s="2" t="s">
        <v>5</v>
      </c>
      <c r="C222" s="3">
        <v>45036</v>
      </c>
      <c r="D222" s="5">
        <v>0</v>
      </c>
      <c r="E222" s="7">
        <v>0</v>
      </c>
      <c r="F222" s="7">
        <v>3.72</v>
      </c>
      <c r="G222" s="29">
        <v>0</v>
      </c>
    </row>
    <row r="223" spans="1:7" s="2" customFormat="1" ht="25" customHeight="1" x14ac:dyDescent="0.2">
      <c r="A223" s="4" t="e" vm="4">
        <v>#VALUE!</v>
      </c>
      <c r="B223" s="2" t="s">
        <v>8</v>
      </c>
      <c r="C223" s="3">
        <v>44974</v>
      </c>
      <c r="D223" s="5">
        <v>83</v>
      </c>
      <c r="E223" s="7">
        <v>347.96</v>
      </c>
      <c r="F223" s="7">
        <v>0</v>
      </c>
      <c r="G223" s="29">
        <v>28880.68</v>
      </c>
    </row>
    <row r="224" spans="1:7" s="2" customFormat="1" ht="25" customHeight="1" x14ac:dyDescent="0.2">
      <c r="A224" s="4" t="e" vm="6">
        <v>#VALUE!</v>
      </c>
      <c r="B224" s="2" t="s">
        <v>5</v>
      </c>
      <c r="C224" s="3">
        <v>45384</v>
      </c>
      <c r="D224" s="5">
        <v>0</v>
      </c>
      <c r="E224" s="7">
        <v>0</v>
      </c>
      <c r="F224" s="7">
        <v>1.45</v>
      </c>
      <c r="G224" s="29">
        <v>0</v>
      </c>
    </row>
    <row r="225" spans="1:7" s="2" customFormat="1" ht="25" customHeight="1" x14ac:dyDescent="0.2">
      <c r="A225" s="4" t="e" vm="1">
        <v>#VALUE!</v>
      </c>
      <c r="B225" s="2" t="s">
        <v>7</v>
      </c>
      <c r="C225" s="3">
        <v>45033</v>
      </c>
      <c r="D225" s="5">
        <v>-7</v>
      </c>
      <c r="E225" s="7">
        <v>26.99</v>
      </c>
      <c r="F225" s="7">
        <v>0</v>
      </c>
      <c r="G225" s="29">
        <v>-188.94</v>
      </c>
    </row>
    <row r="226" spans="1:7" s="2" customFormat="1" ht="25" customHeight="1" x14ac:dyDescent="0.2">
      <c r="A226" s="4" t="e" vm="2">
        <v>#VALUE!</v>
      </c>
      <c r="B226" s="2" t="s">
        <v>5</v>
      </c>
      <c r="C226" s="3">
        <v>45383</v>
      </c>
      <c r="D226" s="5">
        <v>0</v>
      </c>
      <c r="E226" s="7">
        <v>0</v>
      </c>
      <c r="F226" s="7">
        <v>4.75</v>
      </c>
      <c r="G226" s="29">
        <v>0</v>
      </c>
    </row>
    <row r="227" spans="1:7" s="2" customFormat="1" ht="25" customHeight="1" x14ac:dyDescent="0.2">
      <c r="A227" s="4" t="e" vm="10">
        <v>#VALUE!</v>
      </c>
      <c r="B227" s="2" t="s">
        <v>8</v>
      </c>
      <c r="C227" s="3">
        <v>44986</v>
      </c>
      <c r="D227" s="5">
        <v>26</v>
      </c>
      <c r="E227" s="7">
        <v>90.26</v>
      </c>
      <c r="F227" s="7">
        <v>0</v>
      </c>
      <c r="G227" s="29">
        <v>2346.67</v>
      </c>
    </row>
    <row r="228" spans="1:7" s="2" customFormat="1" ht="25" customHeight="1" x14ac:dyDescent="0.2">
      <c r="A228" s="4" t="e" vm="6">
        <v>#VALUE!</v>
      </c>
      <c r="B228" s="2" t="s">
        <v>7</v>
      </c>
      <c r="C228" s="3">
        <v>45443</v>
      </c>
      <c r="D228" s="5">
        <v>-18</v>
      </c>
      <c r="E228" s="7">
        <v>415.13</v>
      </c>
      <c r="F228" s="7">
        <v>0</v>
      </c>
      <c r="G228" s="29">
        <v>-7472.34</v>
      </c>
    </row>
    <row r="229" spans="1:7" s="2" customFormat="1" ht="25" customHeight="1" x14ac:dyDescent="0.2">
      <c r="A229" s="4" t="e" vm="8">
        <v>#VALUE!</v>
      </c>
      <c r="B229" s="2" t="s">
        <v>5</v>
      </c>
      <c r="C229" s="3">
        <v>45422</v>
      </c>
      <c r="D229" s="5">
        <v>0</v>
      </c>
      <c r="E229" s="7">
        <v>0</v>
      </c>
      <c r="F229" s="7">
        <v>3.39</v>
      </c>
      <c r="G229" s="29">
        <v>0</v>
      </c>
    </row>
    <row r="230" spans="1:7" s="2" customFormat="1" ht="25" customHeight="1" x14ac:dyDescent="0.2">
      <c r="A230" s="4" t="e" vm="9">
        <v>#VALUE!</v>
      </c>
      <c r="B230" s="2" t="s">
        <v>7</v>
      </c>
      <c r="C230" s="3">
        <v>45363</v>
      </c>
      <c r="D230" s="5">
        <v>-52</v>
      </c>
      <c r="E230" s="7">
        <v>283.39999999999998</v>
      </c>
      <c r="F230" s="7">
        <v>0</v>
      </c>
      <c r="G230" s="29">
        <v>-14736.57</v>
      </c>
    </row>
    <row r="231" spans="1:7" s="2" customFormat="1" ht="25" customHeight="1" x14ac:dyDescent="0.2">
      <c r="A231" s="4" t="e" vm="4">
        <v>#VALUE!</v>
      </c>
      <c r="B231" s="2" t="s">
        <v>7</v>
      </c>
      <c r="C231" s="3">
        <v>45040</v>
      </c>
      <c r="D231" s="5">
        <v>-1</v>
      </c>
      <c r="E231" s="7">
        <v>329.02</v>
      </c>
      <c r="F231" s="7">
        <v>0</v>
      </c>
      <c r="G231" s="29">
        <v>-329.02</v>
      </c>
    </row>
    <row r="232" spans="1:7" s="2" customFormat="1" ht="25" customHeight="1" x14ac:dyDescent="0.2">
      <c r="A232" s="4" t="e" vm="8">
        <v>#VALUE!</v>
      </c>
      <c r="B232" s="2" t="s">
        <v>5</v>
      </c>
      <c r="C232" s="3">
        <v>45121</v>
      </c>
      <c r="D232" s="5">
        <v>0</v>
      </c>
      <c r="E232" s="7">
        <v>0</v>
      </c>
      <c r="F232" s="7">
        <v>0.8</v>
      </c>
      <c r="G232" s="29">
        <v>0</v>
      </c>
    </row>
    <row r="233" spans="1:7" s="2" customFormat="1" ht="25" customHeight="1" x14ac:dyDescent="0.2">
      <c r="A233" s="4" t="e" vm="9">
        <v>#VALUE!</v>
      </c>
      <c r="B233" s="2" t="s">
        <v>7</v>
      </c>
      <c r="C233" s="3">
        <v>45337</v>
      </c>
      <c r="D233" s="5">
        <v>-16</v>
      </c>
      <c r="E233" s="7">
        <v>280.45999999999998</v>
      </c>
      <c r="F233" s="7">
        <v>0</v>
      </c>
      <c r="G233" s="29">
        <v>-4487.38</v>
      </c>
    </row>
    <row r="234" spans="1:7" s="2" customFormat="1" ht="25" customHeight="1" x14ac:dyDescent="0.2">
      <c r="A234" s="4" t="e" vm="7">
        <v>#VALUE!</v>
      </c>
      <c r="B234" s="2" t="s">
        <v>8</v>
      </c>
      <c r="C234" s="3">
        <v>45190</v>
      </c>
      <c r="D234" s="5">
        <v>79</v>
      </c>
      <c r="E234" s="7">
        <v>255.7</v>
      </c>
      <c r="F234" s="7">
        <v>0</v>
      </c>
      <c r="G234" s="29">
        <v>20200.3</v>
      </c>
    </row>
    <row r="235" spans="1:7" s="2" customFormat="1" ht="25" customHeight="1" x14ac:dyDescent="0.2">
      <c r="A235" s="4" t="e" vm="3">
        <v>#VALUE!</v>
      </c>
      <c r="B235" s="2" t="s">
        <v>8</v>
      </c>
      <c r="C235" s="3">
        <v>45215</v>
      </c>
      <c r="D235" s="5">
        <v>49</v>
      </c>
      <c r="E235" s="7">
        <v>146.09</v>
      </c>
      <c r="F235" s="7">
        <v>0</v>
      </c>
      <c r="G235" s="29">
        <v>7158.49</v>
      </c>
    </row>
    <row r="236" spans="1:7" s="2" customFormat="1" ht="25" customHeight="1" x14ac:dyDescent="0.2">
      <c r="A236" s="4" t="e" vm="7">
        <v>#VALUE!</v>
      </c>
      <c r="B236" s="2" t="s">
        <v>8</v>
      </c>
      <c r="C236" s="3">
        <v>45154</v>
      </c>
      <c r="D236" s="5">
        <v>40</v>
      </c>
      <c r="E236" s="7">
        <v>225.6</v>
      </c>
      <c r="F236" s="7">
        <v>0</v>
      </c>
      <c r="G236" s="29">
        <v>9024</v>
      </c>
    </row>
    <row r="237" spans="1:7" s="2" customFormat="1" ht="25" customHeight="1" x14ac:dyDescent="0.2">
      <c r="A237" s="4" t="e" vm="6">
        <v>#VALUE!</v>
      </c>
      <c r="B237" s="2" t="s">
        <v>7</v>
      </c>
      <c r="C237" s="3">
        <v>45001</v>
      </c>
      <c r="D237" s="5">
        <v>-22</v>
      </c>
      <c r="E237" s="7">
        <v>273.45999999999998</v>
      </c>
      <c r="F237" s="7">
        <v>0</v>
      </c>
      <c r="G237" s="29">
        <v>-6016.08</v>
      </c>
    </row>
    <row r="238" spans="1:7" s="2" customFormat="1" ht="25" customHeight="1" x14ac:dyDescent="0.2">
      <c r="A238" s="4" t="e" vm="9">
        <v>#VALUE!</v>
      </c>
      <c r="B238" s="2" t="s">
        <v>7</v>
      </c>
      <c r="C238" s="3">
        <v>45357</v>
      </c>
      <c r="D238" s="5">
        <v>-2</v>
      </c>
      <c r="E238" s="7">
        <v>279.91000000000003</v>
      </c>
      <c r="F238" s="7">
        <v>0</v>
      </c>
      <c r="G238" s="29">
        <v>-559.82000000000005</v>
      </c>
    </row>
    <row r="239" spans="1:7" s="2" customFormat="1" ht="25" customHeight="1" x14ac:dyDescent="0.2">
      <c r="A239" s="4" t="e" vm="4">
        <v>#VALUE!</v>
      </c>
      <c r="B239" s="2" t="s">
        <v>7</v>
      </c>
      <c r="C239" s="3">
        <v>45274</v>
      </c>
      <c r="D239" s="5">
        <v>-22</v>
      </c>
      <c r="E239" s="7">
        <v>469.83</v>
      </c>
      <c r="F239" s="7">
        <v>0</v>
      </c>
      <c r="G239" s="29">
        <v>-10336.26</v>
      </c>
    </row>
    <row r="240" spans="1:7" s="2" customFormat="1" ht="25" customHeight="1" x14ac:dyDescent="0.2">
      <c r="A240" s="4" t="e" vm="8">
        <v>#VALUE!</v>
      </c>
      <c r="B240" s="2" t="s">
        <v>8</v>
      </c>
      <c r="C240" s="3">
        <v>45062</v>
      </c>
      <c r="D240" s="5">
        <v>19</v>
      </c>
      <c r="E240" s="7">
        <v>113.4</v>
      </c>
      <c r="F240" s="7">
        <v>0</v>
      </c>
      <c r="G240" s="29">
        <v>2154.6</v>
      </c>
    </row>
    <row r="241" spans="1:7" s="2" customFormat="1" ht="25" customHeight="1" x14ac:dyDescent="0.2">
      <c r="A241" s="4" t="e" vm="7">
        <v>#VALUE!</v>
      </c>
      <c r="B241" s="2" t="s">
        <v>7</v>
      </c>
      <c r="C241" s="3">
        <v>45265</v>
      </c>
      <c r="D241" s="5">
        <v>-61</v>
      </c>
      <c r="E241" s="7">
        <v>238.72</v>
      </c>
      <c r="F241" s="7">
        <v>0</v>
      </c>
      <c r="G241" s="29">
        <v>-14561.92</v>
      </c>
    </row>
    <row r="242" spans="1:7" s="2" customFormat="1" ht="25" customHeight="1" x14ac:dyDescent="0.2">
      <c r="A242" s="4" t="e" vm="1">
        <v>#VALUE!</v>
      </c>
      <c r="B242" s="2" t="s">
        <v>8</v>
      </c>
      <c r="C242" s="3">
        <v>45078</v>
      </c>
      <c r="D242" s="5">
        <v>52</v>
      </c>
      <c r="E242" s="7">
        <v>39.75</v>
      </c>
      <c r="F242" s="7">
        <v>0</v>
      </c>
      <c r="G242" s="29">
        <v>2067.21</v>
      </c>
    </row>
    <row r="243" spans="1:7" s="2" customFormat="1" ht="25" customHeight="1" x14ac:dyDescent="0.2">
      <c r="A243" s="4" t="e" vm="3">
        <v>#VALUE!</v>
      </c>
      <c r="B243" s="2" t="s">
        <v>5</v>
      </c>
      <c r="C243" s="3">
        <v>45204</v>
      </c>
      <c r="D243" s="5">
        <v>0</v>
      </c>
      <c r="E243" s="7">
        <v>0</v>
      </c>
      <c r="F243" s="7">
        <v>2.9</v>
      </c>
      <c r="G243" s="29">
        <v>0</v>
      </c>
    </row>
    <row r="244" spans="1:7" s="2" customFormat="1" ht="25" customHeight="1" x14ac:dyDescent="0.2">
      <c r="A244" s="4" t="e" vm="3">
        <v>#VALUE!</v>
      </c>
      <c r="B244" s="2" t="s">
        <v>8</v>
      </c>
      <c r="C244" s="3">
        <v>45259</v>
      </c>
      <c r="D244" s="5">
        <v>27</v>
      </c>
      <c r="E244" s="7">
        <v>152.47999999999999</v>
      </c>
      <c r="F244" s="7">
        <v>0</v>
      </c>
      <c r="G244" s="29">
        <v>4117.09</v>
      </c>
    </row>
    <row r="245" spans="1:7" s="2" customFormat="1" ht="25" customHeight="1" x14ac:dyDescent="0.2">
      <c r="A245" s="4" t="e" vm="2">
        <v>#VALUE!</v>
      </c>
      <c r="B245" s="2" t="s">
        <v>5</v>
      </c>
      <c r="C245" s="3">
        <v>44985</v>
      </c>
      <c r="D245" s="5">
        <v>0</v>
      </c>
      <c r="E245" s="7">
        <v>0</v>
      </c>
      <c r="F245" s="7">
        <v>2.0099999999999998</v>
      </c>
      <c r="G245" s="29">
        <v>0</v>
      </c>
    </row>
    <row r="246" spans="1:7" s="2" customFormat="1" ht="25" customHeight="1" x14ac:dyDescent="0.2">
      <c r="A246" s="4" t="e" vm="6">
        <v>#VALUE!</v>
      </c>
      <c r="B246" s="2" t="s">
        <v>5</v>
      </c>
      <c r="C246" s="3">
        <v>45397</v>
      </c>
      <c r="D246" s="5">
        <v>0</v>
      </c>
      <c r="E246" s="7">
        <v>0</v>
      </c>
      <c r="F246" s="7">
        <v>3.29</v>
      </c>
      <c r="G246" s="29">
        <v>0</v>
      </c>
    </row>
    <row r="247" spans="1:7" s="2" customFormat="1" ht="25" customHeight="1" x14ac:dyDescent="0.2">
      <c r="A247" s="4" t="e" vm="7">
        <v>#VALUE!</v>
      </c>
      <c r="B247" s="2" t="s">
        <v>8</v>
      </c>
      <c r="C247" s="3">
        <v>45288</v>
      </c>
      <c r="D247" s="5">
        <v>80</v>
      </c>
      <c r="E247" s="7">
        <v>253.18</v>
      </c>
      <c r="F247" s="7">
        <v>0</v>
      </c>
      <c r="G247" s="29">
        <v>20254.400000000001</v>
      </c>
    </row>
    <row r="248" spans="1:7" s="2" customFormat="1" ht="25" customHeight="1" x14ac:dyDescent="0.2">
      <c r="A248" s="4" t="e" vm="1">
        <v>#VALUE!</v>
      </c>
      <c r="B248" s="2" t="s">
        <v>8</v>
      </c>
      <c r="C248" s="3">
        <v>45204</v>
      </c>
      <c r="D248" s="5">
        <v>34</v>
      </c>
      <c r="E248" s="7">
        <v>44.68</v>
      </c>
      <c r="F248" s="7">
        <v>0</v>
      </c>
      <c r="G248" s="29">
        <v>1519.06</v>
      </c>
    </row>
    <row r="249" spans="1:7" s="2" customFormat="1" ht="25" customHeight="1" x14ac:dyDescent="0.2">
      <c r="A249" s="4" t="e" vm="9">
        <v>#VALUE!</v>
      </c>
      <c r="B249" s="2" t="s">
        <v>7</v>
      </c>
      <c r="C249" s="3">
        <v>45204</v>
      </c>
      <c r="D249" s="5">
        <v>-9</v>
      </c>
      <c r="E249" s="7">
        <v>232.12</v>
      </c>
      <c r="F249" s="7">
        <v>0</v>
      </c>
      <c r="G249" s="29">
        <v>-2089.09</v>
      </c>
    </row>
    <row r="250" spans="1:7" s="2" customFormat="1" ht="25" customHeight="1" x14ac:dyDescent="0.2">
      <c r="A250" s="4" t="e" vm="7">
        <v>#VALUE!</v>
      </c>
      <c r="B250" s="2" t="s">
        <v>8</v>
      </c>
      <c r="C250" s="3">
        <v>45026</v>
      </c>
      <c r="D250" s="5">
        <v>44</v>
      </c>
      <c r="E250" s="7">
        <v>184.51</v>
      </c>
      <c r="F250" s="7">
        <v>0</v>
      </c>
      <c r="G250" s="29">
        <v>8118.44</v>
      </c>
    </row>
    <row r="251" spans="1:7" s="2" customFormat="1" ht="25" customHeight="1" x14ac:dyDescent="0.2">
      <c r="A251" s="4" t="e" vm="10">
        <v>#VALUE!</v>
      </c>
      <c r="B251" s="2" t="s">
        <v>8</v>
      </c>
      <c r="C251" s="3">
        <v>45117</v>
      </c>
      <c r="D251" s="5">
        <v>82</v>
      </c>
      <c r="E251" s="7">
        <v>116.32</v>
      </c>
      <c r="F251" s="7">
        <v>0</v>
      </c>
      <c r="G251" s="29">
        <v>9537.9500000000007</v>
      </c>
    </row>
    <row r="252" spans="1:7" s="2" customFormat="1" ht="25" customHeight="1" x14ac:dyDescent="0.2">
      <c r="A252" s="4" t="e" vm="5">
        <v>#VALUE!</v>
      </c>
      <c r="B252" s="2" t="s">
        <v>7</v>
      </c>
      <c r="C252" s="3">
        <v>45344</v>
      </c>
      <c r="D252" s="5">
        <v>-95</v>
      </c>
      <c r="E252" s="7">
        <v>184.12</v>
      </c>
      <c r="F252" s="7">
        <v>0</v>
      </c>
      <c r="G252" s="29">
        <v>-17491.43</v>
      </c>
    </row>
    <row r="253" spans="1:7" s="2" customFormat="1" ht="25" customHeight="1" x14ac:dyDescent="0.2">
      <c r="A253" s="4" t="e" vm="1">
        <v>#VALUE!</v>
      </c>
      <c r="B253" s="2" t="s">
        <v>7</v>
      </c>
      <c r="C253" s="3">
        <v>45425</v>
      </c>
      <c r="D253" s="5">
        <v>-19</v>
      </c>
      <c r="E253" s="7">
        <v>90.39</v>
      </c>
      <c r="F253" s="7">
        <v>0</v>
      </c>
      <c r="G253" s="29">
        <v>-1717.44</v>
      </c>
    </row>
    <row r="254" spans="1:7" s="2" customFormat="1" ht="25" customHeight="1" x14ac:dyDescent="0.2">
      <c r="A254" s="4" t="e" vm="2">
        <v>#VALUE!</v>
      </c>
      <c r="B254" s="2" t="s">
        <v>7</v>
      </c>
      <c r="C254" s="3">
        <v>45289</v>
      </c>
      <c r="D254" s="5">
        <v>-6</v>
      </c>
      <c r="E254" s="7">
        <v>353.23</v>
      </c>
      <c r="F254" s="7">
        <v>0</v>
      </c>
      <c r="G254" s="29">
        <v>-2119.4</v>
      </c>
    </row>
    <row r="255" spans="1:7" s="2" customFormat="1" ht="25" customHeight="1" x14ac:dyDescent="0.2">
      <c r="A255" s="4" t="e" vm="6">
        <v>#VALUE!</v>
      </c>
      <c r="B255" s="2" t="s">
        <v>7</v>
      </c>
      <c r="C255" s="3">
        <v>45310</v>
      </c>
      <c r="D255" s="5">
        <v>-1</v>
      </c>
      <c r="E255" s="7">
        <v>397.22</v>
      </c>
      <c r="F255" s="7">
        <v>0</v>
      </c>
      <c r="G255" s="29">
        <v>-397.22</v>
      </c>
    </row>
    <row r="256" spans="1:7" s="2" customFormat="1" ht="25" customHeight="1" x14ac:dyDescent="0.2">
      <c r="A256" s="4" t="e" vm="10">
        <v>#VALUE!</v>
      </c>
      <c r="B256" s="2" t="s">
        <v>7</v>
      </c>
      <c r="C256" s="3">
        <v>45467</v>
      </c>
      <c r="D256" s="5">
        <v>-13</v>
      </c>
      <c r="E256" s="7">
        <v>179.22</v>
      </c>
      <c r="F256" s="7">
        <v>0</v>
      </c>
      <c r="G256" s="29">
        <v>-2329.86</v>
      </c>
    </row>
    <row r="257" spans="1:7" s="2" customFormat="1" ht="25" customHeight="1" x14ac:dyDescent="0.2">
      <c r="A257" s="4" t="e" vm="4">
        <v>#VALUE!</v>
      </c>
      <c r="B257" s="2" t="s">
        <v>5</v>
      </c>
      <c r="C257" s="3">
        <v>45188</v>
      </c>
      <c r="D257" s="5">
        <v>0</v>
      </c>
      <c r="E257" s="7">
        <v>0</v>
      </c>
      <c r="F257" s="7">
        <v>1.9</v>
      </c>
      <c r="G257" s="29">
        <v>0</v>
      </c>
    </row>
    <row r="258" spans="1:7" s="2" customFormat="1" ht="25" customHeight="1" x14ac:dyDescent="0.2">
      <c r="A258" s="4" t="e" vm="2">
        <v>#VALUE!</v>
      </c>
      <c r="B258" s="2" t="s">
        <v>7</v>
      </c>
      <c r="C258" s="3">
        <v>45378</v>
      </c>
      <c r="D258" s="5">
        <v>-22</v>
      </c>
      <c r="E258" s="7">
        <v>493.37</v>
      </c>
      <c r="F258" s="7">
        <v>0</v>
      </c>
      <c r="G258" s="29">
        <v>-10854.14</v>
      </c>
    </row>
    <row r="259" spans="1:7" s="2" customFormat="1" ht="25" customHeight="1" x14ac:dyDescent="0.2">
      <c r="A259" s="4" t="e" vm="3">
        <v>#VALUE!</v>
      </c>
      <c r="B259" s="2" t="s">
        <v>8</v>
      </c>
      <c r="C259" s="3">
        <v>45064</v>
      </c>
      <c r="D259" s="5">
        <v>85</v>
      </c>
      <c r="E259" s="7">
        <v>135.9</v>
      </c>
      <c r="F259" s="7">
        <v>0</v>
      </c>
      <c r="G259" s="29">
        <v>11551.34</v>
      </c>
    </row>
    <row r="260" spans="1:7" s="2" customFormat="1" ht="25" customHeight="1" x14ac:dyDescent="0.2">
      <c r="A260" s="4" t="e" vm="5">
        <v>#VALUE!</v>
      </c>
      <c r="B260" s="2" t="s">
        <v>5</v>
      </c>
      <c r="C260" s="3">
        <v>45029</v>
      </c>
      <c r="D260" s="5">
        <v>0</v>
      </c>
      <c r="E260" s="7">
        <v>0</v>
      </c>
      <c r="F260" s="7">
        <v>0.56999999999999995</v>
      </c>
      <c r="G260" s="29">
        <v>0</v>
      </c>
    </row>
    <row r="261" spans="1:7" s="2" customFormat="1" ht="25" customHeight="1" x14ac:dyDescent="0.2">
      <c r="A261" s="4" t="e" vm="9">
        <v>#VALUE!</v>
      </c>
      <c r="B261" s="2" t="s">
        <v>8</v>
      </c>
      <c r="C261" s="3">
        <v>45135</v>
      </c>
      <c r="D261" s="5">
        <v>17</v>
      </c>
      <c r="E261" s="7">
        <v>233.94</v>
      </c>
      <c r="F261" s="7">
        <v>0</v>
      </c>
      <c r="G261" s="29">
        <v>3976.94</v>
      </c>
    </row>
    <row r="262" spans="1:7" s="2" customFormat="1" ht="25" customHeight="1" x14ac:dyDescent="0.2">
      <c r="A262" s="4" t="e" vm="6">
        <v>#VALUE!</v>
      </c>
      <c r="B262" s="2" t="s">
        <v>8</v>
      </c>
      <c r="C262" s="3">
        <v>45029</v>
      </c>
      <c r="D262" s="5">
        <v>99</v>
      </c>
      <c r="E262" s="7">
        <v>286.95999999999998</v>
      </c>
      <c r="F262" s="7">
        <v>0</v>
      </c>
      <c r="G262" s="29">
        <v>28409.33</v>
      </c>
    </row>
    <row r="263" spans="1:7" s="2" customFormat="1" ht="25" customHeight="1" x14ac:dyDescent="0.2">
      <c r="A263" s="4" t="e" vm="10">
        <v>#VALUE!</v>
      </c>
      <c r="B263" s="2" t="s">
        <v>7</v>
      </c>
      <c r="C263" s="3">
        <v>45295</v>
      </c>
      <c r="D263" s="5">
        <v>-5</v>
      </c>
      <c r="E263" s="7">
        <v>136.22999999999999</v>
      </c>
      <c r="F263" s="7">
        <v>0</v>
      </c>
      <c r="G263" s="29">
        <v>-681.17</v>
      </c>
    </row>
    <row r="264" spans="1:7" s="2" customFormat="1" ht="25" customHeight="1" x14ac:dyDescent="0.2">
      <c r="A264" s="4" t="e" vm="5">
        <v>#VALUE!</v>
      </c>
      <c r="B264" s="2" t="s">
        <v>8</v>
      </c>
      <c r="C264" s="3">
        <v>45455</v>
      </c>
      <c r="D264" s="5">
        <v>12</v>
      </c>
      <c r="E264" s="7">
        <v>213.07</v>
      </c>
      <c r="F264" s="7">
        <v>0</v>
      </c>
      <c r="G264" s="29">
        <v>2556.84</v>
      </c>
    </row>
    <row r="265" spans="1:7" s="2" customFormat="1" ht="25" customHeight="1" x14ac:dyDescent="0.2">
      <c r="A265" s="4" t="e" vm="6">
        <v>#VALUE!</v>
      </c>
      <c r="B265" s="2" t="s">
        <v>5</v>
      </c>
      <c r="C265" s="3">
        <v>45054</v>
      </c>
      <c r="D265" s="5">
        <v>0</v>
      </c>
      <c r="E265" s="7">
        <v>0</v>
      </c>
      <c r="F265" s="7">
        <v>4.66</v>
      </c>
      <c r="G265" s="29">
        <v>0</v>
      </c>
    </row>
    <row r="266" spans="1:7" s="2" customFormat="1" ht="25" customHeight="1" x14ac:dyDescent="0.2">
      <c r="A266" s="4" t="e" vm="4">
        <v>#VALUE!</v>
      </c>
      <c r="B266" s="2" t="s">
        <v>7</v>
      </c>
      <c r="C266" s="3">
        <v>45356</v>
      </c>
      <c r="D266" s="5">
        <v>-4</v>
      </c>
      <c r="E266" s="7">
        <v>598.5</v>
      </c>
      <c r="F266" s="7">
        <v>0</v>
      </c>
      <c r="G266" s="29">
        <v>-2394</v>
      </c>
    </row>
    <row r="267" spans="1:7" s="2" customFormat="1" ht="25" customHeight="1" x14ac:dyDescent="0.2">
      <c r="A267" s="4" t="e" vm="2">
        <v>#VALUE!</v>
      </c>
      <c r="B267" s="2" t="s">
        <v>5</v>
      </c>
      <c r="C267" s="3">
        <v>45134</v>
      </c>
      <c r="D267" s="5">
        <v>0</v>
      </c>
      <c r="E267" s="7">
        <v>0</v>
      </c>
      <c r="F267" s="7">
        <v>0.75</v>
      </c>
      <c r="G267" s="29">
        <v>0</v>
      </c>
    </row>
    <row r="268" spans="1:7" s="2" customFormat="1" ht="25" customHeight="1" x14ac:dyDescent="0.2">
      <c r="A268" s="4" t="e" vm="7">
        <v>#VALUE!</v>
      </c>
      <c r="B268" s="2" t="s">
        <v>7</v>
      </c>
      <c r="C268" s="3">
        <v>45429</v>
      </c>
      <c r="D268" s="5">
        <v>-6</v>
      </c>
      <c r="E268" s="7">
        <v>177.46</v>
      </c>
      <c r="F268" s="7">
        <v>0</v>
      </c>
      <c r="G268" s="29">
        <v>-1064.76</v>
      </c>
    </row>
    <row r="269" spans="1:7" s="2" customFormat="1" ht="25" customHeight="1" x14ac:dyDescent="0.2">
      <c r="A269" s="4" t="e" vm="8">
        <v>#VALUE!</v>
      </c>
      <c r="B269" s="2" t="s">
        <v>8</v>
      </c>
      <c r="C269" s="3">
        <v>45399</v>
      </c>
      <c r="D269" s="5">
        <v>62</v>
      </c>
      <c r="E269" s="7">
        <v>181.28</v>
      </c>
      <c r="F269" s="7">
        <v>0</v>
      </c>
      <c r="G269" s="29">
        <v>11239.36</v>
      </c>
    </row>
    <row r="270" spans="1:7" s="2" customFormat="1" ht="25" customHeight="1" x14ac:dyDescent="0.2">
      <c r="A270" s="4" t="e" vm="1">
        <v>#VALUE!</v>
      </c>
      <c r="B270" s="2" t="s">
        <v>5</v>
      </c>
      <c r="C270" s="3">
        <v>44958</v>
      </c>
      <c r="D270" s="5">
        <v>0</v>
      </c>
      <c r="E270" s="7">
        <v>0</v>
      </c>
      <c r="F270" s="7">
        <v>0.7</v>
      </c>
      <c r="G270" s="29">
        <v>0</v>
      </c>
    </row>
    <row r="271" spans="1:7" s="2" customFormat="1" ht="25" customHeight="1" x14ac:dyDescent="0.2">
      <c r="A271" s="4" t="e" vm="8">
        <v>#VALUE!</v>
      </c>
      <c r="B271" s="2" t="s">
        <v>7</v>
      </c>
      <c r="C271" s="3">
        <v>45159</v>
      </c>
      <c r="D271" s="5">
        <v>-2</v>
      </c>
      <c r="E271" s="7">
        <v>134.68</v>
      </c>
      <c r="F271" s="7">
        <v>0</v>
      </c>
      <c r="G271" s="29">
        <v>-269.36</v>
      </c>
    </row>
    <row r="272" spans="1:7" s="2" customFormat="1" ht="25" customHeight="1" x14ac:dyDescent="0.2">
      <c r="A272" s="4" t="e" vm="6">
        <v>#VALUE!</v>
      </c>
      <c r="B272" s="2" t="s">
        <v>5</v>
      </c>
      <c r="C272" s="3">
        <v>44965</v>
      </c>
      <c r="D272" s="5">
        <v>0</v>
      </c>
      <c r="E272" s="7">
        <v>0</v>
      </c>
      <c r="F272" s="7">
        <v>2.5099999999999998</v>
      </c>
      <c r="G272" s="29">
        <v>0</v>
      </c>
    </row>
    <row r="273" spans="1:7" s="2" customFormat="1" ht="25" customHeight="1" x14ac:dyDescent="0.2">
      <c r="A273" s="4" t="e" vm="10">
        <v>#VALUE!</v>
      </c>
      <c r="B273" s="2" t="s">
        <v>7</v>
      </c>
      <c r="C273" s="3">
        <v>45056</v>
      </c>
      <c r="D273" s="5">
        <v>-41</v>
      </c>
      <c r="E273" s="7">
        <v>111.62</v>
      </c>
      <c r="F273" s="7">
        <v>0</v>
      </c>
      <c r="G273" s="29">
        <v>-4576.5</v>
      </c>
    </row>
    <row r="274" spans="1:7" s="2" customFormat="1" ht="25" customHeight="1" x14ac:dyDescent="0.2">
      <c r="A274" s="4" t="e" vm="6">
        <v>#VALUE!</v>
      </c>
      <c r="B274" s="2" t="s">
        <v>5</v>
      </c>
      <c r="C274" s="3">
        <v>44973</v>
      </c>
      <c r="D274" s="5">
        <v>0</v>
      </c>
      <c r="E274" s="7">
        <v>0</v>
      </c>
      <c r="F274" s="7">
        <v>0.76</v>
      </c>
      <c r="G274" s="29">
        <v>0</v>
      </c>
    </row>
    <row r="275" spans="1:7" s="2" customFormat="1" ht="25" customHeight="1" x14ac:dyDescent="0.2">
      <c r="A275" s="4" t="e" vm="9">
        <v>#VALUE!</v>
      </c>
      <c r="B275" s="2" t="s">
        <v>8</v>
      </c>
      <c r="C275" s="3">
        <v>45433</v>
      </c>
      <c r="D275" s="5">
        <v>21</v>
      </c>
      <c r="E275" s="7">
        <v>275.95</v>
      </c>
      <c r="F275" s="7">
        <v>0</v>
      </c>
      <c r="G275" s="29">
        <v>5794.95</v>
      </c>
    </row>
    <row r="276" spans="1:7" s="2" customFormat="1" ht="25" customHeight="1" x14ac:dyDescent="0.2">
      <c r="A276" s="4" t="e" vm="6">
        <v>#VALUE!</v>
      </c>
      <c r="B276" s="2" t="s">
        <v>5</v>
      </c>
      <c r="C276" s="3">
        <v>45350</v>
      </c>
      <c r="D276" s="5">
        <v>0</v>
      </c>
      <c r="E276" s="7">
        <v>0</v>
      </c>
      <c r="F276" s="7">
        <v>3.31</v>
      </c>
      <c r="G276" s="29">
        <v>0</v>
      </c>
    </row>
    <row r="277" spans="1:7" s="2" customFormat="1" ht="25" customHeight="1" x14ac:dyDescent="0.2">
      <c r="A277" s="4" t="e" vm="1">
        <v>#VALUE!</v>
      </c>
      <c r="B277" s="2" t="s">
        <v>8</v>
      </c>
      <c r="C277" s="3">
        <v>45349</v>
      </c>
      <c r="D277" s="5">
        <v>19</v>
      </c>
      <c r="E277" s="7">
        <v>78.69</v>
      </c>
      <c r="F277" s="7">
        <v>0</v>
      </c>
      <c r="G277" s="29">
        <v>1495.13</v>
      </c>
    </row>
    <row r="278" spans="1:7" s="2" customFormat="1" ht="25" customHeight="1" x14ac:dyDescent="0.2">
      <c r="A278" s="4" t="e" vm="3">
        <v>#VALUE!</v>
      </c>
      <c r="B278" s="2" t="s">
        <v>8</v>
      </c>
      <c r="C278" s="3">
        <v>45351</v>
      </c>
      <c r="D278" s="5">
        <v>71</v>
      </c>
      <c r="E278" s="7">
        <v>184.98</v>
      </c>
      <c r="F278" s="7">
        <v>0</v>
      </c>
      <c r="G278" s="29">
        <v>13133.65</v>
      </c>
    </row>
    <row r="279" spans="1:7" s="2" customFormat="1" ht="25" customHeight="1" x14ac:dyDescent="0.2">
      <c r="A279" s="4" t="e" vm="9">
        <v>#VALUE!</v>
      </c>
      <c r="B279" s="2" t="s">
        <v>7</v>
      </c>
      <c r="C279" s="3">
        <v>45470</v>
      </c>
      <c r="D279" s="5">
        <v>-72</v>
      </c>
      <c r="E279" s="7">
        <v>269.86</v>
      </c>
      <c r="F279" s="7">
        <v>0</v>
      </c>
      <c r="G279" s="29">
        <v>-19429.919999999998</v>
      </c>
    </row>
    <row r="280" spans="1:7" s="2" customFormat="1" ht="25" customHeight="1" x14ac:dyDescent="0.2">
      <c r="A280" s="4" t="e" vm="7">
        <v>#VALUE!</v>
      </c>
      <c r="B280" s="2" t="s">
        <v>7</v>
      </c>
      <c r="C280" s="3">
        <v>44995</v>
      </c>
      <c r="D280" s="5">
        <v>-12</v>
      </c>
      <c r="E280" s="7">
        <v>173.44</v>
      </c>
      <c r="F280" s="7">
        <v>0</v>
      </c>
      <c r="G280" s="29">
        <v>-2081.2800000000002</v>
      </c>
    </row>
    <row r="281" spans="1:7" s="2" customFormat="1" ht="25" customHeight="1" x14ac:dyDescent="0.2">
      <c r="A281" s="4" t="e" vm="2">
        <v>#VALUE!</v>
      </c>
      <c r="B281" s="2" t="s">
        <v>7</v>
      </c>
      <c r="C281" s="3">
        <v>45026</v>
      </c>
      <c r="D281" s="5">
        <v>-1</v>
      </c>
      <c r="E281" s="7">
        <v>214.31</v>
      </c>
      <c r="F281" s="7">
        <v>0</v>
      </c>
      <c r="G281" s="29">
        <v>-214.31</v>
      </c>
    </row>
    <row r="282" spans="1:7" s="2" customFormat="1" ht="25" customHeight="1" x14ac:dyDescent="0.2">
      <c r="A282" s="4" t="e" vm="5">
        <v>#VALUE!</v>
      </c>
      <c r="B282" s="2" t="s">
        <v>5</v>
      </c>
      <c r="C282" s="3">
        <v>45184</v>
      </c>
      <c r="D282" s="5">
        <v>0</v>
      </c>
      <c r="E282" s="7">
        <v>0</v>
      </c>
      <c r="F282" s="7">
        <v>4.38</v>
      </c>
      <c r="G282" s="29">
        <v>0</v>
      </c>
    </row>
    <row r="283" spans="1:7" s="2" customFormat="1" ht="25" customHeight="1" x14ac:dyDescent="0.2">
      <c r="A283" s="4" t="e" vm="7">
        <v>#VALUE!</v>
      </c>
      <c r="B283" s="2" t="s">
        <v>5</v>
      </c>
      <c r="C283" s="3">
        <v>45134</v>
      </c>
      <c r="D283" s="5">
        <v>0</v>
      </c>
      <c r="E283" s="7">
        <v>0</v>
      </c>
      <c r="F283" s="7">
        <v>0.86</v>
      </c>
      <c r="G283" s="29">
        <v>0</v>
      </c>
    </row>
    <row r="284" spans="1:7" s="2" customFormat="1" ht="25" customHeight="1" x14ac:dyDescent="0.2">
      <c r="A284" s="4" t="e" vm="3">
        <v>#VALUE!</v>
      </c>
      <c r="B284" s="2" t="s">
        <v>8</v>
      </c>
      <c r="C284" s="3">
        <v>44987</v>
      </c>
      <c r="D284" s="5">
        <v>75</v>
      </c>
      <c r="E284" s="7">
        <v>136.36000000000001</v>
      </c>
      <c r="F284" s="7">
        <v>0</v>
      </c>
      <c r="G284" s="29">
        <v>10226.799999999999</v>
      </c>
    </row>
    <row r="285" spans="1:7" s="2" customFormat="1" ht="25" customHeight="1" x14ac:dyDescent="0.2">
      <c r="A285" s="4" t="e" vm="9">
        <v>#VALUE!</v>
      </c>
      <c r="B285" s="2" t="s">
        <v>8</v>
      </c>
      <c r="C285" s="3">
        <v>45302</v>
      </c>
      <c r="D285" s="5">
        <v>100</v>
      </c>
      <c r="E285" s="7">
        <v>263.05</v>
      </c>
      <c r="F285" s="7">
        <v>0</v>
      </c>
      <c r="G285" s="29">
        <v>26305.18</v>
      </c>
    </row>
    <row r="286" spans="1:7" s="2" customFormat="1" ht="25" customHeight="1" x14ac:dyDescent="0.2">
      <c r="A286" s="4" t="e" vm="9">
        <v>#VALUE!</v>
      </c>
      <c r="B286" s="2" t="s">
        <v>7</v>
      </c>
      <c r="C286" s="3">
        <v>45303</v>
      </c>
      <c r="D286" s="5">
        <v>-2</v>
      </c>
      <c r="E286" s="7">
        <v>263.19</v>
      </c>
      <c r="F286" s="7">
        <v>0</v>
      </c>
      <c r="G286" s="29">
        <v>-526.38</v>
      </c>
    </row>
    <row r="287" spans="1:7" s="2" customFormat="1" ht="25" customHeight="1" x14ac:dyDescent="0.2">
      <c r="A287" s="4" t="e" vm="10">
        <v>#VALUE!</v>
      </c>
      <c r="B287" s="2" t="s">
        <v>8</v>
      </c>
      <c r="C287" s="3">
        <v>45320</v>
      </c>
      <c r="D287" s="5">
        <v>64</v>
      </c>
      <c r="E287" s="7">
        <v>153.33000000000001</v>
      </c>
      <c r="F287" s="7">
        <v>0</v>
      </c>
      <c r="G287" s="29">
        <v>9813.3799999999992</v>
      </c>
    </row>
    <row r="288" spans="1:7" s="2" customFormat="1" ht="25" customHeight="1" x14ac:dyDescent="0.2">
      <c r="A288" s="4" t="e" vm="6">
        <v>#VALUE!</v>
      </c>
      <c r="B288" s="2" t="s">
        <v>8</v>
      </c>
      <c r="C288" s="3">
        <v>45161</v>
      </c>
      <c r="D288" s="5">
        <v>49</v>
      </c>
      <c r="E288" s="7">
        <v>325.14999999999998</v>
      </c>
      <c r="F288" s="7">
        <v>0</v>
      </c>
      <c r="G288" s="29">
        <v>15932.29</v>
      </c>
    </row>
    <row r="289" spans="1:7" s="2" customFormat="1" ht="25" customHeight="1" x14ac:dyDescent="0.2">
      <c r="A289" s="4" t="e" vm="1">
        <v>#VALUE!</v>
      </c>
      <c r="B289" s="2" t="s">
        <v>8</v>
      </c>
      <c r="C289" s="3">
        <v>45054</v>
      </c>
      <c r="D289" s="5">
        <v>49</v>
      </c>
      <c r="E289" s="7">
        <v>29.14</v>
      </c>
      <c r="F289" s="7">
        <v>0</v>
      </c>
      <c r="G289" s="29">
        <v>1427.82</v>
      </c>
    </row>
    <row r="290" spans="1:7" s="2" customFormat="1" ht="25" customHeight="1" x14ac:dyDescent="0.2">
      <c r="A290" s="4" t="e" vm="6">
        <v>#VALUE!</v>
      </c>
      <c r="B290" s="2" t="s">
        <v>8</v>
      </c>
      <c r="C290" s="3">
        <v>45020</v>
      </c>
      <c r="D290" s="5">
        <v>19</v>
      </c>
      <c r="E290" s="7">
        <v>284.33</v>
      </c>
      <c r="F290" s="7">
        <v>0</v>
      </c>
      <c r="G290" s="29">
        <v>5402.26</v>
      </c>
    </row>
    <row r="291" spans="1:7" s="2" customFormat="1" ht="25" customHeight="1" x14ac:dyDescent="0.2">
      <c r="A291" s="4" t="e" vm="9">
        <v>#VALUE!</v>
      </c>
      <c r="B291" s="2" t="s">
        <v>7</v>
      </c>
      <c r="C291" s="3">
        <v>45272</v>
      </c>
      <c r="D291" s="5">
        <v>-33</v>
      </c>
      <c r="E291" s="7">
        <v>258.60000000000002</v>
      </c>
      <c r="F291" s="7">
        <v>0</v>
      </c>
      <c r="G291" s="29">
        <v>-8533.74</v>
      </c>
    </row>
    <row r="292" spans="1:7" s="2" customFormat="1" ht="25" customHeight="1" x14ac:dyDescent="0.2">
      <c r="A292" s="4" t="e" vm="8">
        <v>#VALUE!</v>
      </c>
      <c r="B292" s="2" t="s">
        <v>7</v>
      </c>
      <c r="C292" s="3">
        <v>45272</v>
      </c>
      <c r="D292" s="5">
        <v>-14</v>
      </c>
      <c r="E292" s="7">
        <v>147.47999999999999</v>
      </c>
      <c r="F292" s="7">
        <v>0</v>
      </c>
      <c r="G292" s="29">
        <v>-2064.7199999999998</v>
      </c>
    </row>
    <row r="293" spans="1:7" s="2" customFormat="1" ht="25" customHeight="1" x14ac:dyDescent="0.2">
      <c r="A293" s="4" t="e" vm="9">
        <v>#VALUE!</v>
      </c>
      <c r="B293" s="2" t="s">
        <v>8</v>
      </c>
      <c r="C293" s="3">
        <v>45320</v>
      </c>
      <c r="D293" s="5">
        <v>49</v>
      </c>
      <c r="E293" s="7">
        <v>272.64999999999998</v>
      </c>
      <c r="F293" s="7">
        <v>0</v>
      </c>
      <c r="G293" s="29">
        <v>13359.66</v>
      </c>
    </row>
    <row r="294" spans="1:7" s="2" customFormat="1" ht="25" customHeight="1" x14ac:dyDescent="0.2">
      <c r="A294" s="4" t="e" vm="3">
        <v>#VALUE!</v>
      </c>
      <c r="B294" s="2" t="s">
        <v>7</v>
      </c>
      <c r="C294" s="3">
        <v>45097</v>
      </c>
      <c r="D294" s="5">
        <v>-29</v>
      </c>
      <c r="E294" s="7">
        <v>138.85</v>
      </c>
      <c r="F294" s="7">
        <v>0</v>
      </c>
      <c r="G294" s="29">
        <v>-4026.65</v>
      </c>
    </row>
    <row r="295" spans="1:7" s="2" customFormat="1" ht="25" customHeight="1" x14ac:dyDescent="0.2">
      <c r="A295" s="4" t="e" vm="1">
        <v>#VALUE!</v>
      </c>
      <c r="B295" s="2" t="s">
        <v>8</v>
      </c>
      <c r="C295" s="3">
        <v>45411</v>
      </c>
      <c r="D295" s="5">
        <v>6</v>
      </c>
      <c r="E295" s="7">
        <v>87.75</v>
      </c>
      <c r="F295" s="7">
        <v>0</v>
      </c>
      <c r="G295" s="29">
        <v>526.5</v>
      </c>
    </row>
    <row r="296" spans="1:7" s="2" customFormat="1" ht="25" customHeight="1" x14ac:dyDescent="0.2">
      <c r="A296" s="4" t="e" vm="2">
        <v>#VALUE!</v>
      </c>
      <c r="B296" s="2" t="s">
        <v>8</v>
      </c>
      <c r="C296" s="3">
        <v>45148</v>
      </c>
      <c r="D296" s="5">
        <v>13</v>
      </c>
      <c r="E296" s="7">
        <v>305.11</v>
      </c>
      <c r="F296" s="7">
        <v>0</v>
      </c>
      <c r="G296" s="29">
        <v>3966.47</v>
      </c>
    </row>
    <row r="297" spans="1:7" s="2" customFormat="1" ht="25" customHeight="1" x14ac:dyDescent="0.2">
      <c r="A297" s="4" t="e" vm="4">
        <v>#VALUE!</v>
      </c>
      <c r="B297" s="2" t="s">
        <v>7</v>
      </c>
      <c r="C297" s="3">
        <v>45076</v>
      </c>
      <c r="D297" s="5">
        <v>-18</v>
      </c>
      <c r="E297" s="7">
        <v>392.98</v>
      </c>
      <c r="F297" s="7">
        <v>0</v>
      </c>
      <c r="G297" s="29">
        <v>-7073.64</v>
      </c>
    </row>
    <row r="298" spans="1:7" s="2" customFormat="1" ht="25" customHeight="1" x14ac:dyDescent="0.2">
      <c r="A298" s="4" t="e" vm="2">
        <v>#VALUE!</v>
      </c>
      <c r="B298" s="2" t="s">
        <v>8</v>
      </c>
      <c r="C298" s="3">
        <v>45216</v>
      </c>
      <c r="D298" s="5">
        <v>87</v>
      </c>
      <c r="E298" s="7">
        <v>323.33999999999997</v>
      </c>
      <c r="F298" s="7">
        <v>0</v>
      </c>
      <c r="G298" s="29">
        <v>28130.19</v>
      </c>
    </row>
    <row r="299" spans="1:7" s="2" customFormat="1" ht="25" customHeight="1" x14ac:dyDescent="0.2">
      <c r="A299" s="4" t="e" vm="3">
        <v>#VALUE!</v>
      </c>
      <c r="B299" s="2" t="s">
        <v>5</v>
      </c>
      <c r="C299" s="3">
        <v>45113</v>
      </c>
      <c r="D299" s="5">
        <v>0</v>
      </c>
      <c r="E299" s="7">
        <v>0</v>
      </c>
      <c r="F299" s="7">
        <v>2.31</v>
      </c>
      <c r="G299" s="29">
        <v>0</v>
      </c>
    </row>
    <row r="300" spans="1:7" s="2" customFormat="1" ht="25" customHeight="1" x14ac:dyDescent="0.2">
      <c r="A300" s="4" t="e" vm="9">
        <v>#VALUE!</v>
      </c>
      <c r="B300" s="2" t="s">
        <v>7</v>
      </c>
      <c r="C300" s="3">
        <v>45357</v>
      </c>
      <c r="D300" s="5">
        <v>-29</v>
      </c>
      <c r="E300" s="7">
        <v>279.91000000000003</v>
      </c>
      <c r="F300" s="7">
        <v>0</v>
      </c>
      <c r="G300" s="29">
        <v>-8117.45</v>
      </c>
    </row>
    <row r="301" spans="1:7" s="2" customFormat="1" ht="25" customHeight="1" x14ac:dyDescent="0.2">
      <c r="A301" s="4" t="e" vm="7">
        <v>#VALUE!</v>
      </c>
      <c r="B301" s="2" t="s">
        <v>7</v>
      </c>
      <c r="C301" s="3">
        <v>45159</v>
      </c>
      <c r="D301" s="5">
        <v>-9</v>
      </c>
      <c r="E301" s="7">
        <v>231.28</v>
      </c>
      <c r="F301" s="7">
        <v>0</v>
      </c>
      <c r="G301" s="29">
        <v>-2081.52</v>
      </c>
    </row>
    <row r="302" spans="1:7" s="2" customFormat="1" ht="25" customHeight="1" x14ac:dyDescent="0.2">
      <c r="A302" s="4" t="e" vm="3">
        <v>#VALUE!</v>
      </c>
      <c r="B302" s="2" t="s">
        <v>8</v>
      </c>
      <c r="C302" s="3">
        <v>45009</v>
      </c>
      <c r="D302" s="5">
        <v>61</v>
      </c>
      <c r="E302" s="7">
        <v>120.74</v>
      </c>
      <c r="F302" s="7">
        <v>0</v>
      </c>
      <c r="G302" s="29">
        <v>7364.97</v>
      </c>
    </row>
    <row r="303" spans="1:7" s="2" customFormat="1" ht="25" customHeight="1" x14ac:dyDescent="0.2">
      <c r="A303" s="4" t="e" vm="6">
        <v>#VALUE!</v>
      </c>
      <c r="B303" s="2" t="s">
        <v>8</v>
      </c>
      <c r="C303" s="3">
        <v>45083</v>
      </c>
      <c r="D303" s="5">
        <v>78</v>
      </c>
      <c r="E303" s="7">
        <v>331.09</v>
      </c>
      <c r="F303" s="7">
        <v>0</v>
      </c>
      <c r="G303" s="29">
        <v>25825.02</v>
      </c>
    </row>
    <row r="304" spans="1:7" s="2" customFormat="1" ht="25" customHeight="1" x14ac:dyDescent="0.2">
      <c r="A304" s="4" t="e" vm="9">
        <v>#VALUE!</v>
      </c>
      <c r="B304" s="2" t="s">
        <v>7</v>
      </c>
      <c r="C304" s="3">
        <v>45405</v>
      </c>
      <c r="D304" s="5">
        <v>-16</v>
      </c>
      <c r="E304" s="7">
        <v>273.60000000000002</v>
      </c>
      <c r="F304" s="7">
        <v>0</v>
      </c>
      <c r="G304" s="29">
        <v>-4377.66</v>
      </c>
    </row>
    <row r="305" spans="1:7" s="2" customFormat="1" ht="25" customHeight="1" x14ac:dyDescent="0.2">
      <c r="A305" s="4" t="e" vm="10">
        <v>#VALUE!</v>
      </c>
      <c r="B305" s="2" t="s">
        <v>5</v>
      </c>
      <c r="C305" s="3">
        <v>45351</v>
      </c>
      <c r="D305" s="5">
        <v>0</v>
      </c>
      <c r="E305" s="7">
        <v>0</v>
      </c>
      <c r="F305" s="7">
        <v>2.2000000000000002</v>
      </c>
      <c r="G305" s="29">
        <v>0</v>
      </c>
    </row>
    <row r="306" spans="1:7" s="2" customFormat="1" ht="25" customHeight="1" x14ac:dyDescent="0.2">
      <c r="A306" s="4" t="e" vm="4">
        <v>#VALUE!</v>
      </c>
      <c r="B306" s="2" t="s">
        <v>8</v>
      </c>
      <c r="C306" s="3">
        <v>44964</v>
      </c>
      <c r="D306" s="5">
        <v>37</v>
      </c>
      <c r="E306" s="7">
        <v>362.95</v>
      </c>
      <c r="F306" s="7">
        <v>0</v>
      </c>
      <c r="G306" s="29">
        <v>13429.15</v>
      </c>
    </row>
    <row r="307" spans="1:7" s="2" customFormat="1" ht="25" customHeight="1" x14ac:dyDescent="0.2">
      <c r="A307" s="4" t="e" vm="4">
        <v>#VALUE!</v>
      </c>
      <c r="B307" s="2" t="s">
        <v>7</v>
      </c>
      <c r="C307" s="3">
        <v>45203</v>
      </c>
      <c r="D307" s="5">
        <v>-74</v>
      </c>
      <c r="E307" s="7">
        <v>376.9</v>
      </c>
      <c r="F307" s="7">
        <v>0</v>
      </c>
      <c r="G307" s="29">
        <v>-27890.6</v>
      </c>
    </row>
    <row r="308" spans="1:7" s="2" customFormat="1" ht="25" customHeight="1" x14ac:dyDescent="0.2">
      <c r="A308" s="4" t="e" vm="6">
        <v>#VALUE!</v>
      </c>
      <c r="B308" s="2" t="s">
        <v>5</v>
      </c>
      <c r="C308" s="3">
        <v>45050</v>
      </c>
      <c r="D308" s="5">
        <v>0</v>
      </c>
      <c r="E308" s="7">
        <v>0</v>
      </c>
      <c r="F308" s="7">
        <v>3.02</v>
      </c>
      <c r="G308" s="29">
        <v>0</v>
      </c>
    </row>
    <row r="309" spans="1:7" s="2" customFormat="1" ht="25" customHeight="1" x14ac:dyDescent="0.2">
      <c r="A309" s="4" t="e" vm="3">
        <v>#VALUE!</v>
      </c>
      <c r="B309" s="2" t="s">
        <v>7</v>
      </c>
      <c r="C309" s="3">
        <v>45120</v>
      </c>
      <c r="D309" s="5">
        <v>-54</v>
      </c>
      <c r="E309" s="7">
        <v>146.02000000000001</v>
      </c>
      <c r="F309" s="7">
        <v>0</v>
      </c>
      <c r="G309" s="29">
        <v>-7885.19</v>
      </c>
    </row>
    <row r="310" spans="1:7" s="2" customFormat="1" ht="25" customHeight="1" x14ac:dyDescent="0.2">
      <c r="A310" s="4" t="e" vm="3">
        <v>#VALUE!</v>
      </c>
      <c r="B310" s="2" t="s">
        <v>7</v>
      </c>
      <c r="C310" s="3">
        <v>45154</v>
      </c>
      <c r="D310" s="5">
        <v>-5</v>
      </c>
      <c r="E310" s="7">
        <v>147.32</v>
      </c>
      <c r="F310" s="7">
        <v>0</v>
      </c>
      <c r="G310" s="29">
        <v>-736.58</v>
      </c>
    </row>
    <row r="311" spans="1:7" s="2" customFormat="1" ht="25" customHeight="1" x14ac:dyDescent="0.2">
      <c r="A311" s="4" t="e" vm="7">
        <v>#VALUE!</v>
      </c>
      <c r="B311" s="2" t="s">
        <v>5</v>
      </c>
      <c r="C311" s="3">
        <v>45112</v>
      </c>
      <c r="D311" s="5">
        <v>0</v>
      </c>
      <c r="E311" s="7">
        <v>0</v>
      </c>
      <c r="F311" s="7">
        <v>4.45</v>
      </c>
      <c r="G311" s="29">
        <v>0</v>
      </c>
    </row>
    <row r="312" spans="1:7" s="2" customFormat="1" ht="25" customHeight="1" x14ac:dyDescent="0.2">
      <c r="A312" s="4" t="e" vm="10">
        <v>#VALUE!</v>
      </c>
      <c r="B312" s="2" t="s">
        <v>5</v>
      </c>
      <c r="C312" s="3">
        <v>45223</v>
      </c>
      <c r="D312" s="5">
        <v>0</v>
      </c>
      <c r="E312" s="7">
        <v>0</v>
      </c>
      <c r="F312" s="7">
        <v>4.95</v>
      </c>
      <c r="G312" s="29">
        <v>0</v>
      </c>
    </row>
    <row r="313" spans="1:7" s="2" customFormat="1" ht="25" customHeight="1" x14ac:dyDescent="0.2">
      <c r="A313" s="4" t="e" vm="5">
        <v>#VALUE!</v>
      </c>
      <c r="B313" s="2" t="s">
        <v>5</v>
      </c>
      <c r="C313" s="3">
        <v>44945</v>
      </c>
      <c r="D313" s="5">
        <v>0</v>
      </c>
      <c r="E313" s="7">
        <v>0</v>
      </c>
      <c r="F313" s="7">
        <v>4.92</v>
      </c>
      <c r="G313" s="29">
        <v>0</v>
      </c>
    </row>
    <row r="314" spans="1:7" s="2" customFormat="1" ht="25" customHeight="1" x14ac:dyDescent="0.2">
      <c r="A314" s="4" t="e" vm="8">
        <v>#VALUE!</v>
      </c>
      <c r="B314" s="2" t="s">
        <v>5</v>
      </c>
      <c r="C314" s="3">
        <v>45183</v>
      </c>
      <c r="D314" s="5">
        <v>0</v>
      </c>
      <c r="E314" s="7">
        <v>0</v>
      </c>
      <c r="F314" s="7">
        <v>4.66</v>
      </c>
      <c r="G314" s="29">
        <v>0</v>
      </c>
    </row>
    <row r="315" spans="1:7" s="2" customFormat="1" ht="25" customHeight="1" x14ac:dyDescent="0.2">
      <c r="A315" s="4" t="e" vm="2">
        <v>#VALUE!</v>
      </c>
      <c r="B315" s="2" t="s">
        <v>5</v>
      </c>
      <c r="C315" s="3">
        <v>44939</v>
      </c>
      <c r="D315" s="5">
        <v>0</v>
      </c>
      <c r="E315" s="7">
        <v>0</v>
      </c>
      <c r="F315" s="7">
        <v>3.59</v>
      </c>
      <c r="G315" s="29">
        <v>0</v>
      </c>
    </row>
    <row r="316" spans="1:7" s="2" customFormat="1" ht="25" customHeight="1" x14ac:dyDescent="0.2">
      <c r="A316" s="4" t="e" vm="2">
        <v>#VALUE!</v>
      </c>
      <c r="B316" s="2" t="s">
        <v>5</v>
      </c>
      <c r="C316" s="3">
        <v>44957</v>
      </c>
      <c r="D316" s="5">
        <v>0</v>
      </c>
      <c r="E316" s="7">
        <v>0</v>
      </c>
      <c r="F316" s="7">
        <v>3</v>
      </c>
      <c r="G316" s="29">
        <v>0</v>
      </c>
    </row>
    <row r="317" spans="1:7" s="2" customFormat="1" ht="25" customHeight="1" x14ac:dyDescent="0.2">
      <c r="A317" s="4" t="e" vm="10">
        <v>#VALUE!</v>
      </c>
      <c r="B317" s="2" t="s">
        <v>5</v>
      </c>
      <c r="C317" s="3">
        <v>45317</v>
      </c>
      <c r="D317" s="5">
        <v>0</v>
      </c>
      <c r="E317" s="7">
        <v>0</v>
      </c>
      <c r="F317" s="7">
        <v>4.58</v>
      </c>
      <c r="G317" s="29">
        <v>0</v>
      </c>
    </row>
    <row r="318" spans="1:7" s="2" customFormat="1" ht="25" customHeight="1" x14ac:dyDescent="0.2">
      <c r="A318" s="4" t="e" vm="4">
        <v>#VALUE!</v>
      </c>
      <c r="B318" s="2" t="s">
        <v>7</v>
      </c>
      <c r="C318" s="3">
        <v>45454</v>
      </c>
      <c r="D318" s="5">
        <v>-64</v>
      </c>
      <c r="E318" s="7">
        <v>648.54999999999995</v>
      </c>
      <c r="F318" s="7">
        <v>0</v>
      </c>
      <c r="G318" s="29">
        <v>-41507.199999999997</v>
      </c>
    </row>
    <row r="319" spans="1:7" s="2" customFormat="1" ht="25" customHeight="1" x14ac:dyDescent="0.2">
      <c r="A319" s="4" t="e" vm="2">
        <v>#VALUE!</v>
      </c>
      <c r="B319" s="2" t="s">
        <v>8</v>
      </c>
      <c r="C319" s="3">
        <v>45349</v>
      </c>
      <c r="D319" s="5">
        <v>19</v>
      </c>
      <c r="E319" s="7">
        <v>486.57</v>
      </c>
      <c r="F319" s="7">
        <v>0</v>
      </c>
      <c r="G319" s="29">
        <v>9244.77</v>
      </c>
    </row>
    <row r="320" spans="1:7" s="2" customFormat="1" ht="25" customHeight="1" x14ac:dyDescent="0.2">
      <c r="A320" s="4" t="e" vm="3">
        <v>#VALUE!</v>
      </c>
      <c r="B320" s="2" t="s">
        <v>8</v>
      </c>
      <c r="C320" s="3">
        <v>45056</v>
      </c>
      <c r="D320" s="5">
        <v>56</v>
      </c>
      <c r="E320" s="7">
        <v>132.96</v>
      </c>
      <c r="F320" s="7">
        <v>0</v>
      </c>
      <c r="G320" s="29">
        <v>7445.54</v>
      </c>
    </row>
    <row r="321" spans="1:7" s="2" customFormat="1" ht="25" customHeight="1" x14ac:dyDescent="0.2">
      <c r="A321" s="4" t="e" vm="5">
        <v>#VALUE!</v>
      </c>
      <c r="B321" s="2" t="s">
        <v>5</v>
      </c>
      <c r="C321" s="3">
        <v>45281</v>
      </c>
      <c r="D321" s="5">
        <v>0</v>
      </c>
      <c r="E321" s="7">
        <v>0</v>
      </c>
      <c r="F321" s="7">
        <v>2.15</v>
      </c>
      <c r="G321" s="29">
        <v>0</v>
      </c>
    </row>
    <row r="322" spans="1:7" s="2" customFormat="1" ht="25" customHeight="1" x14ac:dyDescent="0.2">
      <c r="A322" s="4" t="e" vm="5">
        <v>#VALUE!</v>
      </c>
      <c r="B322" s="2" t="s">
        <v>5</v>
      </c>
      <c r="C322" s="3">
        <v>45362</v>
      </c>
      <c r="D322" s="5">
        <v>0</v>
      </c>
      <c r="E322" s="7">
        <v>0</v>
      </c>
      <c r="F322" s="7">
        <v>0.97</v>
      </c>
      <c r="G322" s="29">
        <v>0</v>
      </c>
    </row>
    <row r="323" spans="1:7" s="2" customFormat="1" ht="25" customHeight="1" x14ac:dyDescent="0.2">
      <c r="A323" s="4" t="e" vm="1">
        <v>#VALUE!</v>
      </c>
      <c r="B323" s="2" t="s">
        <v>7</v>
      </c>
      <c r="C323" s="3">
        <v>45061</v>
      </c>
      <c r="D323" s="5">
        <v>-1</v>
      </c>
      <c r="E323" s="7">
        <v>28.94</v>
      </c>
      <c r="F323" s="7">
        <v>0</v>
      </c>
      <c r="G323" s="29">
        <v>-28.94</v>
      </c>
    </row>
    <row r="324" spans="1:7" s="2" customFormat="1" ht="25" customHeight="1" x14ac:dyDescent="0.2">
      <c r="A324" s="4" t="e" vm="5">
        <v>#VALUE!</v>
      </c>
      <c r="B324" s="2" t="s">
        <v>7</v>
      </c>
      <c r="C324" s="3">
        <v>45037</v>
      </c>
      <c r="D324" s="5">
        <v>-1</v>
      </c>
      <c r="E324" s="7">
        <v>163.92</v>
      </c>
      <c r="F324" s="7">
        <v>0</v>
      </c>
      <c r="G324" s="29">
        <v>-163.92</v>
      </c>
    </row>
    <row r="325" spans="1:7" s="2" customFormat="1" ht="25" customHeight="1" x14ac:dyDescent="0.2">
      <c r="A325" s="4" t="e" vm="9">
        <v>#VALUE!</v>
      </c>
      <c r="B325" s="2" t="s">
        <v>8</v>
      </c>
      <c r="C325" s="3">
        <v>45329</v>
      </c>
      <c r="D325" s="5">
        <v>91</v>
      </c>
      <c r="E325" s="7">
        <v>278.35000000000002</v>
      </c>
      <c r="F325" s="7">
        <v>0</v>
      </c>
      <c r="G325" s="29">
        <v>25330.29</v>
      </c>
    </row>
    <row r="326" spans="1:7" s="2" customFormat="1" ht="25" customHeight="1" x14ac:dyDescent="0.2">
      <c r="A326" s="4" t="e" vm="4">
        <v>#VALUE!</v>
      </c>
      <c r="B326" s="2" t="s">
        <v>7</v>
      </c>
      <c r="C326" s="3">
        <v>45435</v>
      </c>
      <c r="D326" s="5">
        <v>-21</v>
      </c>
      <c r="E326" s="7">
        <v>635.66999999999996</v>
      </c>
      <c r="F326" s="7">
        <v>0</v>
      </c>
      <c r="G326" s="29">
        <v>-13349.07</v>
      </c>
    </row>
    <row r="327" spans="1:7" s="2" customFormat="1" ht="25" customHeight="1" x14ac:dyDescent="0.2">
      <c r="A327" s="4" t="e" vm="2">
        <v>#VALUE!</v>
      </c>
      <c r="B327" s="2" t="s">
        <v>7</v>
      </c>
      <c r="C327" s="3">
        <v>45366</v>
      </c>
      <c r="D327" s="5">
        <v>-7</v>
      </c>
      <c r="E327" s="7">
        <v>483.62</v>
      </c>
      <c r="F327" s="7">
        <v>0</v>
      </c>
      <c r="G327" s="29">
        <v>-3385.34</v>
      </c>
    </row>
    <row r="328" spans="1:7" s="2" customFormat="1" ht="25" customHeight="1" x14ac:dyDescent="0.2">
      <c r="A328" s="4" t="e" vm="7">
        <v>#VALUE!</v>
      </c>
      <c r="B328" s="2" t="s">
        <v>5</v>
      </c>
      <c r="C328" s="3">
        <v>45337</v>
      </c>
      <c r="D328" s="5">
        <v>0</v>
      </c>
      <c r="E328" s="7">
        <v>0</v>
      </c>
      <c r="F328" s="7">
        <v>2.85</v>
      </c>
      <c r="G328" s="29">
        <v>0</v>
      </c>
    </row>
    <row r="329" spans="1:7" s="2" customFormat="1" ht="25" customHeight="1" x14ac:dyDescent="0.2">
      <c r="A329" s="4" t="e" vm="9">
        <v>#VALUE!</v>
      </c>
      <c r="B329" s="2" t="s">
        <v>8</v>
      </c>
      <c r="C329" s="3">
        <v>45222</v>
      </c>
      <c r="D329" s="5">
        <v>65</v>
      </c>
      <c r="E329" s="7">
        <v>230.18</v>
      </c>
      <c r="F329" s="7">
        <v>0</v>
      </c>
      <c r="G329" s="29">
        <v>14961.84</v>
      </c>
    </row>
    <row r="330" spans="1:7" s="2" customFormat="1" ht="25" customHeight="1" x14ac:dyDescent="0.2">
      <c r="A330" s="4" t="e" vm="7">
        <v>#VALUE!</v>
      </c>
      <c r="B330" s="2" t="s">
        <v>5</v>
      </c>
      <c r="C330" s="3">
        <v>44993</v>
      </c>
      <c r="D330" s="5">
        <v>0</v>
      </c>
      <c r="E330" s="7">
        <v>0</v>
      </c>
      <c r="F330" s="7">
        <v>4.67</v>
      </c>
      <c r="G330" s="29">
        <v>0</v>
      </c>
    </row>
    <row r="331" spans="1:7" s="2" customFormat="1" ht="25" customHeight="1" x14ac:dyDescent="0.2">
      <c r="A331" s="4" t="e" vm="2">
        <v>#VALUE!</v>
      </c>
      <c r="B331" s="2" t="s">
        <v>7</v>
      </c>
      <c r="C331" s="3">
        <v>44944</v>
      </c>
      <c r="D331" s="5">
        <v>-14</v>
      </c>
      <c r="E331" s="7">
        <v>132.75</v>
      </c>
      <c r="F331" s="7">
        <v>0</v>
      </c>
      <c r="G331" s="29">
        <v>-1858.46</v>
      </c>
    </row>
    <row r="332" spans="1:7" s="2" customFormat="1" ht="25" customHeight="1" x14ac:dyDescent="0.2">
      <c r="A332" s="4" t="e" vm="4">
        <v>#VALUE!</v>
      </c>
      <c r="B332" s="2" t="s">
        <v>7</v>
      </c>
      <c r="C332" s="3">
        <v>44973</v>
      </c>
      <c r="D332" s="5">
        <v>-19</v>
      </c>
      <c r="E332" s="7">
        <v>350.71</v>
      </c>
      <c r="F332" s="7">
        <v>0</v>
      </c>
      <c r="G332" s="29">
        <v>-6663.49</v>
      </c>
    </row>
    <row r="333" spans="1:7" s="2" customFormat="1" ht="25" customHeight="1" x14ac:dyDescent="0.2">
      <c r="A333" s="4" t="e" vm="6">
        <v>#VALUE!</v>
      </c>
      <c r="B333" s="2" t="s">
        <v>8</v>
      </c>
      <c r="C333" s="3">
        <v>45028</v>
      </c>
      <c r="D333" s="5">
        <v>12</v>
      </c>
      <c r="E333" s="7">
        <v>280.68</v>
      </c>
      <c r="F333" s="7">
        <v>0</v>
      </c>
      <c r="G333" s="29">
        <v>3368.11</v>
      </c>
    </row>
    <row r="334" spans="1:7" s="2" customFormat="1" ht="25" customHeight="1" x14ac:dyDescent="0.2">
      <c r="A334" s="4" t="e" vm="6">
        <v>#VALUE!</v>
      </c>
      <c r="B334" s="2" t="s">
        <v>8</v>
      </c>
      <c r="C334" s="3">
        <v>45315</v>
      </c>
      <c r="D334" s="5">
        <v>43</v>
      </c>
      <c r="E334" s="7">
        <v>401.09</v>
      </c>
      <c r="F334" s="7">
        <v>0</v>
      </c>
      <c r="G334" s="29">
        <v>17247.02</v>
      </c>
    </row>
    <row r="335" spans="1:7" s="2" customFormat="1" ht="25" customHeight="1" x14ac:dyDescent="0.2">
      <c r="A335" s="4" t="e" vm="3">
        <v>#VALUE!</v>
      </c>
      <c r="B335" s="2" t="s">
        <v>5</v>
      </c>
      <c r="C335" s="3">
        <v>45372</v>
      </c>
      <c r="D335" s="5">
        <v>0</v>
      </c>
      <c r="E335" s="7">
        <v>0</v>
      </c>
      <c r="F335" s="7">
        <v>0.82</v>
      </c>
      <c r="G335" s="29">
        <v>0</v>
      </c>
    </row>
    <row r="336" spans="1:7" s="2" customFormat="1" ht="25" customHeight="1" x14ac:dyDescent="0.2">
      <c r="A336" s="4" t="e" vm="1">
        <v>#VALUE!</v>
      </c>
      <c r="B336" s="2" t="s">
        <v>8</v>
      </c>
      <c r="C336" s="3">
        <v>45407</v>
      </c>
      <c r="D336" s="5">
        <v>59</v>
      </c>
      <c r="E336" s="7">
        <v>82.63</v>
      </c>
      <c r="F336" s="7">
        <v>0</v>
      </c>
      <c r="G336" s="29">
        <v>4874.8900000000003</v>
      </c>
    </row>
    <row r="337" spans="1:7" s="2" customFormat="1" ht="25" customHeight="1" x14ac:dyDescent="0.2">
      <c r="A337" s="4" t="e" vm="3">
        <v>#VALUE!</v>
      </c>
      <c r="B337" s="2" t="s">
        <v>7</v>
      </c>
      <c r="C337" s="3">
        <v>44945</v>
      </c>
      <c r="D337" s="5">
        <v>-39</v>
      </c>
      <c r="E337" s="7">
        <v>130.25</v>
      </c>
      <c r="F337" s="7">
        <v>0</v>
      </c>
      <c r="G337" s="29">
        <v>-5079.6899999999996</v>
      </c>
    </row>
    <row r="338" spans="1:7" s="2" customFormat="1" ht="25" customHeight="1" x14ac:dyDescent="0.2">
      <c r="A338" s="4" t="e" vm="10">
        <v>#VALUE!</v>
      </c>
      <c r="B338" s="2" t="s">
        <v>8</v>
      </c>
      <c r="C338" s="3">
        <v>45042</v>
      </c>
      <c r="D338" s="5">
        <v>43</v>
      </c>
      <c r="E338" s="7">
        <v>103.59</v>
      </c>
      <c r="F338" s="7">
        <v>0</v>
      </c>
      <c r="G338" s="29">
        <v>4454.42</v>
      </c>
    </row>
    <row r="339" spans="1:7" s="2" customFormat="1" ht="25" customHeight="1" x14ac:dyDescent="0.2">
      <c r="A339" s="4" t="e" vm="9">
        <v>#VALUE!</v>
      </c>
      <c r="B339" s="2" t="s">
        <v>5</v>
      </c>
      <c r="C339" s="3">
        <v>45365</v>
      </c>
      <c r="D339" s="5">
        <v>0</v>
      </c>
      <c r="E339" s="7">
        <v>0</v>
      </c>
      <c r="F339" s="7">
        <v>3.97</v>
      </c>
      <c r="G339" s="29">
        <v>0</v>
      </c>
    </row>
    <row r="340" spans="1:7" s="2" customFormat="1" ht="25" customHeight="1" x14ac:dyDescent="0.2">
      <c r="A340" s="4" t="e" vm="3">
        <v>#VALUE!</v>
      </c>
      <c r="B340" s="2" t="s">
        <v>8</v>
      </c>
      <c r="C340" s="3">
        <v>44956</v>
      </c>
      <c r="D340" s="5">
        <v>66</v>
      </c>
      <c r="E340" s="7">
        <v>134.47999999999999</v>
      </c>
      <c r="F340" s="7">
        <v>0</v>
      </c>
      <c r="G340" s="29">
        <v>8875.83</v>
      </c>
    </row>
    <row r="341" spans="1:7" s="2" customFormat="1" ht="25" customHeight="1" x14ac:dyDescent="0.2">
      <c r="A341" s="4" t="e" vm="4">
        <v>#VALUE!</v>
      </c>
      <c r="B341" s="2" t="s">
        <v>7</v>
      </c>
      <c r="C341" s="3">
        <v>45460</v>
      </c>
      <c r="D341" s="5">
        <v>-64</v>
      </c>
      <c r="E341" s="7">
        <v>675.83</v>
      </c>
      <c r="F341" s="7">
        <v>0</v>
      </c>
      <c r="G341" s="29">
        <v>-43253.120000000003</v>
      </c>
    </row>
    <row r="342" spans="1:7" s="2" customFormat="1" ht="25" customHeight="1" x14ac:dyDescent="0.2">
      <c r="A342" s="4" t="e" vm="8">
        <v>#VALUE!</v>
      </c>
      <c r="B342" s="2" t="s">
        <v>5</v>
      </c>
      <c r="C342" s="3">
        <v>45419</v>
      </c>
      <c r="D342" s="5">
        <v>0</v>
      </c>
      <c r="E342" s="7">
        <v>0</v>
      </c>
      <c r="F342" s="7">
        <v>4.8499999999999996</v>
      </c>
      <c r="G342" s="29">
        <v>0</v>
      </c>
    </row>
    <row r="343" spans="1:7" s="2" customFormat="1" ht="25" customHeight="1" x14ac:dyDescent="0.2">
      <c r="A343" s="4" t="e" vm="3">
        <v>#VALUE!</v>
      </c>
      <c r="B343" s="2" t="s">
        <v>7</v>
      </c>
      <c r="C343" s="3">
        <v>45105</v>
      </c>
      <c r="D343" s="5">
        <v>-63</v>
      </c>
      <c r="E343" s="7">
        <v>135.01</v>
      </c>
      <c r="F343" s="7">
        <v>0</v>
      </c>
      <c r="G343" s="29">
        <v>-8505.73</v>
      </c>
    </row>
    <row r="344" spans="1:7" s="2" customFormat="1" ht="25" customHeight="1" x14ac:dyDescent="0.2">
      <c r="A344" s="4" t="e" vm="6">
        <v>#VALUE!</v>
      </c>
      <c r="B344" s="2" t="s">
        <v>5</v>
      </c>
      <c r="C344" s="3">
        <v>45036</v>
      </c>
      <c r="D344" s="5">
        <v>0</v>
      </c>
      <c r="E344" s="7">
        <v>0</v>
      </c>
      <c r="F344" s="7">
        <v>4.38</v>
      </c>
      <c r="G344" s="29">
        <v>0</v>
      </c>
    </row>
    <row r="345" spans="1:7" s="2" customFormat="1" ht="25" customHeight="1" x14ac:dyDescent="0.2">
      <c r="A345" s="4" t="e" vm="4">
        <v>#VALUE!</v>
      </c>
      <c r="B345" s="2" t="s">
        <v>8</v>
      </c>
      <c r="C345" s="3">
        <v>45072</v>
      </c>
      <c r="D345" s="5">
        <v>86</v>
      </c>
      <c r="E345" s="7">
        <v>378.88</v>
      </c>
      <c r="F345" s="7">
        <v>0</v>
      </c>
      <c r="G345" s="29">
        <v>32583.68</v>
      </c>
    </row>
    <row r="346" spans="1:7" s="2" customFormat="1" ht="25" customHeight="1" x14ac:dyDescent="0.2">
      <c r="A346" s="4" t="e" vm="5">
        <v>#VALUE!</v>
      </c>
      <c r="B346" s="2" t="s">
        <v>8</v>
      </c>
      <c r="C346" s="3">
        <v>45435</v>
      </c>
      <c r="D346" s="5">
        <v>94</v>
      </c>
      <c r="E346" s="7">
        <v>186.88</v>
      </c>
      <c r="F346" s="7">
        <v>0</v>
      </c>
      <c r="G346" s="29">
        <v>17566.72</v>
      </c>
    </row>
    <row r="347" spans="1:7" s="2" customFormat="1" ht="25" customHeight="1" x14ac:dyDescent="0.2">
      <c r="A347" s="4" t="e" vm="8">
        <v>#VALUE!</v>
      </c>
      <c r="B347" s="2" t="s">
        <v>5</v>
      </c>
      <c r="C347" s="3">
        <v>45160</v>
      </c>
      <c r="D347" s="5">
        <v>0</v>
      </c>
      <c r="E347" s="7">
        <v>0</v>
      </c>
      <c r="F347" s="7">
        <v>1.22</v>
      </c>
      <c r="G347" s="29">
        <v>0</v>
      </c>
    </row>
    <row r="348" spans="1:7" s="2" customFormat="1" ht="25" customHeight="1" x14ac:dyDescent="0.2">
      <c r="A348" s="4" t="e" vm="8">
        <v>#VALUE!</v>
      </c>
      <c r="B348" s="2" t="s">
        <v>7</v>
      </c>
      <c r="C348" s="3">
        <v>45243</v>
      </c>
      <c r="D348" s="5">
        <v>-19</v>
      </c>
      <c r="E348" s="7">
        <v>142.59</v>
      </c>
      <c r="F348" s="7">
        <v>0</v>
      </c>
      <c r="G348" s="29">
        <v>-2709.21</v>
      </c>
    </row>
    <row r="349" spans="1:7" s="2" customFormat="1" ht="25" customHeight="1" x14ac:dyDescent="0.2">
      <c r="A349" s="4" t="e" vm="10">
        <v>#VALUE!</v>
      </c>
      <c r="B349" s="2" t="s">
        <v>7</v>
      </c>
      <c r="C349" s="3">
        <v>45441</v>
      </c>
      <c r="D349" s="5">
        <v>-20</v>
      </c>
      <c r="E349" s="7">
        <v>175.7</v>
      </c>
      <c r="F349" s="7">
        <v>0</v>
      </c>
      <c r="G349" s="29">
        <v>-3513.97</v>
      </c>
    </row>
    <row r="350" spans="1:7" s="2" customFormat="1" ht="25" customHeight="1" x14ac:dyDescent="0.2">
      <c r="A350" s="4" t="e" vm="1">
        <v>#VALUE!</v>
      </c>
      <c r="B350" s="2" t="s">
        <v>7</v>
      </c>
      <c r="C350" s="3">
        <v>45005</v>
      </c>
      <c r="D350" s="5">
        <v>-70</v>
      </c>
      <c r="E350" s="7">
        <v>25.89</v>
      </c>
      <c r="F350" s="7">
        <v>0</v>
      </c>
      <c r="G350" s="29">
        <v>-1812.27</v>
      </c>
    </row>
    <row r="351" spans="1:7" s="2" customFormat="1" ht="25" customHeight="1" x14ac:dyDescent="0.2">
      <c r="A351" s="4" t="e" vm="9">
        <v>#VALUE!</v>
      </c>
      <c r="B351" s="2" t="s">
        <v>5</v>
      </c>
      <c r="C351" s="3">
        <v>45040</v>
      </c>
      <c r="D351" s="5">
        <v>0</v>
      </c>
      <c r="E351" s="7">
        <v>0</v>
      </c>
      <c r="F351" s="7">
        <v>1.45</v>
      </c>
      <c r="G351" s="29">
        <v>0</v>
      </c>
    </row>
    <row r="352" spans="1:7" s="2" customFormat="1" ht="25" customHeight="1" x14ac:dyDescent="0.2">
      <c r="A352" s="4" t="e" vm="6">
        <v>#VALUE!</v>
      </c>
      <c r="B352" s="2" t="s">
        <v>8</v>
      </c>
      <c r="C352" s="3">
        <v>45309</v>
      </c>
      <c r="D352" s="5">
        <v>11</v>
      </c>
      <c r="E352" s="7">
        <v>392.44</v>
      </c>
      <c r="F352" s="7">
        <v>0</v>
      </c>
      <c r="G352" s="29">
        <v>4316.79</v>
      </c>
    </row>
    <row r="353" spans="1:7" s="2" customFormat="1" ht="25" customHeight="1" x14ac:dyDescent="0.2">
      <c r="A353" s="4" t="e" vm="7">
        <v>#VALUE!</v>
      </c>
      <c r="B353" s="2" t="s">
        <v>5</v>
      </c>
      <c r="C353" s="3">
        <v>45365</v>
      </c>
      <c r="D353" s="5">
        <v>0</v>
      </c>
      <c r="E353" s="7">
        <v>0</v>
      </c>
      <c r="F353" s="7">
        <v>0.57999999999999996</v>
      </c>
      <c r="G353" s="29">
        <v>0</v>
      </c>
    </row>
    <row r="354" spans="1:7" s="2" customFormat="1" ht="25" customHeight="1" x14ac:dyDescent="0.2">
      <c r="A354" s="4" t="e" vm="7">
        <v>#VALUE!</v>
      </c>
      <c r="B354" s="2" t="s">
        <v>5</v>
      </c>
      <c r="C354" s="3">
        <v>45071</v>
      </c>
      <c r="D354" s="5">
        <v>0</v>
      </c>
      <c r="E354" s="7">
        <v>0</v>
      </c>
      <c r="F354" s="7">
        <v>1.0900000000000001</v>
      </c>
      <c r="G354" s="29">
        <v>0</v>
      </c>
    </row>
    <row r="355" spans="1:7" s="2" customFormat="1" ht="25" customHeight="1" x14ac:dyDescent="0.2">
      <c r="A355" s="4" t="e" vm="2">
        <v>#VALUE!</v>
      </c>
      <c r="B355" s="2" t="s">
        <v>5</v>
      </c>
      <c r="C355" s="3">
        <v>45245</v>
      </c>
      <c r="D355" s="5">
        <v>0</v>
      </c>
      <c r="E355" s="7">
        <v>0</v>
      </c>
      <c r="F355" s="7">
        <v>1.35</v>
      </c>
      <c r="G355" s="29">
        <v>0</v>
      </c>
    </row>
    <row r="356" spans="1:7" s="2" customFormat="1" ht="25" customHeight="1" x14ac:dyDescent="0.2">
      <c r="A356" s="4" t="e" vm="8">
        <v>#VALUE!</v>
      </c>
      <c r="B356" s="2" t="s">
        <v>8</v>
      </c>
      <c r="C356" s="3">
        <v>45209</v>
      </c>
      <c r="D356" s="5">
        <v>65</v>
      </c>
      <c r="E356" s="7">
        <v>129.47999999999999</v>
      </c>
      <c r="F356" s="7">
        <v>0</v>
      </c>
      <c r="G356" s="29">
        <v>8416.2000000000007</v>
      </c>
    </row>
    <row r="357" spans="1:7" s="2" customFormat="1" ht="25" customHeight="1" x14ac:dyDescent="0.2">
      <c r="A357" s="4" t="e" vm="3">
        <v>#VALUE!</v>
      </c>
      <c r="B357" s="2" t="s">
        <v>8</v>
      </c>
      <c r="C357" s="3">
        <v>45366</v>
      </c>
      <c r="D357" s="5">
        <v>95</v>
      </c>
      <c r="E357" s="7">
        <v>189.2</v>
      </c>
      <c r="F357" s="7">
        <v>0</v>
      </c>
      <c r="G357" s="29">
        <v>17973.66</v>
      </c>
    </row>
    <row r="358" spans="1:7" s="2" customFormat="1" ht="25" customHeight="1" x14ac:dyDescent="0.2">
      <c r="A358" s="4" t="e" vm="2">
        <v>#VALUE!</v>
      </c>
      <c r="B358" s="2" t="s">
        <v>5</v>
      </c>
      <c r="C358" s="3">
        <v>45219</v>
      </c>
      <c r="D358" s="5">
        <v>0</v>
      </c>
      <c r="E358" s="7">
        <v>0</v>
      </c>
      <c r="F358" s="7">
        <v>2.94</v>
      </c>
      <c r="G358" s="29">
        <v>0</v>
      </c>
    </row>
    <row r="359" spans="1:7" s="2" customFormat="1" ht="25" customHeight="1" x14ac:dyDescent="0.2">
      <c r="A359" s="4" t="e" vm="3">
        <v>#VALUE!</v>
      </c>
      <c r="B359" s="2" t="s">
        <v>8</v>
      </c>
      <c r="C359" s="3">
        <v>44946</v>
      </c>
      <c r="D359" s="5">
        <v>87</v>
      </c>
      <c r="E359" s="7">
        <v>130.57</v>
      </c>
      <c r="F359" s="7">
        <v>0</v>
      </c>
      <c r="G359" s="29">
        <v>11359.37</v>
      </c>
    </row>
    <row r="360" spans="1:7" s="2" customFormat="1" ht="25" customHeight="1" x14ac:dyDescent="0.2">
      <c r="A360" s="4" t="e" vm="7">
        <v>#VALUE!</v>
      </c>
      <c r="B360" s="2" t="s">
        <v>7</v>
      </c>
      <c r="C360" s="3">
        <v>45167</v>
      </c>
      <c r="D360" s="5">
        <v>-19</v>
      </c>
      <c r="E360" s="7">
        <v>257.18</v>
      </c>
      <c r="F360" s="7">
        <v>0</v>
      </c>
      <c r="G360" s="29">
        <v>-4886.42</v>
      </c>
    </row>
    <row r="361" spans="1:7" s="2" customFormat="1" ht="25" customHeight="1" x14ac:dyDescent="0.2">
      <c r="A361" s="4" t="e" vm="10">
        <v>#VALUE!</v>
      </c>
      <c r="B361" s="2" t="s">
        <v>7</v>
      </c>
      <c r="C361" s="3">
        <v>45433</v>
      </c>
      <c r="D361" s="5">
        <v>-13</v>
      </c>
      <c r="E361" s="7">
        <v>177.65</v>
      </c>
      <c r="F361" s="7">
        <v>0</v>
      </c>
      <c r="G361" s="29">
        <v>-2309.4</v>
      </c>
    </row>
    <row r="362" spans="1:7" s="2" customFormat="1" ht="25" customHeight="1" x14ac:dyDescent="0.2">
      <c r="A362" s="4" t="e" vm="9">
        <v>#VALUE!</v>
      </c>
      <c r="B362" s="2" t="s">
        <v>7</v>
      </c>
      <c r="C362" s="3">
        <v>45450</v>
      </c>
      <c r="D362" s="5">
        <v>-2</v>
      </c>
      <c r="E362" s="7">
        <v>278.67</v>
      </c>
      <c r="F362" s="7">
        <v>0</v>
      </c>
      <c r="G362" s="29">
        <v>-557.34</v>
      </c>
    </row>
    <row r="363" spans="1:7" s="2" customFormat="1" ht="25" customHeight="1" x14ac:dyDescent="0.2">
      <c r="A363" s="4" t="e" vm="9">
        <v>#VALUE!</v>
      </c>
      <c r="B363" s="2" t="s">
        <v>7</v>
      </c>
      <c r="C363" s="3">
        <v>45006</v>
      </c>
      <c r="D363" s="5">
        <v>-58</v>
      </c>
      <c r="E363" s="7">
        <v>219.82</v>
      </c>
      <c r="F363" s="7">
        <v>0</v>
      </c>
      <c r="G363" s="29">
        <v>-12749.28</v>
      </c>
    </row>
    <row r="364" spans="1:7" s="2" customFormat="1" ht="25" customHeight="1" x14ac:dyDescent="0.2">
      <c r="A364" s="4" t="e" vm="3">
        <v>#VALUE!</v>
      </c>
      <c r="B364" s="2" t="s">
        <v>8</v>
      </c>
      <c r="C364" s="3">
        <v>45405</v>
      </c>
      <c r="D364" s="5">
        <v>96</v>
      </c>
      <c r="E364" s="7">
        <v>192.14</v>
      </c>
      <c r="F364" s="7">
        <v>0</v>
      </c>
      <c r="G364" s="29">
        <v>18445.439999999999</v>
      </c>
    </row>
    <row r="365" spans="1:7" s="2" customFormat="1" ht="25" customHeight="1" x14ac:dyDescent="0.2">
      <c r="A365" s="4" t="e" vm="2">
        <v>#VALUE!</v>
      </c>
      <c r="B365" s="2" t="s">
        <v>8</v>
      </c>
      <c r="C365" s="3">
        <v>45048</v>
      </c>
      <c r="D365" s="5">
        <v>87</v>
      </c>
      <c r="E365" s="7">
        <v>238.75</v>
      </c>
      <c r="F365" s="7">
        <v>0</v>
      </c>
      <c r="G365" s="29">
        <v>20771.2</v>
      </c>
    </row>
    <row r="366" spans="1:7" s="2" customFormat="1" ht="25" customHeight="1" x14ac:dyDescent="0.2">
      <c r="A366" s="4" t="e" vm="2">
        <v>#VALUE!</v>
      </c>
      <c r="B366" s="2" t="s">
        <v>8</v>
      </c>
      <c r="C366" s="3">
        <v>45337</v>
      </c>
      <c r="D366" s="5">
        <v>95</v>
      </c>
      <c r="E366" s="7">
        <v>483.04</v>
      </c>
      <c r="F366" s="7">
        <v>0</v>
      </c>
      <c r="G366" s="29">
        <v>45888.55</v>
      </c>
    </row>
    <row r="367" spans="1:7" s="2" customFormat="1" ht="25" customHeight="1" x14ac:dyDescent="0.2">
      <c r="A367" s="4" t="e" vm="3">
        <v>#VALUE!</v>
      </c>
      <c r="B367" s="2" t="s">
        <v>7</v>
      </c>
      <c r="C367" s="3">
        <v>45317</v>
      </c>
      <c r="D367" s="5">
        <v>-31</v>
      </c>
      <c r="E367" s="7">
        <v>171.28</v>
      </c>
      <c r="F367" s="7">
        <v>0</v>
      </c>
      <c r="G367" s="29">
        <v>-5309.71</v>
      </c>
    </row>
    <row r="368" spans="1:7" s="2" customFormat="1" ht="25" customHeight="1" x14ac:dyDescent="0.2">
      <c r="A368" s="4" t="e" vm="5">
        <v>#VALUE!</v>
      </c>
      <c r="B368" s="2" t="s">
        <v>5</v>
      </c>
      <c r="C368" s="3">
        <v>45469</v>
      </c>
      <c r="D368" s="5">
        <v>0</v>
      </c>
      <c r="E368" s="7">
        <v>0</v>
      </c>
      <c r="F368" s="7">
        <v>2.96</v>
      </c>
      <c r="G368" s="29">
        <v>0</v>
      </c>
    </row>
    <row r="369" spans="1:7" s="2" customFormat="1" ht="25" customHeight="1" x14ac:dyDescent="0.2">
      <c r="A369" s="4" t="e" vm="10">
        <v>#VALUE!</v>
      </c>
      <c r="B369" s="2" t="s">
        <v>5</v>
      </c>
      <c r="C369" s="3">
        <v>44937</v>
      </c>
      <c r="D369" s="5">
        <v>0</v>
      </c>
      <c r="E369" s="7">
        <v>0</v>
      </c>
      <c r="F369" s="7">
        <v>3.09</v>
      </c>
      <c r="G369" s="29">
        <v>0</v>
      </c>
    </row>
    <row r="370" spans="1:7" s="2" customFormat="1" ht="25" customHeight="1" x14ac:dyDescent="0.2">
      <c r="A370" s="4" t="e" vm="6">
        <v>#VALUE!</v>
      </c>
      <c r="B370" s="2" t="s">
        <v>7</v>
      </c>
      <c r="C370" s="3">
        <v>45079</v>
      </c>
      <c r="D370" s="5">
        <v>-62</v>
      </c>
      <c r="E370" s="7">
        <v>332.8</v>
      </c>
      <c r="F370" s="7">
        <v>0</v>
      </c>
      <c r="G370" s="29">
        <v>-20633.39</v>
      </c>
    </row>
    <row r="371" spans="1:7" s="2" customFormat="1" ht="25" customHeight="1" x14ac:dyDescent="0.2">
      <c r="A371" s="4" t="e" vm="8">
        <v>#VALUE!</v>
      </c>
      <c r="B371" s="2" t="s">
        <v>7</v>
      </c>
      <c r="C371" s="3">
        <v>45184</v>
      </c>
      <c r="D371" s="5">
        <v>-76</v>
      </c>
      <c r="E371" s="7">
        <v>140.38999999999999</v>
      </c>
      <c r="F371" s="7">
        <v>0</v>
      </c>
      <c r="G371" s="29">
        <v>-10669.64</v>
      </c>
    </row>
    <row r="372" spans="1:7" s="2" customFormat="1" ht="25" customHeight="1" x14ac:dyDescent="0.2">
      <c r="A372" s="4" t="e" vm="10">
        <v>#VALUE!</v>
      </c>
      <c r="B372" s="2" t="s">
        <v>5</v>
      </c>
      <c r="C372" s="3">
        <v>45146</v>
      </c>
      <c r="D372" s="5">
        <v>0</v>
      </c>
      <c r="E372" s="7">
        <v>0</v>
      </c>
      <c r="F372" s="7">
        <v>4.8</v>
      </c>
      <c r="G372" s="29">
        <v>0</v>
      </c>
    </row>
    <row r="373" spans="1:7" s="2" customFormat="1" ht="25" customHeight="1" x14ac:dyDescent="0.2">
      <c r="A373" s="4" t="e" vm="2">
        <v>#VALUE!</v>
      </c>
      <c r="B373" s="2" t="s">
        <v>5</v>
      </c>
      <c r="C373" s="3">
        <v>45405</v>
      </c>
      <c r="D373" s="5">
        <v>0</v>
      </c>
      <c r="E373" s="7">
        <v>0</v>
      </c>
      <c r="F373" s="7">
        <v>2.95</v>
      </c>
      <c r="G373" s="29">
        <v>0</v>
      </c>
    </row>
    <row r="374" spans="1:7" s="2" customFormat="1" ht="25" customHeight="1" x14ac:dyDescent="0.2">
      <c r="A374" s="4" t="e" vm="6">
        <v>#VALUE!</v>
      </c>
      <c r="B374" s="2" t="s">
        <v>5</v>
      </c>
      <c r="C374" s="3">
        <v>45268</v>
      </c>
      <c r="D374" s="5">
        <v>0</v>
      </c>
      <c r="E374" s="7">
        <v>0</v>
      </c>
      <c r="F374" s="7">
        <v>1.86</v>
      </c>
      <c r="G374" s="29">
        <v>0</v>
      </c>
    </row>
    <row r="375" spans="1:7" s="2" customFormat="1" ht="25" customHeight="1" x14ac:dyDescent="0.2">
      <c r="A375" s="4" t="e" vm="4">
        <v>#VALUE!</v>
      </c>
      <c r="B375" s="2" t="s">
        <v>8</v>
      </c>
      <c r="C375" s="3">
        <v>45404</v>
      </c>
      <c r="D375" s="5">
        <v>58</v>
      </c>
      <c r="E375" s="7">
        <v>554.6</v>
      </c>
      <c r="F375" s="7">
        <v>0</v>
      </c>
      <c r="G375" s="29">
        <v>32166.799999999999</v>
      </c>
    </row>
    <row r="376" spans="1:7" s="2" customFormat="1" ht="25" customHeight="1" x14ac:dyDescent="0.2">
      <c r="A376" s="4" t="e" vm="2">
        <v>#VALUE!</v>
      </c>
      <c r="B376" s="2" t="s">
        <v>7</v>
      </c>
      <c r="C376" s="3">
        <v>45077</v>
      </c>
      <c r="D376" s="5">
        <v>-6</v>
      </c>
      <c r="E376" s="7">
        <v>264.18</v>
      </c>
      <c r="F376" s="7">
        <v>0</v>
      </c>
      <c r="G376" s="29">
        <v>-1585.06</v>
      </c>
    </row>
    <row r="377" spans="1:7" s="2" customFormat="1" ht="25" customHeight="1" x14ac:dyDescent="0.2">
      <c r="A377" s="4" t="e" vm="8">
        <v>#VALUE!</v>
      </c>
      <c r="B377" s="2" t="s">
        <v>7</v>
      </c>
      <c r="C377" s="3">
        <v>45315</v>
      </c>
      <c r="D377" s="5">
        <v>-18</v>
      </c>
      <c r="E377" s="7">
        <v>156.87</v>
      </c>
      <c r="F377" s="7">
        <v>0</v>
      </c>
      <c r="G377" s="29">
        <v>-2823.66</v>
      </c>
    </row>
    <row r="378" spans="1:7" s="2" customFormat="1" ht="25" customHeight="1" x14ac:dyDescent="0.2">
      <c r="A378" s="4" t="e" vm="7">
        <v>#VALUE!</v>
      </c>
      <c r="B378" s="2" t="s">
        <v>5</v>
      </c>
      <c r="C378" s="3">
        <v>44959</v>
      </c>
      <c r="D378" s="5">
        <v>0</v>
      </c>
      <c r="E378" s="7">
        <v>0</v>
      </c>
      <c r="F378" s="7">
        <v>1.07</v>
      </c>
      <c r="G378" s="29">
        <v>0</v>
      </c>
    </row>
    <row r="379" spans="1:7" s="2" customFormat="1" ht="25" customHeight="1" x14ac:dyDescent="0.2">
      <c r="A379" s="4" t="e" vm="4">
        <v>#VALUE!</v>
      </c>
      <c r="B379" s="2" t="s">
        <v>7</v>
      </c>
      <c r="C379" s="3">
        <v>44956</v>
      </c>
      <c r="D379" s="5">
        <v>-33</v>
      </c>
      <c r="E379" s="7">
        <v>353.11</v>
      </c>
      <c r="F379" s="7">
        <v>0</v>
      </c>
      <c r="G379" s="29">
        <v>-11652.63</v>
      </c>
    </row>
    <row r="380" spans="1:7" s="2" customFormat="1" ht="25" customHeight="1" x14ac:dyDescent="0.2">
      <c r="A380" s="4" t="e" vm="8">
        <v>#VALUE!</v>
      </c>
      <c r="B380" s="2" t="s">
        <v>7</v>
      </c>
      <c r="C380" s="3">
        <v>45351</v>
      </c>
      <c r="D380" s="5">
        <v>-2</v>
      </c>
      <c r="E380" s="7">
        <v>176.76</v>
      </c>
      <c r="F380" s="7">
        <v>0</v>
      </c>
      <c r="G380" s="29">
        <v>-353.52</v>
      </c>
    </row>
    <row r="381" spans="1:7" s="2" customFormat="1" ht="25" customHeight="1" x14ac:dyDescent="0.2">
      <c r="A381" s="4" t="e" vm="10">
        <v>#VALUE!</v>
      </c>
      <c r="B381" s="2" t="s">
        <v>7</v>
      </c>
      <c r="C381" s="3">
        <v>45190</v>
      </c>
      <c r="D381" s="5">
        <v>-6</v>
      </c>
      <c r="E381" s="7">
        <v>130.29</v>
      </c>
      <c r="F381" s="7">
        <v>0</v>
      </c>
      <c r="G381" s="29">
        <v>-781.74</v>
      </c>
    </row>
    <row r="382" spans="1:7" s="2" customFormat="1" ht="25" customHeight="1" x14ac:dyDescent="0.2">
      <c r="A382" s="4" t="e" vm="2">
        <v>#VALUE!</v>
      </c>
      <c r="B382" s="2" t="s">
        <v>5</v>
      </c>
      <c r="C382" s="3">
        <v>45090</v>
      </c>
      <c r="D382" s="5">
        <v>0</v>
      </c>
      <c r="E382" s="7">
        <v>0</v>
      </c>
      <c r="F382" s="7">
        <v>3.07</v>
      </c>
      <c r="G382" s="29">
        <v>0</v>
      </c>
    </row>
    <row r="383" spans="1:7" s="2" customFormat="1" ht="25" customHeight="1" x14ac:dyDescent="0.2">
      <c r="A383" s="4" t="e" vm="5">
        <v>#VALUE!</v>
      </c>
      <c r="B383" s="2" t="s">
        <v>5</v>
      </c>
      <c r="C383" s="3">
        <v>44936</v>
      </c>
      <c r="D383" s="5">
        <v>0</v>
      </c>
      <c r="E383" s="7">
        <v>0</v>
      </c>
      <c r="F383" s="7">
        <v>4.2699999999999996</v>
      </c>
      <c r="G383" s="29">
        <v>0</v>
      </c>
    </row>
    <row r="384" spans="1:7" s="2" customFormat="1" ht="25" customHeight="1" x14ac:dyDescent="0.2">
      <c r="A384" s="4" t="e" vm="10">
        <v>#VALUE!</v>
      </c>
      <c r="B384" s="2" t="s">
        <v>7</v>
      </c>
      <c r="C384" s="3">
        <v>45323</v>
      </c>
      <c r="D384" s="5">
        <v>-7</v>
      </c>
      <c r="E384" s="7">
        <v>141</v>
      </c>
      <c r="F384" s="7">
        <v>0</v>
      </c>
      <c r="G384" s="29">
        <v>-986.99</v>
      </c>
    </row>
    <row r="385" spans="1:7" s="2" customFormat="1" ht="25" customHeight="1" x14ac:dyDescent="0.2">
      <c r="A385" s="4" t="e" vm="5">
        <v>#VALUE!</v>
      </c>
      <c r="B385" s="2" t="s">
        <v>8</v>
      </c>
      <c r="C385" s="3">
        <v>45258</v>
      </c>
      <c r="D385" s="5">
        <v>79</v>
      </c>
      <c r="E385" s="7">
        <v>189.9</v>
      </c>
      <c r="F385" s="7">
        <v>0</v>
      </c>
      <c r="G385" s="29">
        <v>15002.08</v>
      </c>
    </row>
    <row r="386" spans="1:7" s="2" customFormat="1" ht="25" customHeight="1" x14ac:dyDescent="0.2">
      <c r="A386" s="4" t="e" vm="2">
        <v>#VALUE!</v>
      </c>
      <c r="B386" s="2" t="s">
        <v>7</v>
      </c>
      <c r="C386" s="3">
        <v>45086</v>
      </c>
      <c r="D386" s="5">
        <v>-11</v>
      </c>
      <c r="E386" s="7">
        <v>264.41000000000003</v>
      </c>
      <c r="F386" s="7">
        <v>0</v>
      </c>
      <c r="G386" s="29">
        <v>-2908.47</v>
      </c>
    </row>
    <row r="387" spans="1:7" s="2" customFormat="1" ht="25" customHeight="1" x14ac:dyDescent="0.2">
      <c r="A387" s="4" t="e" vm="5">
        <v>#VALUE!</v>
      </c>
      <c r="B387" s="2" t="s">
        <v>7</v>
      </c>
      <c r="C387" s="3">
        <v>45146</v>
      </c>
      <c r="D387" s="5">
        <v>-37</v>
      </c>
      <c r="E387" s="7">
        <v>178.85</v>
      </c>
      <c r="F387" s="7">
        <v>0</v>
      </c>
      <c r="G387" s="29">
        <v>-6617.46</v>
      </c>
    </row>
    <row r="388" spans="1:7" s="2" customFormat="1" ht="25" customHeight="1" x14ac:dyDescent="0.2">
      <c r="A388" s="4" t="e" vm="3">
        <v>#VALUE!</v>
      </c>
      <c r="B388" s="2" t="s">
        <v>7</v>
      </c>
      <c r="C388" s="3">
        <v>45261</v>
      </c>
      <c r="D388" s="5">
        <v>-44</v>
      </c>
      <c r="E388" s="7">
        <v>154.97</v>
      </c>
      <c r="F388" s="7">
        <v>0</v>
      </c>
      <c r="G388" s="29">
        <v>-6818.89</v>
      </c>
    </row>
    <row r="389" spans="1:7" s="2" customFormat="1" ht="25" customHeight="1" x14ac:dyDescent="0.2">
      <c r="A389" s="4" t="e" vm="5">
        <v>#VALUE!</v>
      </c>
      <c r="B389" s="2" t="s">
        <v>7</v>
      </c>
      <c r="C389" s="3">
        <v>45281</v>
      </c>
      <c r="D389" s="5">
        <v>-83</v>
      </c>
      <c r="E389" s="7">
        <v>194.17</v>
      </c>
      <c r="F389" s="7">
        <v>0</v>
      </c>
      <c r="G389" s="29">
        <v>-16115.99</v>
      </c>
    </row>
    <row r="390" spans="1:7" s="2" customFormat="1" ht="25" customHeight="1" x14ac:dyDescent="0.2">
      <c r="A390" s="4" t="e" vm="3">
        <v>#VALUE!</v>
      </c>
      <c r="B390" s="2" t="s">
        <v>8</v>
      </c>
      <c r="C390" s="3">
        <v>45034</v>
      </c>
      <c r="D390" s="5">
        <v>42</v>
      </c>
      <c r="E390" s="7">
        <v>137.75</v>
      </c>
      <c r="F390" s="7">
        <v>0</v>
      </c>
      <c r="G390" s="29">
        <v>5785.46</v>
      </c>
    </row>
    <row r="391" spans="1:7" s="2" customFormat="1" ht="25" customHeight="1" x14ac:dyDescent="0.2">
      <c r="A391" s="4" t="e" vm="6">
        <v>#VALUE!</v>
      </c>
      <c r="B391" s="2" t="s">
        <v>7</v>
      </c>
      <c r="C391" s="3">
        <v>45210</v>
      </c>
      <c r="D391" s="5">
        <v>-13</v>
      </c>
      <c r="E391" s="7">
        <v>330.54</v>
      </c>
      <c r="F391" s="7">
        <v>0</v>
      </c>
      <c r="G391" s="29">
        <v>-4297</v>
      </c>
    </row>
    <row r="392" spans="1:7" s="2" customFormat="1" ht="25" customHeight="1" x14ac:dyDescent="0.2">
      <c r="A392" s="4" t="e" vm="7">
        <v>#VALUE!</v>
      </c>
      <c r="B392" s="2" t="s">
        <v>5</v>
      </c>
      <c r="C392" s="3">
        <v>45243</v>
      </c>
      <c r="D392" s="5">
        <v>0</v>
      </c>
      <c r="E392" s="7">
        <v>0</v>
      </c>
      <c r="F392" s="7">
        <v>1.93</v>
      </c>
      <c r="G392" s="29">
        <v>0</v>
      </c>
    </row>
    <row r="393" spans="1:7" s="2" customFormat="1" ht="25" customHeight="1" x14ac:dyDescent="0.2">
      <c r="A393" s="4" t="e" vm="6">
        <v>#VALUE!</v>
      </c>
      <c r="B393" s="2" t="s">
        <v>7</v>
      </c>
      <c r="C393" s="3">
        <v>45148</v>
      </c>
      <c r="D393" s="5">
        <v>-4</v>
      </c>
      <c r="E393" s="7">
        <v>320.42</v>
      </c>
      <c r="F393" s="7">
        <v>0</v>
      </c>
      <c r="G393" s="29">
        <v>-1281.69</v>
      </c>
    </row>
    <row r="394" spans="1:7" s="2" customFormat="1" ht="25" customHeight="1" x14ac:dyDescent="0.2">
      <c r="A394" s="4" t="e" vm="7">
        <v>#VALUE!</v>
      </c>
      <c r="B394" s="2" t="s">
        <v>7</v>
      </c>
      <c r="C394" s="3">
        <v>45092</v>
      </c>
      <c r="D394" s="5">
        <v>-1</v>
      </c>
      <c r="E394" s="7">
        <v>255.9</v>
      </c>
      <c r="F394" s="7">
        <v>0</v>
      </c>
      <c r="G394" s="29">
        <v>-255.9</v>
      </c>
    </row>
    <row r="395" spans="1:7" s="2" customFormat="1" ht="25" customHeight="1" x14ac:dyDescent="0.2">
      <c r="A395" s="4" t="e" vm="5">
        <v>#VALUE!</v>
      </c>
      <c r="B395" s="2" t="s">
        <v>8</v>
      </c>
      <c r="C395" s="3">
        <v>45386</v>
      </c>
      <c r="D395" s="5">
        <v>74</v>
      </c>
      <c r="E395" s="7">
        <v>168.59</v>
      </c>
      <c r="F395" s="7">
        <v>0</v>
      </c>
      <c r="G395" s="29">
        <v>12475.76</v>
      </c>
    </row>
    <row r="396" spans="1:7" s="2" customFormat="1" ht="25" customHeight="1" x14ac:dyDescent="0.2">
      <c r="A396" s="4" t="e" vm="2">
        <v>#VALUE!</v>
      </c>
      <c r="B396" s="2" t="s">
        <v>8</v>
      </c>
      <c r="C396" s="3">
        <v>45057</v>
      </c>
      <c r="D396" s="5">
        <v>35</v>
      </c>
      <c r="E396" s="7">
        <v>235.31</v>
      </c>
      <c r="F396" s="7">
        <v>0</v>
      </c>
      <c r="G396" s="29">
        <v>8235.73</v>
      </c>
    </row>
    <row r="397" spans="1:7" s="2" customFormat="1" ht="25" customHeight="1" x14ac:dyDescent="0.2">
      <c r="A397" s="4" t="e" vm="9">
        <v>#VALUE!</v>
      </c>
      <c r="B397" s="2" t="s">
        <v>7</v>
      </c>
      <c r="C397" s="3">
        <v>45258</v>
      </c>
      <c r="D397" s="5">
        <v>-88</v>
      </c>
      <c r="E397" s="7">
        <v>252</v>
      </c>
      <c r="F397" s="7">
        <v>0</v>
      </c>
      <c r="G397" s="29">
        <v>-22176.25</v>
      </c>
    </row>
    <row r="398" spans="1:7" s="2" customFormat="1" ht="25" customHeight="1" x14ac:dyDescent="0.2">
      <c r="A398" s="4" t="e" vm="5">
        <v>#VALUE!</v>
      </c>
      <c r="B398" s="2" t="s">
        <v>7</v>
      </c>
      <c r="C398" s="3">
        <v>45363</v>
      </c>
      <c r="D398" s="5">
        <v>-7</v>
      </c>
      <c r="E398" s="7">
        <v>173</v>
      </c>
      <c r="F398" s="7">
        <v>0</v>
      </c>
      <c r="G398" s="29">
        <v>-1210.97</v>
      </c>
    </row>
    <row r="399" spans="1:7" s="2" customFormat="1" ht="25" customHeight="1" x14ac:dyDescent="0.2">
      <c r="A399" s="4" t="e" vm="3">
        <v>#VALUE!</v>
      </c>
      <c r="B399" s="2" t="s">
        <v>7</v>
      </c>
      <c r="C399" s="3">
        <v>45244</v>
      </c>
      <c r="D399" s="5">
        <v>-25</v>
      </c>
      <c r="E399" s="7">
        <v>146.66999999999999</v>
      </c>
      <c r="F399" s="7">
        <v>0</v>
      </c>
      <c r="G399" s="29">
        <v>-3666.87</v>
      </c>
    </row>
    <row r="400" spans="1:7" s="2" customFormat="1" ht="25" customHeight="1" x14ac:dyDescent="0.2">
      <c r="A400" s="4" t="e" vm="5">
        <v>#VALUE!</v>
      </c>
      <c r="B400" s="2" t="s">
        <v>8</v>
      </c>
      <c r="C400" s="3">
        <v>45329</v>
      </c>
      <c r="D400" s="5">
        <v>52</v>
      </c>
      <c r="E400" s="7">
        <v>188.91</v>
      </c>
      <c r="F400" s="7">
        <v>0</v>
      </c>
      <c r="G400" s="29">
        <v>9823.44</v>
      </c>
    </row>
    <row r="401" spans="1:7" s="2" customFormat="1" ht="25" customHeight="1" x14ac:dyDescent="0.2">
      <c r="A401" s="4" t="e" vm="6">
        <v>#VALUE!</v>
      </c>
      <c r="B401" s="2" t="s">
        <v>8</v>
      </c>
      <c r="C401" s="3">
        <v>45007</v>
      </c>
      <c r="D401" s="5">
        <v>51</v>
      </c>
      <c r="E401" s="7">
        <v>269.58999999999997</v>
      </c>
      <c r="F401" s="7">
        <v>0</v>
      </c>
      <c r="G401" s="29">
        <v>13748.95</v>
      </c>
    </row>
    <row r="402" spans="1:7" s="2" customFormat="1" ht="25" customHeight="1" x14ac:dyDescent="0.2">
      <c r="A402" s="4" t="e" vm="5">
        <v>#VALUE!</v>
      </c>
      <c r="B402" s="2" t="s">
        <v>8</v>
      </c>
      <c r="C402" s="3">
        <v>45141</v>
      </c>
      <c r="D402" s="5">
        <v>45</v>
      </c>
      <c r="E402" s="7">
        <v>190.16</v>
      </c>
      <c r="F402" s="7">
        <v>0</v>
      </c>
      <c r="G402" s="29">
        <v>8557.2000000000007</v>
      </c>
    </row>
    <row r="403" spans="1:7" s="2" customFormat="1" ht="25" customHeight="1" x14ac:dyDescent="0.2">
      <c r="A403" s="4" t="e" vm="3">
        <v>#VALUE!</v>
      </c>
      <c r="B403" s="2" t="s">
        <v>8</v>
      </c>
      <c r="C403" s="3">
        <v>45092</v>
      </c>
      <c r="D403" s="5">
        <v>9</v>
      </c>
      <c r="E403" s="7">
        <v>139.4</v>
      </c>
      <c r="F403" s="7">
        <v>0</v>
      </c>
      <c r="G403" s="29">
        <v>1254.56</v>
      </c>
    </row>
    <row r="404" spans="1:7" s="2" customFormat="1" ht="25" customHeight="1" x14ac:dyDescent="0.2">
      <c r="A404" s="4" t="e" vm="3">
        <v>#VALUE!</v>
      </c>
      <c r="B404" s="2" t="s">
        <v>5</v>
      </c>
      <c r="C404" s="3">
        <v>45047</v>
      </c>
      <c r="D404" s="5">
        <v>0</v>
      </c>
      <c r="E404" s="7">
        <v>0</v>
      </c>
      <c r="F404" s="7">
        <v>3.87</v>
      </c>
      <c r="G404" s="29">
        <v>0</v>
      </c>
    </row>
    <row r="405" spans="1:7" s="2" customFormat="1" ht="25" customHeight="1" x14ac:dyDescent="0.2">
      <c r="A405" s="4" t="e" vm="4">
        <v>#VALUE!</v>
      </c>
      <c r="B405" s="2" t="s">
        <v>7</v>
      </c>
      <c r="C405" s="3">
        <v>44998</v>
      </c>
      <c r="D405" s="5">
        <v>-32</v>
      </c>
      <c r="E405" s="7">
        <v>293.51</v>
      </c>
      <c r="F405" s="7">
        <v>0</v>
      </c>
      <c r="G405" s="29">
        <v>-9392.32</v>
      </c>
    </row>
    <row r="406" spans="1:7" s="2" customFormat="1" ht="25" customHeight="1" x14ac:dyDescent="0.2">
      <c r="A406" s="4" t="e" vm="8">
        <v>#VALUE!</v>
      </c>
      <c r="B406" s="2" t="s">
        <v>5</v>
      </c>
      <c r="C406" s="3">
        <v>45239</v>
      </c>
      <c r="D406" s="5">
        <v>0</v>
      </c>
      <c r="E406" s="7">
        <v>0</v>
      </c>
      <c r="F406" s="7">
        <v>4.71</v>
      </c>
      <c r="G406" s="29">
        <v>0</v>
      </c>
    </row>
    <row r="407" spans="1:7" s="2" customFormat="1" ht="25" customHeight="1" x14ac:dyDescent="0.2">
      <c r="A407" s="4" t="e" vm="4">
        <v>#VALUE!</v>
      </c>
      <c r="B407" s="2" t="s">
        <v>8</v>
      </c>
      <c r="C407" s="3">
        <v>45366</v>
      </c>
      <c r="D407" s="5">
        <v>59</v>
      </c>
      <c r="E407" s="7">
        <v>605.88</v>
      </c>
      <c r="F407" s="7">
        <v>0</v>
      </c>
      <c r="G407" s="29">
        <v>35746.92</v>
      </c>
    </row>
    <row r="408" spans="1:7" s="2" customFormat="1" ht="25" customHeight="1" x14ac:dyDescent="0.2">
      <c r="A408" s="4" t="e" vm="3">
        <v>#VALUE!</v>
      </c>
      <c r="B408" s="2" t="s">
        <v>7</v>
      </c>
      <c r="C408" s="3">
        <v>45224</v>
      </c>
      <c r="D408" s="5">
        <v>-23</v>
      </c>
      <c r="E408" s="7">
        <v>138.72999999999999</v>
      </c>
      <c r="F408" s="7">
        <v>0</v>
      </c>
      <c r="G408" s="29">
        <v>-3190.8</v>
      </c>
    </row>
    <row r="409" spans="1:7" s="2" customFormat="1" ht="25" customHeight="1" x14ac:dyDescent="0.2">
      <c r="A409" s="4" t="e" vm="3">
        <v>#VALUE!</v>
      </c>
      <c r="B409" s="2" t="s">
        <v>8</v>
      </c>
      <c r="C409" s="3">
        <v>44994</v>
      </c>
      <c r="D409" s="5">
        <v>79</v>
      </c>
      <c r="E409" s="7">
        <v>125.99</v>
      </c>
      <c r="F409" s="7">
        <v>0</v>
      </c>
      <c r="G409" s="29">
        <v>9952.8799999999992</v>
      </c>
    </row>
    <row r="410" spans="1:7" s="2" customFormat="1" ht="25" customHeight="1" x14ac:dyDescent="0.2">
      <c r="A410" s="4" t="e" vm="4">
        <v>#VALUE!</v>
      </c>
      <c r="B410" s="2" t="s">
        <v>5</v>
      </c>
      <c r="C410" s="3">
        <v>45009</v>
      </c>
      <c r="D410" s="5">
        <v>0</v>
      </c>
      <c r="E410" s="7">
        <v>0</v>
      </c>
      <c r="F410" s="7">
        <v>4.63</v>
      </c>
      <c r="G410" s="29">
        <v>0</v>
      </c>
    </row>
    <row r="411" spans="1:7" s="2" customFormat="1" ht="25" customHeight="1" x14ac:dyDescent="0.2">
      <c r="A411" s="4" t="e" vm="2">
        <v>#VALUE!</v>
      </c>
      <c r="B411" s="2" t="s">
        <v>5</v>
      </c>
      <c r="C411" s="3">
        <v>45300</v>
      </c>
      <c r="D411" s="5">
        <v>0</v>
      </c>
      <c r="E411" s="7">
        <v>0</v>
      </c>
      <c r="F411" s="7">
        <v>4.45</v>
      </c>
      <c r="G411" s="29">
        <v>0</v>
      </c>
    </row>
    <row r="412" spans="1:7" s="2" customFormat="1" ht="25" customHeight="1" x14ac:dyDescent="0.2">
      <c r="A412" s="4" t="e" vm="5">
        <v>#VALUE!</v>
      </c>
      <c r="B412" s="2" t="s">
        <v>7</v>
      </c>
      <c r="C412" s="3">
        <v>45406</v>
      </c>
      <c r="D412" s="5">
        <v>-85</v>
      </c>
      <c r="E412" s="7">
        <v>168.79</v>
      </c>
      <c r="F412" s="7">
        <v>0</v>
      </c>
      <c r="G412" s="29">
        <v>-14347.24</v>
      </c>
    </row>
    <row r="413" spans="1:7" s="2" customFormat="1" ht="25" customHeight="1" x14ac:dyDescent="0.2">
      <c r="A413" s="4" t="e" vm="6">
        <v>#VALUE!</v>
      </c>
      <c r="B413" s="2" t="s">
        <v>5</v>
      </c>
      <c r="C413" s="3">
        <v>45001</v>
      </c>
      <c r="D413" s="5">
        <v>0</v>
      </c>
      <c r="E413" s="7">
        <v>0</v>
      </c>
      <c r="F413" s="7">
        <v>4.6399999999999997</v>
      </c>
      <c r="G413" s="29">
        <v>0</v>
      </c>
    </row>
    <row r="414" spans="1:7" s="2" customFormat="1" ht="25" customHeight="1" x14ac:dyDescent="0.2">
      <c r="A414" s="4" t="e" vm="6">
        <v>#VALUE!</v>
      </c>
      <c r="B414" s="2" t="s">
        <v>7</v>
      </c>
      <c r="C414" s="3">
        <v>45259</v>
      </c>
      <c r="D414" s="5">
        <v>-2</v>
      </c>
      <c r="E414" s="7">
        <v>377.47</v>
      </c>
      <c r="F414" s="7">
        <v>0</v>
      </c>
      <c r="G414" s="29">
        <v>-754.94</v>
      </c>
    </row>
    <row r="415" spans="1:7" s="2" customFormat="1" ht="25" customHeight="1" x14ac:dyDescent="0.2">
      <c r="A415" s="4" t="e" vm="5">
        <v>#VALUE!</v>
      </c>
      <c r="B415" s="2" t="s">
        <v>5</v>
      </c>
      <c r="C415" s="3">
        <v>45441</v>
      </c>
      <c r="D415" s="5">
        <v>0</v>
      </c>
      <c r="E415" s="7">
        <v>0</v>
      </c>
      <c r="F415" s="7">
        <v>4.68</v>
      </c>
      <c r="G415" s="29">
        <v>0</v>
      </c>
    </row>
    <row r="416" spans="1:7" s="2" customFormat="1" ht="25" customHeight="1" x14ac:dyDescent="0.2">
      <c r="A416" s="4" t="e" vm="3">
        <v>#VALUE!</v>
      </c>
      <c r="B416" s="2" t="s">
        <v>7</v>
      </c>
      <c r="C416" s="3">
        <v>45155</v>
      </c>
      <c r="D416" s="5">
        <v>-13</v>
      </c>
      <c r="E416" s="7">
        <v>145.79</v>
      </c>
      <c r="F416" s="7">
        <v>0</v>
      </c>
      <c r="G416" s="29">
        <v>-1895.23</v>
      </c>
    </row>
    <row r="417" spans="1:7" s="2" customFormat="1" ht="25" customHeight="1" x14ac:dyDescent="0.2">
      <c r="A417" s="4" t="e" vm="4">
        <v>#VALUE!</v>
      </c>
      <c r="B417" s="2" t="s">
        <v>5</v>
      </c>
      <c r="C417" s="3">
        <v>45055</v>
      </c>
      <c r="D417" s="5">
        <v>0</v>
      </c>
      <c r="E417" s="7">
        <v>0</v>
      </c>
      <c r="F417" s="7">
        <v>1.92</v>
      </c>
      <c r="G417" s="29">
        <v>0</v>
      </c>
    </row>
    <row r="418" spans="1:7" s="2" customFormat="1" ht="25" customHeight="1" x14ac:dyDescent="0.2">
      <c r="A418" s="4" t="e" vm="3">
        <v>#VALUE!</v>
      </c>
      <c r="B418" s="2" t="s">
        <v>5</v>
      </c>
      <c r="C418" s="3">
        <v>45440</v>
      </c>
      <c r="D418" s="5">
        <v>0</v>
      </c>
      <c r="E418" s="7">
        <v>0</v>
      </c>
      <c r="F418" s="7">
        <v>2.38</v>
      </c>
      <c r="G418" s="29">
        <v>0</v>
      </c>
    </row>
    <row r="419" spans="1:7" s="2" customFormat="1" ht="25" customHeight="1" x14ac:dyDescent="0.2">
      <c r="A419" s="4" t="e" vm="7">
        <v>#VALUE!</v>
      </c>
      <c r="B419" s="2" t="s">
        <v>7</v>
      </c>
      <c r="C419" s="3">
        <v>45203</v>
      </c>
      <c r="D419" s="5">
        <v>-38</v>
      </c>
      <c r="E419" s="7">
        <v>261.16000000000003</v>
      </c>
      <c r="F419" s="7">
        <v>0</v>
      </c>
      <c r="G419" s="29">
        <v>-9924.08</v>
      </c>
    </row>
    <row r="420" spans="1:7" s="2" customFormat="1" ht="25" customHeight="1" x14ac:dyDescent="0.2">
      <c r="A420" s="4" t="e" vm="6">
        <v>#VALUE!</v>
      </c>
      <c r="B420" s="2" t="s">
        <v>5</v>
      </c>
      <c r="C420" s="3">
        <v>45126</v>
      </c>
      <c r="D420" s="5">
        <v>0</v>
      </c>
      <c r="E420" s="7">
        <v>0</v>
      </c>
      <c r="F420" s="7">
        <v>4.13</v>
      </c>
      <c r="G420" s="29">
        <v>0</v>
      </c>
    </row>
    <row r="421" spans="1:7" s="2" customFormat="1" ht="25" customHeight="1" x14ac:dyDescent="0.2">
      <c r="A421" s="4" t="e" vm="1">
        <v>#VALUE!</v>
      </c>
      <c r="B421" s="2" t="s">
        <v>7</v>
      </c>
      <c r="C421" s="3">
        <v>45027</v>
      </c>
      <c r="D421" s="5">
        <v>-22</v>
      </c>
      <c r="E421" s="7">
        <v>27.16</v>
      </c>
      <c r="F421" s="7">
        <v>0</v>
      </c>
      <c r="G421" s="29">
        <v>-597.48</v>
      </c>
    </row>
    <row r="422" spans="1:7" s="2" customFormat="1" ht="25" customHeight="1" x14ac:dyDescent="0.2">
      <c r="A422" s="4" t="e" vm="8">
        <v>#VALUE!</v>
      </c>
      <c r="B422" s="2" t="s">
        <v>8</v>
      </c>
      <c r="C422" s="3">
        <v>45358</v>
      </c>
      <c r="D422" s="5">
        <v>81</v>
      </c>
      <c r="E422" s="7">
        <v>176.82</v>
      </c>
      <c r="F422" s="7">
        <v>0</v>
      </c>
      <c r="G422" s="29">
        <v>14322.42</v>
      </c>
    </row>
    <row r="423" spans="1:7" s="2" customFormat="1" ht="25" customHeight="1" x14ac:dyDescent="0.2">
      <c r="A423" s="4" t="e" vm="10">
        <v>#VALUE!</v>
      </c>
      <c r="B423" s="2" t="s">
        <v>5</v>
      </c>
      <c r="C423" s="3">
        <v>44993</v>
      </c>
      <c r="D423" s="5">
        <v>0</v>
      </c>
      <c r="E423" s="7">
        <v>0</v>
      </c>
      <c r="F423" s="7">
        <v>3.05</v>
      </c>
      <c r="G423" s="29">
        <v>0</v>
      </c>
    </row>
    <row r="424" spans="1:7" s="2" customFormat="1" ht="25" customHeight="1" x14ac:dyDescent="0.2">
      <c r="A424" s="4" t="e" vm="7">
        <v>#VALUE!</v>
      </c>
      <c r="B424" s="2" t="s">
        <v>7</v>
      </c>
      <c r="C424" s="3">
        <v>45155</v>
      </c>
      <c r="D424" s="5">
        <v>-58</v>
      </c>
      <c r="E424" s="7">
        <v>219.22</v>
      </c>
      <c r="F424" s="7">
        <v>0</v>
      </c>
      <c r="G424" s="29">
        <v>-12714.76</v>
      </c>
    </row>
    <row r="425" spans="1:7" s="2" customFormat="1" ht="25" customHeight="1" x14ac:dyDescent="0.2">
      <c r="A425" s="4" t="e" vm="2">
        <v>#VALUE!</v>
      </c>
      <c r="B425" s="2" t="s">
        <v>5</v>
      </c>
      <c r="C425" s="3">
        <v>45371</v>
      </c>
      <c r="D425" s="5">
        <v>0</v>
      </c>
      <c r="E425" s="7">
        <v>0</v>
      </c>
      <c r="F425" s="7">
        <v>4.08</v>
      </c>
      <c r="G425" s="29">
        <v>0</v>
      </c>
    </row>
    <row r="426" spans="1:7" s="2" customFormat="1" ht="25" customHeight="1" x14ac:dyDescent="0.2">
      <c r="A426" s="4" t="e" vm="9">
        <v>#VALUE!</v>
      </c>
      <c r="B426" s="2" t="s">
        <v>7</v>
      </c>
      <c r="C426" s="3">
        <v>45436</v>
      </c>
      <c r="D426" s="5">
        <v>-68</v>
      </c>
      <c r="E426" s="7">
        <v>274.49</v>
      </c>
      <c r="F426" s="7">
        <v>0</v>
      </c>
      <c r="G426" s="29">
        <v>-18665.32</v>
      </c>
    </row>
    <row r="427" spans="1:7" s="2" customFormat="1" ht="25" customHeight="1" x14ac:dyDescent="0.2">
      <c r="A427" s="4" t="e" vm="10">
        <v>#VALUE!</v>
      </c>
      <c r="B427" s="2" t="s">
        <v>8</v>
      </c>
      <c r="C427" s="3">
        <v>44957</v>
      </c>
      <c r="D427" s="5">
        <v>63</v>
      </c>
      <c r="E427" s="7">
        <v>98.73</v>
      </c>
      <c r="F427" s="7">
        <v>0</v>
      </c>
      <c r="G427" s="29">
        <v>6219.78</v>
      </c>
    </row>
    <row r="428" spans="1:7" s="2" customFormat="1" ht="25" customHeight="1" x14ac:dyDescent="0.2">
      <c r="A428" s="4" t="e" vm="5">
        <v>#VALUE!</v>
      </c>
      <c r="B428" s="2" t="s">
        <v>5</v>
      </c>
      <c r="C428" s="3">
        <v>45181</v>
      </c>
      <c r="D428" s="5">
        <v>0</v>
      </c>
      <c r="E428" s="7">
        <v>0</v>
      </c>
      <c r="F428" s="7">
        <v>2.12</v>
      </c>
      <c r="G428" s="29">
        <v>0</v>
      </c>
    </row>
    <row r="429" spans="1:7" s="2" customFormat="1" ht="25" customHeight="1" x14ac:dyDescent="0.2">
      <c r="A429" s="4" t="e" vm="2">
        <v>#VALUE!</v>
      </c>
      <c r="B429" s="2" t="s">
        <v>8</v>
      </c>
      <c r="C429" s="3">
        <v>45131</v>
      </c>
      <c r="D429" s="5">
        <v>75</v>
      </c>
      <c r="E429" s="7">
        <v>291.01</v>
      </c>
      <c r="F429" s="7">
        <v>0</v>
      </c>
      <c r="G429" s="29">
        <v>21825.9</v>
      </c>
    </row>
    <row r="430" spans="1:7" s="2" customFormat="1" ht="25" customHeight="1" x14ac:dyDescent="0.2">
      <c r="A430" s="4" t="e" vm="8">
        <v>#VALUE!</v>
      </c>
      <c r="B430" s="2" t="s">
        <v>7</v>
      </c>
      <c r="C430" s="3">
        <v>45008</v>
      </c>
      <c r="D430" s="5">
        <v>-5</v>
      </c>
      <c r="E430" s="7">
        <v>98.71</v>
      </c>
      <c r="F430" s="7">
        <v>0</v>
      </c>
      <c r="G430" s="29">
        <v>-493.55</v>
      </c>
    </row>
    <row r="431" spans="1:7" s="2" customFormat="1" ht="25" customHeight="1" x14ac:dyDescent="0.2">
      <c r="A431" s="4" t="e" vm="1">
        <v>#VALUE!</v>
      </c>
      <c r="B431" s="2" t="s">
        <v>7</v>
      </c>
      <c r="C431" s="3">
        <v>45280</v>
      </c>
      <c r="D431" s="5">
        <v>-61</v>
      </c>
      <c r="E431" s="7">
        <v>48.1</v>
      </c>
      <c r="F431" s="7">
        <v>0</v>
      </c>
      <c r="G431" s="29">
        <v>-2934.39</v>
      </c>
    </row>
    <row r="432" spans="1:7" s="2" customFormat="1" ht="25" customHeight="1" x14ac:dyDescent="0.2">
      <c r="A432" s="4" t="e" vm="10">
        <v>#VALUE!</v>
      </c>
      <c r="B432" s="2" t="s">
        <v>7</v>
      </c>
      <c r="C432" s="3">
        <v>45027</v>
      </c>
      <c r="D432" s="5">
        <v>-5</v>
      </c>
      <c r="E432" s="7">
        <v>105.23</v>
      </c>
      <c r="F432" s="7">
        <v>0</v>
      </c>
      <c r="G432" s="29">
        <v>-526.15</v>
      </c>
    </row>
    <row r="433" spans="1:7" s="2" customFormat="1" ht="25" customHeight="1" x14ac:dyDescent="0.2">
      <c r="A433" s="4" t="e" vm="5">
        <v>#VALUE!</v>
      </c>
      <c r="B433" s="2" t="s">
        <v>8</v>
      </c>
      <c r="C433" s="3">
        <v>44960</v>
      </c>
      <c r="D433" s="5">
        <v>59</v>
      </c>
      <c r="E433" s="7">
        <v>153.24</v>
      </c>
      <c r="F433" s="7">
        <v>0</v>
      </c>
      <c r="G433" s="29">
        <v>9041.02</v>
      </c>
    </row>
    <row r="434" spans="1:7" s="2" customFormat="1" ht="25" customHeight="1" x14ac:dyDescent="0.2">
      <c r="A434" s="4" t="e" vm="8">
        <v>#VALUE!</v>
      </c>
      <c r="B434" s="2" t="s">
        <v>7</v>
      </c>
      <c r="C434" s="3">
        <v>45282</v>
      </c>
      <c r="D434" s="5">
        <v>-7</v>
      </c>
      <c r="E434" s="7">
        <v>153.41999999999999</v>
      </c>
      <c r="F434" s="7">
        <v>0</v>
      </c>
      <c r="G434" s="29">
        <v>-1073.94</v>
      </c>
    </row>
    <row r="435" spans="1:7" s="2" customFormat="1" ht="25" customHeight="1" x14ac:dyDescent="0.2">
      <c r="A435" s="4" t="e" vm="5">
        <v>#VALUE!</v>
      </c>
      <c r="B435" s="2" t="s">
        <v>5</v>
      </c>
      <c r="C435" s="3">
        <v>45163</v>
      </c>
      <c r="D435" s="5">
        <v>0</v>
      </c>
      <c r="E435" s="7">
        <v>0</v>
      </c>
      <c r="F435" s="7">
        <v>0.92</v>
      </c>
      <c r="G435" s="29">
        <v>0</v>
      </c>
    </row>
    <row r="436" spans="1:7" s="2" customFormat="1" ht="25" customHeight="1" x14ac:dyDescent="0.2">
      <c r="A436" s="4" t="e" vm="5">
        <v>#VALUE!</v>
      </c>
      <c r="B436" s="2" t="s">
        <v>8</v>
      </c>
      <c r="C436" s="3">
        <v>45294</v>
      </c>
      <c r="D436" s="5">
        <v>2</v>
      </c>
      <c r="E436" s="7">
        <v>183.77</v>
      </c>
      <c r="F436" s="7">
        <v>0</v>
      </c>
      <c r="G436" s="29">
        <v>367.53</v>
      </c>
    </row>
    <row r="437" spans="1:7" s="2" customFormat="1" ht="25" customHeight="1" x14ac:dyDescent="0.2">
      <c r="A437" s="4" t="e" vm="1">
        <v>#VALUE!</v>
      </c>
      <c r="B437" s="2" t="s">
        <v>8</v>
      </c>
      <c r="C437" s="3">
        <v>45250</v>
      </c>
      <c r="D437" s="5">
        <v>61</v>
      </c>
      <c r="E437" s="7">
        <v>50.4</v>
      </c>
      <c r="F437" s="7">
        <v>0</v>
      </c>
      <c r="G437" s="29">
        <v>3074.28</v>
      </c>
    </row>
    <row r="438" spans="1:7" s="2" customFormat="1" ht="25" customHeight="1" x14ac:dyDescent="0.2">
      <c r="A438" s="4" t="e" vm="5">
        <v>#VALUE!</v>
      </c>
      <c r="B438" s="2" t="s">
        <v>7</v>
      </c>
      <c r="C438" s="3">
        <v>45244</v>
      </c>
      <c r="D438" s="5">
        <v>-63</v>
      </c>
      <c r="E438" s="7">
        <v>186.95</v>
      </c>
      <c r="F438" s="7">
        <v>0</v>
      </c>
      <c r="G438" s="29">
        <v>-11777.7</v>
      </c>
    </row>
    <row r="439" spans="1:7" s="2" customFormat="1" ht="25" customHeight="1" x14ac:dyDescent="0.2">
      <c r="A439" s="4" t="e" vm="6">
        <v>#VALUE!</v>
      </c>
      <c r="B439" s="2" t="s">
        <v>5</v>
      </c>
      <c r="C439" s="3">
        <v>45065</v>
      </c>
      <c r="D439" s="5">
        <v>0</v>
      </c>
      <c r="E439" s="7">
        <v>0</v>
      </c>
      <c r="F439" s="7">
        <v>4.45</v>
      </c>
      <c r="G439" s="29">
        <v>0</v>
      </c>
    </row>
    <row r="440" spans="1:7" s="2" customFormat="1" ht="25" customHeight="1" x14ac:dyDescent="0.2">
      <c r="A440" s="4" t="e" vm="9">
        <v>#VALUE!</v>
      </c>
      <c r="B440" s="2" t="s">
        <v>7</v>
      </c>
      <c r="C440" s="3">
        <v>44972</v>
      </c>
      <c r="D440" s="5">
        <v>-48</v>
      </c>
      <c r="E440" s="7">
        <v>226.72</v>
      </c>
      <c r="F440" s="7">
        <v>0</v>
      </c>
      <c r="G440" s="29">
        <v>-10882.47</v>
      </c>
    </row>
    <row r="441" spans="1:7" s="2" customFormat="1" ht="25" customHeight="1" x14ac:dyDescent="0.2">
      <c r="A441" s="4" t="e" vm="6">
        <v>#VALUE!</v>
      </c>
      <c r="B441" s="2" t="s">
        <v>7</v>
      </c>
      <c r="C441" s="3">
        <v>45079</v>
      </c>
      <c r="D441" s="5">
        <v>-1</v>
      </c>
      <c r="E441" s="7">
        <v>332.8</v>
      </c>
      <c r="F441" s="7">
        <v>0</v>
      </c>
      <c r="G441" s="29">
        <v>-332.8</v>
      </c>
    </row>
    <row r="442" spans="1:7" s="2" customFormat="1" ht="25" customHeight="1" x14ac:dyDescent="0.2">
      <c r="A442" s="4" t="e" vm="2">
        <v>#VALUE!</v>
      </c>
      <c r="B442" s="2" t="s">
        <v>5</v>
      </c>
      <c r="C442" s="3">
        <v>45372</v>
      </c>
      <c r="D442" s="5">
        <v>0</v>
      </c>
      <c r="E442" s="7">
        <v>0</v>
      </c>
      <c r="F442" s="7">
        <v>4.1100000000000003</v>
      </c>
      <c r="G442" s="29">
        <v>0</v>
      </c>
    </row>
    <row r="443" spans="1:7" s="2" customFormat="1" ht="25" customHeight="1" x14ac:dyDescent="0.2">
      <c r="A443" s="4" t="e" vm="10">
        <v>#VALUE!</v>
      </c>
      <c r="B443" s="2" t="s">
        <v>8</v>
      </c>
      <c r="C443" s="3">
        <v>45295</v>
      </c>
      <c r="D443" s="5">
        <v>28</v>
      </c>
      <c r="E443" s="7">
        <v>136.22999999999999</v>
      </c>
      <c r="F443" s="7">
        <v>0</v>
      </c>
      <c r="G443" s="29">
        <v>3814.54</v>
      </c>
    </row>
    <row r="444" spans="1:7" s="2" customFormat="1" ht="25" customHeight="1" x14ac:dyDescent="0.2">
      <c r="A444" s="4" t="e" vm="7">
        <v>#VALUE!</v>
      </c>
      <c r="B444" s="2" t="s">
        <v>8</v>
      </c>
      <c r="C444" s="3">
        <v>45139</v>
      </c>
      <c r="D444" s="5">
        <v>27</v>
      </c>
      <c r="E444" s="7">
        <v>261.07</v>
      </c>
      <c r="F444" s="7">
        <v>0</v>
      </c>
      <c r="G444" s="29">
        <v>7048.89</v>
      </c>
    </row>
    <row r="445" spans="1:7" s="2" customFormat="1" ht="25" customHeight="1" x14ac:dyDescent="0.2">
      <c r="A445" s="4" t="e" vm="9">
        <v>#VALUE!</v>
      </c>
      <c r="B445" s="2" t="s">
        <v>7</v>
      </c>
      <c r="C445" s="3">
        <v>45411</v>
      </c>
      <c r="D445" s="5">
        <v>-46</v>
      </c>
      <c r="E445" s="7">
        <v>271.33999999999997</v>
      </c>
      <c r="F445" s="7">
        <v>0</v>
      </c>
      <c r="G445" s="29">
        <v>-12481.54</v>
      </c>
    </row>
    <row r="446" spans="1:7" s="2" customFormat="1" ht="25" customHeight="1" x14ac:dyDescent="0.2">
      <c r="A446" s="4" t="e" vm="1">
        <v>#VALUE!</v>
      </c>
      <c r="B446" s="2" t="s">
        <v>7</v>
      </c>
      <c r="C446" s="3">
        <v>45303</v>
      </c>
      <c r="D446" s="5">
        <v>-29</v>
      </c>
      <c r="E446" s="7">
        <v>54.7</v>
      </c>
      <c r="F446" s="7">
        <v>0</v>
      </c>
      <c r="G446" s="29">
        <v>-1586.39</v>
      </c>
    </row>
    <row r="447" spans="1:7" s="2" customFormat="1" ht="25" customHeight="1" x14ac:dyDescent="0.2">
      <c r="A447" s="4" t="e" vm="7">
        <v>#VALUE!</v>
      </c>
      <c r="B447" s="2" t="s">
        <v>5</v>
      </c>
      <c r="C447" s="3">
        <v>45412</v>
      </c>
      <c r="D447" s="5">
        <v>0</v>
      </c>
      <c r="E447" s="7">
        <v>0</v>
      </c>
      <c r="F447" s="7">
        <v>3.12</v>
      </c>
      <c r="G447" s="29">
        <v>0</v>
      </c>
    </row>
    <row r="448" spans="1:7" s="2" customFormat="1" ht="25" customHeight="1" x14ac:dyDescent="0.2">
      <c r="A448" s="4" t="e" vm="1">
        <v>#VALUE!</v>
      </c>
      <c r="B448" s="2" t="s">
        <v>7</v>
      </c>
      <c r="C448" s="3">
        <v>45005</v>
      </c>
      <c r="D448" s="5">
        <v>-14</v>
      </c>
      <c r="E448" s="7">
        <v>25.89</v>
      </c>
      <c r="F448" s="7">
        <v>0</v>
      </c>
      <c r="G448" s="29">
        <v>-362.45</v>
      </c>
    </row>
    <row r="449" spans="1:7" s="2" customFormat="1" ht="25" customHeight="1" x14ac:dyDescent="0.2">
      <c r="A449" s="4" t="e" vm="8">
        <v>#VALUE!</v>
      </c>
      <c r="B449" s="2" t="s">
        <v>8</v>
      </c>
      <c r="C449" s="3">
        <v>44974</v>
      </c>
      <c r="D449" s="5">
        <v>5</v>
      </c>
      <c r="E449" s="7">
        <v>97.2</v>
      </c>
      <c r="F449" s="7">
        <v>0</v>
      </c>
      <c r="G449" s="29">
        <v>486</v>
      </c>
    </row>
    <row r="450" spans="1:7" s="2" customFormat="1" ht="25" customHeight="1" x14ac:dyDescent="0.2">
      <c r="A450" s="4" t="e" vm="7">
        <v>#VALUE!</v>
      </c>
      <c r="B450" s="2" t="s">
        <v>7</v>
      </c>
      <c r="C450" s="3">
        <v>45079</v>
      </c>
      <c r="D450" s="5">
        <v>-48</v>
      </c>
      <c r="E450" s="7">
        <v>213.97</v>
      </c>
      <c r="F450" s="7">
        <v>0</v>
      </c>
      <c r="G450" s="29">
        <v>-10270.56</v>
      </c>
    </row>
    <row r="451" spans="1:7" s="2" customFormat="1" ht="25" customHeight="1" x14ac:dyDescent="0.2">
      <c r="A451" s="4" t="e" vm="9">
        <v>#VALUE!</v>
      </c>
      <c r="B451" s="2" t="s">
        <v>5</v>
      </c>
      <c r="C451" s="3">
        <v>45407</v>
      </c>
      <c r="D451" s="5">
        <v>0</v>
      </c>
      <c r="E451" s="7">
        <v>0</v>
      </c>
      <c r="F451" s="7">
        <v>2.79</v>
      </c>
      <c r="G451" s="29">
        <v>0</v>
      </c>
    </row>
    <row r="452" spans="1:7" s="2" customFormat="1" ht="25" customHeight="1" x14ac:dyDescent="0.2">
      <c r="A452" s="4" t="e" vm="1">
        <v>#VALUE!</v>
      </c>
      <c r="B452" s="2" t="s">
        <v>5</v>
      </c>
      <c r="C452" s="3">
        <v>45195</v>
      </c>
      <c r="D452" s="5">
        <v>0</v>
      </c>
      <c r="E452" s="7">
        <v>0</v>
      </c>
      <c r="F452" s="7">
        <v>4.2</v>
      </c>
      <c r="G452" s="29">
        <v>0</v>
      </c>
    </row>
    <row r="453" spans="1:7" s="2" customFormat="1" ht="25" customHeight="1" x14ac:dyDescent="0.2">
      <c r="A453" s="4" t="e" vm="9">
        <v>#VALUE!</v>
      </c>
      <c r="B453" s="2" t="s">
        <v>5</v>
      </c>
      <c r="C453" s="3">
        <v>45197</v>
      </c>
      <c r="D453" s="5">
        <v>0</v>
      </c>
      <c r="E453" s="7">
        <v>0</v>
      </c>
      <c r="F453" s="7">
        <v>3.96</v>
      </c>
      <c r="G453" s="29">
        <v>0</v>
      </c>
    </row>
    <row r="454" spans="1:7" s="2" customFormat="1" ht="25" customHeight="1" x14ac:dyDescent="0.2">
      <c r="A454" s="4" t="e" vm="10">
        <v>#VALUE!</v>
      </c>
      <c r="B454" s="2" t="s">
        <v>7</v>
      </c>
      <c r="C454" s="3">
        <v>45272</v>
      </c>
      <c r="D454" s="5">
        <v>-5</v>
      </c>
      <c r="E454" s="7">
        <v>132.37</v>
      </c>
      <c r="F454" s="7">
        <v>0</v>
      </c>
      <c r="G454" s="29">
        <v>-661.84</v>
      </c>
    </row>
    <row r="455" spans="1:7" s="2" customFormat="1" ht="25" customHeight="1" x14ac:dyDescent="0.2">
      <c r="A455" s="4" t="e" vm="3">
        <v>#VALUE!</v>
      </c>
      <c r="B455" s="2" t="s">
        <v>8</v>
      </c>
      <c r="C455" s="3">
        <v>45105</v>
      </c>
      <c r="D455" s="5">
        <v>82</v>
      </c>
      <c r="E455" s="7">
        <v>135.01</v>
      </c>
      <c r="F455" s="7">
        <v>0</v>
      </c>
      <c r="G455" s="29">
        <v>11070.95</v>
      </c>
    </row>
    <row r="456" spans="1:7" s="2" customFormat="1" ht="25" customHeight="1" x14ac:dyDescent="0.2">
      <c r="A456" s="4" t="e" vm="9">
        <v>#VALUE!</v>
      </c>
      <c r="B456" s="2" t="s">
        <v>7</v>
      </c>
      <c r="C456" s="3">
        <v>45064</v>
      </c>
      <c r="D456" s="5">
        <v>-3</v>
      </c>
      <c r="E456" s="7">
        <v>231.8</v>
      </c>
      <c r="F456" s="7">
        <v>0</v>
      </c>
      <c r="G456" s="29">
        <v>-695.41</v>
      </c>
    </row>
    <row r="457" spans="1:7" s="2" customFormat="1" ht="25" customHeight="1" x14ac:dyDescent="0.2">
      <c r="A457" s="4" t="e" vm="6">
        <v>#VALUE!</v>
      </c>
      <c r="B457" s="2" t="s">
        <v>8</v>
      </c>
      <c r="C457" s="3">
        <v>45216</v>
      </c>
      <c r="D457" s="5">
        <v>39</v>
      </c>
      <c r="E457" s="7">
        <v>330.18</v>
      </c>
      <c r="F457" s="7">
        <v>0</v>
      </c>
      <c r="G457" s="29">
        <v>12877.03</v>
      </c>
    </row>
    <row r="458" spans="1:7" s="2" customFormat="1" ht="25" customHeight="1" x14ac:dyDescent="0.2">
      <c r="A458" s="4" t="e" vm="6">
        <v>#VALUE!</v>
      </c>
      <c r="B458" s="2" t="s">
        <v>8</v>
      </c>
      <c r="C458" s="3">
        <v>45422</v>
      </c>
      <c r="D458" s="5">
        <v>34</v>
      </c>
      <c r="E458" s="7">
        <v>413.99</v>
      </c>
      <c r="F458" s="7">
        <v>0</v>
      </c>
      <c r="G458" s="29">
        <v>14075.77</v>
      </c>
    </row>
    <row r="459" spans="1:7" s="2" customFormat="1" ht="25" customHeight="1" x14ac:dyDescent="0.2">
      <c r="A459" s="4" t="e" vm="4">
        <v>#VALUE!</v>
      </c>
      <c r="B459" s="2" t="s">
        <v>7</v>
      </c>
      <c r="C459" s="3">
        <v>45229</v>
      </c>
      <c r="D459" s="5">
        <v>-18</v>
      </c>
      <c r="E459" s="7">
        <v>410.08</v>
      </c>
      <c r="F459" s="7">
        <v>0</v>
      </c>
      <c r="G459" s="29">
        <v>-7381.44</v>
      </c>
    </row>
    <row r="460" spans="1:7" s="2" customFormat="1" ht="25" customHeight="1" x14ac:dyDescent="0.2">
      <c r="A460" s="4" t="e" vm="3">
        <v>#VALUE!</v>
      </c>
      <c r="B460" s="2" t="s">
        <v>7</v>
      </c>
      <c r="C460" s="3">
        <v>45460</v>
      </c>
      <c r="D460" s="5">
        <v>-44</v>
      </c>
      <c r="E460" s="7">
        <v>194.98</v>
      </c>
      <c r="F460" s="7">
        <v>0</v>
      </c>
      <c r="G460" s="29">
        <v>-8579.1200000000008</v>
      </c>
    </row>
    <row r="461" spans="1:7" s="2" customFormat="1" ht="25" customHeight="1" x14ac:dyDescent="0.2">
      <c r="A461" s="4" t="e" vm="2">
        <v>#VALUE!</v>
      </c>
      <c r="B461" s="2" t="s">
        <v>8</v>
      </c>
      <c r="C461" s="3">
        <v>45082</v>
      </c>
      <c r="D461" s="5">
        <v>14</v>
      </c>
      <c r="E461" s="7">
        <v>270.83</v>
      </c>
      <c r="F461" s="7">
        <v>0</v>
      </c>
      <c r="G461" s="29">
        <v>3791.67</v>
      </c>
    </row>
    <row r="462" spans="1:7" s="2" customFormat="1" ht="25" customHeight="1" x14ac:dyDescent="0.2">
      <c r="A462" s="4" t="e" vm="9">
        <v>#VALUE!</v>
      </c>
      <c r="B462" s="2" t="s">
        <v>8</v>
      </c>
      <c r="C462" s="3">
        <v>45237</v>
      </c>
      <c r="D462" s="5">
        <v>53</v>
      </c>
      <c r="E462" s="7">
        <v>243.35</v>
      </c>
      <c r="F462" s="7">
        <v>0</v>
      </c>
      <c r="G462" s="29">
        <v>12897.29</v>
      </c>
    </row>
    <row r="463" spans="1:7" s="2" customFormat="1" ht="25" customHeight="1" x14ac:dyDescent="0.2">
      <c r="A463" s="4" t="e" vm="4">
        <v>#VALUE!</v>
      </c>
      <c r="B463" s="2" t="s">
        <v>7</v>
      </c>
      <c r="C463" s="3">
        <v>45146</v>
      </c>
      <c r="D463" s="5">
        <v>-11</v>
      </c>
      <c r="E463" s="7">
        <v>438.3</v>
      </c>
      <c r="F463" s="7">
        <v>0</v>
      </c>
      <c r="G463" s="29">
        <v>-4821.3</v>
      </c>
    </row>
    <row r="464" spans="1:7" s="2" customFormat="1" ht="25" customHeight="1" x14ac:dyDescent="0.2">
      <c r="A464" s="4" t="e" vm="5">
        <v>#VALUE!</v>
      </c>
      <c r="B464" s="2" t="s">
        <v>5</v>
      </c>
      <c r="C464" s="3">
        <v>45100</v>
      </c>
      <c r="D464" s="5">
        <v>0</v>
      </c>
      <c r="E464" s="7">
        <v>0</v>
      </c>
      <c r="F464" s="7">
        <v>2.86</v>
      </c>
      <c r="G464" s="29">
        <v>0</v>
      </c>
    </row>
    <row r="465" spans="1:7" s="2" customFormat="1" ht="25" customHeight="1" x14ac:dyDescent="0.2">
      <c r="A465" s="4" t="e" vm="6">
        <v>#VALUE!</v>
      </c>
      <c r="B465" s="2" t="s">
        <v>8</v>
      </c>
      <c r="C465" s="3">
        <v>45097</v>
      </c>
      <c r="D465" s="5">
        <v>31</v>
      </c>
      <c r="E465" s="7">
        <v>335.43</v>
      </c>
      <c r="F465" s="7">
        <v>0</v>
      </c>
      <c r="G465" s="29">
        <v>10398.209999999999</v>
      </c>
    </row>
    <row r="466" spans="1:7" s="2" customFormat="1" ht="25" customHeight="1" x14ac:dyDescent="0.2">
      <c r="A466" s="4" t="e" vm="1">
        <v>#VALUE!</v>
      </c>
      <c r="B466" s="2" t="s">
        <v>5</v>
      </c>
      <c r="C466" s="3">
        <v>44935</v>
      </c>
      <c r="D466" s="5">
        <v>0</v>
      </c>
      <c r="E466" s="7">
        <v>0</v>
      </c>
      <c r="F466" s="7">
        <v>3.75</v>
      </c>
      <c r="G466" s="29">
        <v>0</v>
      </c>
    </row>
    <row r="467" spans="1:7" s="2" customFormat="1" ht="25" customHeight="1" x14ac:dyDescent="0.2">
      <c r="A467" s="4" t="e" vm="4">
        <v>#VALUE!</v>
      </c>
      <c r="B467" s="2" t="s">
        <v>7</v>
      </c>
      <c r="C467" s="3">
        <v>45456</v>
      </c>
      <c r="D467" s="5">
        <v>-1</v>
      </c>
      <c r="E467" s="7">
        <v>653.26</v>
      </c>
      <c r="F467" s="7">
        <v>0</v>
      </c>
      <c r="G467" s="29">
        <v>-653.26</v>
      </c>
    </row>
    <row r="468" spans="1:7" s="2" customFormat="1" ht="25" customHeight="1" x14ac:dyDescent="0.2">
      <c r="A468" s="4" t="e" vm="6">
        <v>#VALUE!</v>
      </c>
      <c r="B468" s="2" t="s">
        <v>7</v>
      </c>
      <c r="C468" s="3">
        <v>45397</v>
      </c>
      <c r="D468" s="5">
        <v>-44</v>
      </c>
      <c r="E468" s="7">
        <v>412.9</v>
      </c>
      <c r="F468" s="7">
        <v>0</v>
      </c>
      <c r="G468" s="29">
        <v>-18167.39</v>
      </c>
    </row>
    <row r="469" spans="1:7" s="2" customFormat="1" ht="25" customHeight="1" x14ac:dyDescent="0.2">
      <c r="A469" s="4" t="e" vm="10">
        <v>#VALUE!</v>
      </c>
      <c r="B469" s="2" t="s">
        <v>5</v>
      </c>
      <c r="C469" s="3">
        <v>45335</v>
      </c>
      <c r="D469" s="5">
        <v>0</v>
      </c>
      <c r="E469" s="7">
        <v>0</v>
      </c>
      <c r="F469" s="7">
        <v>0.94</v>
      </c>
      <c r="G469" s="29">
        <v>0</v>
      </c>
    </row>
    <row r="470" spans="1:7" s="2" customFormat="1" ht="25" customHeight="1" x14ac:dyDescent="0.2">
      <c r="A470" s="4" t="e" vm="10">
        <v>#VALUE!</v>
      </c>
      <c r="B470" s="2" t="s">
        <v>8</v>
      </c>
      <c r="C470" s="3">
        <v>45377</v>
      </c>
      <c r="D470" s="5">
        <v>89</v>
      </c>
      <c r="E470" s="7">
        <v>150.5</v>
      </c>
      <c r="F470" s="7">
        <v>0</v>
      </c>
      <c r="G470" s="29">
        <v>13394.26</v>
      </c>
    </row>
    <row r="471" spans="1:7" s="2" customFormat="1" ht="25" customHeight="1" x14ac:dyDescent="0.2">
      <c r="A471" s="4" t="e" vm="3">
        <v>#VALUE!</v>
      </c>
      <c r="B471" s="2" t="s">
        <v>7</v>
      </c>
      <c r="C471" s="3">
        <v>45085</v>
      </c>
      <c r="D471" s="5">
        <v>-67</v>
      </c>
      <c r="E471" s="7">
        <v>137.1</v>
      </c>
      <c r="F471" s="7">
        <v>0</v>
      </c>
      <c r="G471" s="29">
        <v>-9185.4500000000007</v>
      </c>
    </row>
    <row r="472" spans="1:7" s="2" customFormat="1" ht="25" customHeight="1" x14ac:dyDescent="0.2">
      <c r="A472" s="4" t="e" vm="2">
        <v>#VALUE!</v>
      </c>
      <c r="B472" s="2" t="s">
        <v>5</v>
      </c>
      <c r="C472" s="3">
        <v>45051</v>
      </c>
      <c r="D472" s="5">
        <v>0</v>
      </c>
      <c r="E472" s="7">
        <v>0</v>
      </c>
      <c r="F472" s="7">
        <v>0.91</v>
      </c>
      <c r="G472" s="29">
        <v>0</v>
      </c>
    </row>
    <row r="473" spans="1:7" s="2" customFormat="1" ht="25" customHeight="1" x14ac:dyDescent="0.2">
      <c r="A473" s="4" t="e" vm="2">
        <v>#VALUE!</v>
      </c>
      <c r="B473" s="2" t="s">
        <v>7</v>
      </c>
      <c r="C473" s="3">
        <v>45050</v>
      </c>
      <c r="D473" s="5">
        <v>-2</v>
      </c>
      <c r="E473" s="7">
        <v>233.04</v>
      </c>
      <c r="F473" s="7">
        <v>0</v>
      </c>
      <c r="G473" s="29">
        <v>-466.08</v>
      </c>
    </row>
    <row r="474" spans="1:7" s="2" customFormat="1" ht="25" customHeight="1" x14ac:dyDescent="0.2">
      <c r="A474" s="4" t="e" vm="5">
        <v>#VALUE!</v>
      </c>
      <c r="B474" s="2" t="s">
        <v>7</v>
      </c>
      <c r="C474" s="3">
        <v>45015</v>
      </c>
      <c r="D474" s="5">
        <v>-36</v>
      </c>
      <c r="E474" s="7">
        <v>161.28</v>
      </c>
      <c r="F474" s="7">
        <v>0</v>
      </c>
      <c r="G474" s="29">
        <v>-5806.05</v>
      </c>
    </row>
    <row r="475" spans="1:7" s="2" customFormat="1" ht="25" customHeight="1" x14ac:dyDescent="0.2">
      <c r="A475" s="4" t="e" vm="7">
        <v>#VALUE!</v>
      </c>
      <c r="B475" s="2" t="s">
        <v>5</v>
      </c>
      <c r="C475" s="3">
        <v>45037</v>
      </c>
      <c r="D475" s="5">
        <v>0</v>
      </c>
      <c r="E475" s="7">
        <v>0</v>
      </c>
      <c r="F475" s="7">
        <v>4.93</v>
      </c>
      <c r="G475" s="29">
        <v>0</v>
      </c>
    </row>
    <row r="476" spans="1:7" s="2" customFormat="1" ht="25" customHeight="1" x14ac:dyDescent="0.2">
      <c r="A476" s="4" t="e" vm="5">
        <v>#VALUE!</v>
      </c>
      <c r="B476" s="2" t="s">
        <v>5</v>
      </c>
      <c r="C476" s="3">
        <v>45342</v>
      </c>
      <c r="D476" s="5">
        <v>0</v>
      </c>
      <c r="E476" s="7">
        <v>0</v>
      </c>
      <c r="F476" s="7">
        <v>1.92</v>
      </c>
      <c r="G476" s="29">
        <v>0</v>
      </c>
    </row>
    <row r="477" spans="1:7" s="2" customFormat="1" ht="25" customHeight="1" x14ac:dyDescent="0.2">
      <c r="A477" s="4" t="e" vm="6">
        <v>#VALUE!</v>
      </c>
      <c r="B477" s="2" t="s">
        <v>5</v>
      </c>
      <c r="C477" s="3">
        <v>45426</v>
      </c>
      <c r="D477" s="5">
        <v>0</v>
      </c>
      <c r="E477" s="7">
        <v>0</v>
      </c>
      <c r="F477" s="7">
        <v>1.32</v>
      </c>
      <c r="G477" s="29">
        <v>0</v>
      </c>
    </row>
    <row r="478" spans="1:7" s="2" customFormat="1" ht="25" customHeight="1" x14ac:dyDescent="0.2">
      <c r="A478" s="4" t="e" vm="7">
        <v>#VALUE!</v>
      </c>
      <c r="B478" s="2" t="s">
        <v>7</v>
      </c>
      <c r="C478" s="3">
        <v>45371</v>
      </c>
      <c r="D478" s="5">
        <v>-1</v>
      </c>
      <c r="E478" s="7">
        <v>175.66</v>
      </c>
      <c r="F478" s="7">
        <v>0</v>
      </c>
      <c r="G478" s="29">
        <v>-175.66</v>
      </c>
    </row>
    <row r="479" spans="1:7" s="2" customFormat="1" ht="25" customHeight="1" x14ac:dyDescent="0.2">
      <c r="A479" s="4" t="e" vm="1">
        <v>#VALUE!</v>
      </c>
      <c r="B479" s="2" t="s">
        <v>7</v>
      </c>
      <c r="C479" s="3">
        <v>45019</v>
      </c>
      <c r="D479" s="5">
        <v>-5</v>
      </c>
      <c r="E479" s="7">
        <v>27.95</v>
      </c>
      <c r="F479" s="7">
        <v>0</v>
      </c>
      <c r="G479" s="29">
        <v>-139.77000000000001</v>
      </c>
    </row>
    <row r="480" spans="1:7" s="2" customFormat="1" ht="25" customHeight="1" x14ac:dyDescent="0.2">
      <c r="A480" s="4" t="e" vm="1">
        <v>#VALUE!</v>
      </c>
      <c r="B480" s="2" t="s">
        <v>5</v>
      </c>
      <c r="C480" s="3">
        <v>45112</v>
      </c>
      <c r="D480" s="5">
        <v>0</v>
      </c>
      <c r="E480" s="7">
        <v>0</v>
      </c>
      <c r="F480" s="7">
        <v>1.92</v>
      </c>
      <c r="G480" s="29">
        <v>0</v>
      </c>
    </row>
    <row r="481" spans="1:7" s="2" customFormat="1" ht="25" customHeight="1" x14ac:dyDescent="0.2">
      <c r="A481" s="4" t="e" vm="10">
        <v>#VALUE!</v>
      </c>
      <c r="B481" s="2" t="s">
        <v>8</v>
      </c>
      <c r="C481" s="3">
        <v>45460</v>
      </c>
      <c r="D481" s="5">
        <v>69</v>
      </c>
      <c r="E481" s="7">
        <v>177.24</v>
      </c>
      <c r="F481" s="7">
        <v>0</v>
      </c>
      <c r="G481" s="29">
        <v>12229.56</v>
      </c>
    </row>
    <row r="482" spans="1:7" s="2" customFormat="1" ht="25" customHeight="1" x14ac:dyDescent="0.2">
      <c r="A482" s="4" t="e" vm="10">
        <v>#VALUE!</v>
      </c>
      <c r="B482" s="2" t="s">
        <v>5</v>
      </c>
      <c r="C482" s="3">
        <v>44956</v>
      </c>
      <c r="D482" s="5">
        <v>0</v>
      </c>
      <c r="E482" s="7">
        <v>0</v>
      </c>
      <c r="F482" s="7">
        <v>3.41</v>
      </c>
      <c r="G482" s="29">
        <v>0</v>
      </c>
    </row>
    <row r="483" spans="1:7" s="2" customFormat="1" ht="25" customHeight="1" x14ac:dyDescent="0.2">
      <c r="A483" s="4" t="e" vm="1">
        <v>#VALUE!</v>
      </c>
      <c r="B483" s="2" t="s">
        <v>8</v>
      </c>
      <c r="C483" s="3">
        <v>45071</v>
      </c>
      <c r="D483" s="5">
        <v>60</v>
      </c>
      <c r="E483" s="7">
        <v>37.96</v>
      </c>
      <c r="F483" s="7">
        <v>0</v>
      </c>
      <c r="G483" s="29">
        <v>2277.88</v>
      </c>
    </row>
    <row r="484" spans="1:7" s="2" customFormat="1" ht="25" customHeight="1" x14ac:dyDescent="0.2">
      <c r="A484" s="4" t="e" vm="8">
        <v>#VALUE!</v>
      </c>
      <c r="B484" s="2" t="s">
        <v>7</v>
      </c>
      <c r="C484" s="3">
        <v>44930</v>
      </c>
      <c r="D484" s="5">
        <v>-18</v>
      </c>
      <c r="E484" s="7">
        <v>85.14</v>
      </c>
      <c r="F484" s="7">
        <v>0</v>
      </c>
      <c r="G484" s="29">
        <v>-1532.52</v>
      </c>
    </row>
    <row r="485" spans="1:7" s="2" customFormat="1" ht="25" customHeight="1" x14ac:dyDescent="0.2">
      <c r="A485" s="4" t="e" vm="5">
        <v>#VALUE!</v>
      </c>
      <c r="B485" s="2" t="s">
        <v>8</v>
      </c>
      <c r="C485" s="3">
        <v>45450</v>
      </c>
      <c r="D485" s="5">
        <v>75</v>
      </c>
      <c r="E485" s="7">
        <v>196.89</v>
      </c>
      <c r="F485" s="7">
        <v>0</v>
      </c>
      <c r="G485" s="29">
        <v>14766.75</v>
      </c>
    </row>
    <row r="486" spans="1:7" s="2" customFormat="1" ht="25" customHeight="1" x14ac:dyDescent="0.2">
      <c r="A486" s="4" t="e" vm="4">
        <v>#VALUE!</v>
      </c>
      <c r="B486" s="2" t="s">
        <v>8</v>
      </c>
      <c r="C486" s="3">
        <v>45300</v>
      </c>
      <c r="D486" s="5">
        <v>75</v>
      </c>
      <c r="E486" s="7">
        <v>482.09</v>
      </c>
      <c r="F486" s="7">
        <v>0</v>
      </c>
      <c r="G486" s="29">
        <v>36156.75</v>
      </c>
    </row>
    <row r="487" spans="1:7" s="2" customFormat="1" ht="25" customHeight="1" x14ac:dyDescent="0.2">
      <c r="A487" s="4" t="e" vm="8">
        <v>#VALUE!</v>
      </c>
      <c r="B487" s="2" t="s">
        <v>5</v>
      </c>
      <c r="C487" s="3">
        <v>45470</v>
      </c>
      <c r="D487" s="5">
        <v>0</v>
      </c>
      <c r="E487" s="7">
        <v>0</v>
      </c>
      <c r="F487" s="7">
        <v>1.38</v>
      </c>
      <c r="G487" s="29">
        <v>0</v>
      </c>
    </row>
    <row r="488" spans="1:7" s="2" customFormat="1" ht="25" customHeight="1" x14ac:dyDescent="0.2">
      <c r="A488" s="4" t="e" vm="4">
        <v>#VALUE!</v>
      </c>
      <c r="B488" s="2" t="s">
        <v>5</v>
      </c>
      <c r="C488" s="3">
        <v>45100</v>
      </c>
      <c r="D488" s="5">
        <v>0</v>
      </c>
      <c r="E488" s="7">
        <v>0</v>
      </c>
      <c r="F488" s="7">
        <v>3.74</v>
      </c>
      <c r="G488" s="29">
        <v>0</v>
      </c>
    </row>
    <row r="489" spans="1:7" s="2" customFormat="1" ht="25" customHeight="1" x14ac:dyDescent="0.2">
      <c r="A489" s="4" t="e" vm="10">
        <v>#VALUE!</v>
      </c>
      <c r="B489" s="2" t="s">
        <v>7</v>
      </c>
      <c r="C489" s="3">
        <v>44979</v>
      </c>
      <c r="D489" s="5">
        <v>-68</v>
      </c>
      <c r="E489" s="7">
        <v>91.54</v>
      </c>
      <c r="F489" s="7">
        <v>0</v>
      </c>
      <c r="G489" s="29">
        <v>-6225.06</v>
      </c>
    </row>
    <row r="490" spans="1:7" s="2" customFormat="1" ht="25" customHeight="1" x14ac:dyDescent="0.2">
      <c r="A490" s="4" t="e" vm="5">
        <v>#VALUE!</v>
      </c>
      <c r="B490" s="2" t="s">
        <v>7</v>
      </c>
      <c r="C490" s="3">
        <v>45219</v>
      </c>
      <c r="D490" s="5">
        <v>-25</v>
      </c>
      <c r="E490" s="7">
        <v>172.2</v>
      </c>
      <c r="F490" s="7">
        <v>0</v>
      </c>
      <c r="G490" s="29">
        <v>-4304.97</v>
      </c>
    </row>
    <row r="491" spans="1:7" s="2" customFormat="1" ht="25" customHeight="1" x14ac:dyDescent="0.2">
      <c r="A491" s="4" t="e" vm="6">
        <v>#VALUE!</v>
      </c>
      <c r="B491" s="2" t="s">
        <v>5</v>
      </c>
      <c r="C491" s="3">
        <v>45238</v>
      </c>
      <c r="D491" s="5">
        <v>0</v>
      </c>
      <c r="E491" s="7">
        <v>0</v>
      </c>
      <c r="F491" s="7">
        <v>4.83</v>
      </c>
      <c r="G491" s="29">
        <v>0</v>
      </c>
    </row>
    <row r="492" spans="1:7" s="2" customFormat="1" ht="25" customHeight="1" x14ac:dyDescent="0.2">
      <c r="A492" s="4" t="e" vm="9">
        <v>#VALUE!</v>
      </c>
      <c r="B492" s="2" t="s">
        <v>8</v>
      </c>
      <c r="C492" s="3">
        <v>45154</v>
      </c>
      <c r="D492" s="5">
        <v>49</v>
      </c>
      <c r="E492" s="7">
        <v>237.9</v>
      </c>
      <c r="F492" s="7">
        <v>0</v>
      </c>
      <c r="G492" s="29">
        <v>11656.95</v>
      </c>
    </row>
    <row r="493" spans="1:7" s="2" customFormat="1" ht="25" customHeight="1" x14ac:dyDescent="0.2">
      <c r="A493" s="4" t="e" vm="8">
        <v>#VALUE!</v>
      </c>
      <c r="B493" s="2" t="s">
        <v>8</v>
      </c>
      <c r="C493" s="3">
        <v>45054</v>
      </c>
      <c r="D493" s="5">
        <v>59</v>
      </c>
      <c r="E493" s="7">
        <v>105.83</v>
      </c>
      <c r="F493" s="7">
        <v>0</v>
      </c>
      <c r="G493" s="29">
        <v>6243.97</v>
      </c>
    </row>
    <row r="494" spans="1:7" s="2" customFormat="1" ht="25" customHeight="1" x14ac:dyDescent="0.2">
      <c r="A494" s="4" t="e" vm="6">
        <v>#VALUE!</v>
      </c>
      <c r="B494" s="2" t="s">
        <v>5</v>
      </c>
      <c r="C494" s="3">
        <v>45412</v>
      </c>
      <c r="D494" s="5">
        <v>0</v>
      </c>
      <c r="E494" s="7">
        <v>0</v>
      </c>
      <c r="F494" s="7">
        <v>1.91</v>
      </c>
      <c r="G494" s="29">
        <v>0</v>
      </c>
    </row>
    <row r="495" spans="1:7" s="2" customFormat="1" ht="25" customHeight="1" x14ac:dyDescent="0.2">
      <c r="A495" s="4" t="e" vm="5">
        <v>#VALUE!</v>
      </c>
      <c r="B495" s="2" t="s">
        <v>5</v>
      </c>
      <c r="C495" s="3">
        <v>45289</v>
      </c>
      <c r="D495" s="5">
        <v>0</v>
      </c>
      <c r="E495" s="7">
        <v>0</v>
      </c>
      <c r="F495" s="7">
        <v>2.3199999999999998</v>
      </c>
      <c r="G495" s="29">
        <v>0</v>
      </c>
    </row>
    <row r="496" spans="1:7" s="2" customFormat="1" ht="25" customHeight="1" x14ac:dyDescent="0.2">
      <c r="A496" s="4" t="e" vm="7">
        <v>#VALUE!</v>
      </c>
      <c r="B496" s="2" t="s">
        <v>8</v>
      </c>
      <c r="C496" s="3">
        <v>45378</v>
      </c>
      <c r="D496" s="5">
        <v>32</v>
      </c>
      <c r="E496" s="7">
        <v>179.83</v>
      </c>
      <c r="F496" s="7">
        <v>0</v>
      </c>
      <c r="G496" s="29">
        <v>5754.56</v>
      </c>
    </row>
    <row r="497" spans="1:7" s="2" customFormat="1" ht="25" customHeight="1" x14ac:dyDescent="0.2">
      <c r="A497" s="4" t="e" vm="5">
        <v>#VALUE!</v>
      </c>
      <c r="B497" s="2" t="s">
        <v>7</v>
      </c>
      <c r="C497" s="3">
        <v>45421</v>
      </c>
      <c r="D497" s="5">
        <v>-71</v>
      </c>
      <c r="E497" s="7">
        <v>184.32</v>
      </c>
      <c r="F497" s="7">
        <v>0</v>
      </c>
      <c r="G497" s="29">
        <v>-13086.72</v>
      </c>
    </row>
    <row r="498" spans="1:7" s="2" customFormat="1" ht="25" customHeight="1" x14ac:dyDescent="0.2">
      <c r="A498" s="4" t="e" vm="9">
        <v>#VALUE!</v>
      </c>
      <c r="B498" s="2" t="s">
        <v>8</v>
      </c>
      <c r="C498" s="3">
        <v>45160</v>
      </c>
      <c r="D498" s="5">
        <v>75</v>
      </c>
      <c r="E498" s="7">
        <v>239.17</v>
      </c>
      <c r="F498" s="7">
        <v>0</v>
      </c>
      <c r="G498" s="29">
        <v>17937.71</v>
      </c>
    </row>
    <row r="499" spans="1:7" s="2" customFormat="1" ht="25" customHeight="1" x14ac:dyDescent="0.2">
      <c r="A499" s="4" t="e" vm="10">
        <v>#VALUE!</v>
      </c>
      <c r="B499" s="2" t="s">
        <v>7</v>
      </c>
      <c r="C499" s="3">
        <v>45441</v>
      </c>
      <c r="D499" s="5">
        <v>-61</v>
      </c>
      <c r="E499" s="7">
        <v>175.7</v>
      </c>
      <c r="F499" s="7">
        <v>0</v>
      </c>
      <c r="G499" s="29">
        <v>-10717.6</v>
      </c>
    </row>
    <row r="500" spans="1:7" s="2" customFormat="1" ht="25" customHeight="1" x14ac:dyDescent="0.2">
      <c r="A500" s="4" t="e" vm="2">
        <v>#VALUE!</v>
      </c>
      <c r="B500" s="2" t="s">
        <v>8</v>
      </c>
      <c r="C500" s="3">
        <v>45091</v>
      </c>
      <c r="D500" s="5">
        <v>59</v>
      </c>
      <c r="E500" s="7">
        <v>272.79000000000002</v>
      </c>
      <c r="F500" s="7">
        <v>0</v>
      </c>
      <c r="G500" s="29">
        <v>16094.58</v>
      </c>
    </row>
    <row r="501" spans="1:7" s="2" customFormat="1" ht="25" customHeight="1" x14ac:dyDescent="0.2">
      <c r="A501" s="4" t="e" vm="1">
        <v>#VALUE!</v>
      </c>
      <c r="B501" s="2" t="s">
        <v>8</v>
      </c>
      <c r="C501" s="3">
        <v>45223</v>
      </c>
      <c r="D501" s="5">
        <v>29</v>
      </c>
      <c r="E501" s="7">
        <v>43.65</v>
      </c>
      <c r="F501" s="7">
        <v>0</v>
      </c>
      <c r="G501" s="29">
        <v>1265.95</v>
      </c>
    </row>
  </sheetData>
  <sortState xmlns:xlrd2="http://schemas.microsoft.com/office/spreadsheetml/2017/richdata2" ref="A2:G501">
    <sortCondition descending="1" ref="C3:C501"/>
  </sortState>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B8E64-18E1-A64F-9EAE-D4FC84A1E8CE}">
  <dimension ref="A1:R15"/>
  <sheetViews>
    <sheetView showGridLines="0" zoomScale="80" zoomScaleNormal="80" workbookViewId="0">
      <selection activeCell="K20" sqref="K20"/>
    </sheetView>
  </sheetViews>
  <sheetFormatPr baseColWidth="10" defaultColWidth="13.83203125" defaultRowHeight="16" x14ac:dyDescent="0.2"/>
  <cols>
    <col min="1" max="1" width="38.6640625" style="18" customWidth="1"/>
    <col min="2" max="2" width="18.33203125" style="17" customWidth="1"/>
    <col min="3" max="3" width="13.83203125" style="21"/>
    <col min="6" max="7" width="13.83203125" style="21"/>
    <col min="8" max="8" width="13.83203125" style="20"/>
    <col min="10" max="10" width="13.83203125" style="21"/>
    <col min="11" max="11" width="13.83203125" style="23"/>
    <col min="12" max="12" width="13.83203125" style="8"/>
  </cols>
  <sheetData>
    <row r="1" spans="1:18" ht="41" customHeight="1" x14ac:dyDescent="0.2">
      <c r="A1" s="38" t="s">
        <v>59</v>
      </c>
      <c r="B1" s="38"/>
      <c r="C1" s="38"/>
      <c r="D1" s="38"/>
      <c r="E1" s="38"/>
      <c r="F1" s="38"/>
      <c r="G1" s="38"/>
      <c r="H1" s="38"/>
      <c r="I1" s="38"/>
      <c r="J1" s="38"/>
      <c r="K1" s="38"/>
      <c r="L1" s="38"/>
      <c r="M1" s="11"/>
      <c r="N1" s="11"/>
      <c r="O1" s="11"/>
      <c r="P1" s="11"/>
    </row>
    <row r="2" spans="1:18" s="12" customFormat="1" ht="31" customHeight="1" x14ac:dyDescent="0.2">
      <c r="A2" s="39" t="s">
        <v>27</v>
      </c>
      <c r="B2" s="39"/>
      <c r="C2" s="39"/>
      <c r="D2" s="39"/>
      <c r="E2" s="39"/>
      <c r="F2" s="39"/>
      <c r="G2" s="39"/>
      <c r="H2" s="39"/>
      <c r="I2" s="39"/>
      <c r="J2" s="39"/>
      <c r="K2" s="39"/>
      <c r="L2" s="39"/>
      <c r="M2" s="11"/>
      <c r="N2" s="52" t="s">
        <v>34</v>
      </c>
      <c r="O2" s="52"/>
      <c r="P2" s="11"/>
    </row>
    <row r="3" spans="1:18" s="10" customFormat="1" ht="60" x14ac:dyDescent="0.2">
      <c r="A3" s="40" t="s">
        <v>15</v>
      </c>
      <c r="B3" s="40" t="s">
        <v>16</v>
      </c>
      <c r="C3" s="41" t="s">
        <v>17</v>
      </c>
      <c r="D3" s="40" t="s">
        <v>18</v>
      </c>
      <c r="E3" s="40" t="s">
        <v>19</v>
      </c>
      <c r="F3" s="41" t="s">
        <v>20</v>
      </c>
      <c r="G3" s="41" t="s">
        <v>21</v>
      </c>
      <c r="H3" s="42" t="s">
        <v>22</v>
      </c>
      <c r="I3" s="40" t="s">
        <v>23</v>
      </c>
      <c r="J3" s="41" t="s">
        <v>24</v>
      </c>
      <c r="K3" s="43" t="s">
        <v>25</v>
      </c>
      <c r="L3" s="44" t="s">
        <v>26</v>
      </c>
      <c r="N3" s="40" t="s">
        <v>35</v>
      </c>
      <c r="O3" s="40" t="s">
        <v>36</v>
      </c>
      <c r="Q3" s="53" t="s">
        <v>37</v>
      </c>
      <c r="R3" s="53"/>
    </row>
    <row r="4" spans="1:18" ht="51" x14ac:dyDescent="0.2">
      <c r="A4" s="45" t="e" cm="1" vm="1">
        <f t="array" ref="A4:A12">_xlfn.UNIQUE(_xlfn._xlws.FILTER(transactions[Stock_ticker],SUMIF(transactions[Stock_ticker],transactions[Stock_ticker],transactions[Quantity])&gt;0))</f>
        <v>#VALUE!</v>
      </c>
      <c r="B4" s="46" t="str" cm="1">
        <f t="array" ref="B4:B12">_FV(_xlfn.ANCHORARRAY(A4),"Industry")</f>
        <v>Semiconductors &amp; Semiconductor Equipment</v>
      </c>
      <c r="C4" s="47" cm="1">
        <f t="array" ref="C4:C12">_FV(_xlfn.ANCHORARRAY(A4),"Market cap",TRUE)/1000000000</f>
        <v>3050.154</v>
      </c>
      <c r="D4" s="32" t="str" cm="1">
        <f t="array" ref="D4:D12">IF(_xlfn.ANCHORARRAY(C4)&gt;2000, "Large",IF(_xlfn.ANCHORARRAY(C4)&gt;1000, "Mid","Small"))</f>
        <v>Large</v>
      </c>
      <c r="E4" s="32" cm="1">
        <f t="array" ref="E4:E12">SUMIF(transactions[Stock_ticker],_xlfn.ANCHORARRAY(portfolio_dashboard!A4),transactions[Quantity])</f>
        <v>309</v>
      </c>
      <c r="F4" s="47" cm="1">
        <f t="array" ref="F4:F12">_FV(_xlfn.ANCHORARRAY(A4),"Price")</f>
        <v>123.98</v>
      </c>
      <c r="G4" s="47" cm="1">
        <f t="array" ref="G4:G12">_xlfn.ANCHORARRAY(E4)*_xlfn.ANCHORARRAY(F4)</f>
        <v>38309.82</v>
      </c>
      <c r="H4" s="48" cm="1">
        <f t="array" ref="H4:H12">_xlfn.ANCHORARRAY(G4)/SUM(_xlfn.ANCHORARRAY(G4))</f>
        <v>3.4440618158394914E-2</v>
      </c>
      <c r="I4" s="32" cm="1">
        <f t="array" ref="I4:I12">_FV(_xlfn.ANCHORARRAY(A4),"Beta")</f>
        <v>1.6789000000000001</v>
      </c>
      <c r="J4" s="49" cm="1">
        <f t="array" ref="J4:J12">(_xlfn.ANCHORARRAY(F4)-_FV(_xlfn.ANCHORARRAY(A4),"Previous close",TRUE))*_xlfn.ANCHORARRAY(E4)</f>
        <v>135.9599999999993</v>
      </c>
      <c r="K4" s="50" cm="1">
        <f t="array" ref="K4:K12">_xlfn.ANCHORARRAY(J4)/(_xlfn.ANCHORARRAY(G4)-_xlfn.ANCHORARRAY(J4))</f>
        <v>3.5615994819491476E-3</v>
      </c>
      <c r="L4" s="51" cm="1">
        <f t="array" ref="L4:L12">VLOOKUP(_xlfn.ANCHORARRAY(A4),'Realized P&amp;L'!A:G,7,0)+(_xlfn.ANCHORARRAY(E4)*(_xlfn.ANCHORARRAY(F4)-VLOOKUP(_xlfn.ANCHORARRAY(A4),'Realized P&amp;L'!A3:C12,3,0)))</f>
        <v>17951.239999999998</v>
      </c>
      <c r="N4" s="32" t="str" cm="1">
        <f t="array" ref="N4:N12">_FV(_xlfn.ANCHORARRAY(A4),"Ticker symbol",TRUE)</f>
        <v>NVDA</v>
      </c>
      <c r="O4" s="51" cm="1">
        <f t="array" ref="O4:O12">VLOOKUP(_xlfn.ANCHORARRAY(A4),'Realized P&amp;L'!A:G,7,0)</f>
        <v>-3879.7472203947395</v>
      </c>
      <c r="Q4" s="54" t="s">
        <v>38</v>
      </c>
      <c r="R4" s="51">
        <f>SUM(_xlfn.ANCHORARRAY(L4))+(SUM('Realized P&amp;L'!G3:G297)-SUM(_xlfn.ANCHORARRAY(O4)))</f>
        <v>360550.53295675683</v>
      </c>
    </row>
    <row r="5" spans="1:18" ht="34" x14ac:dyDescent="0.2">
      <c r="A5" s="45" t="e" vm="2">
        <v>#VALUE!</v>
      </c>
      <c r="B5" s="46" t="str">
        <v>Software &amp; IT Services</v>
      </c>
      <c r="C5" s="47">
        <v>1317.8820000000001</v>
      </c>
      <c r="D5" s="32" t="str">
        <v>Mid</v>
      </c>
      <c r="E5" s="32">
        <v>446</v>
      </c>
      <c r="F5" s="47">
        <v>500.565</v>
      </c>
      <c r="G5" s="47">
        <v>223251.99</v>
      </c>
      <c r="H5" s="48">
        <v>0.20070406336265217</v>
      </c>
      <c r="I5" s="32">
        <v>1.2119</v>
      </c>
      <c r="J5" s="49">
        <v>-1630.1300000000133</v>
      </c>
      <c r="K5" s="50">
        <v>-7.2488199595415297E-3</v>
      </c>
      <c r="L5" s="51">
        <v>83038.460000000021</v>
      </c>
      <c r="N5" s="32" t="str">
        <v>META</v>
      </c>
      <c r="O5" s="51">
        <v>7612.9243545611062</v>
      </c>
      <c r="Q5" s="54" t="s">
        <v>39</v>
      </c>
      <c r="R5" s="51">
        <f>SUM(_xlfn.ANCHORARRAY(J4))</f>
        <v>12091.966199999972</v>
      </c>
    </row>
    <row r="6" spans="1:18" ht="60" customHeight="1" x14ac:dyDescent="0.2">
      <c r="A6" s="45" t="e" vm="3">
        <v>#VALUE!</v>
      </c>
      <c r="B6" s="46" t="str">
        <v>Banking Services</v>
      </c>
      <c r="C6" s="47">
        <v>571.95010000000002</v>
      </c>
      <c r="D6" s="32" t="str">
        <v>Small</v>
      </c>
      <c r="E6" s="32">
        <v>889</v>
      </c>
      <c r="F6" s="47">
        <v>205.96629999999999</v>
      </c>
      <c r="G6" s="47">
        <v>183104.04069999998</v>
      </c>
      <c r="H6" s="48">
        <v>0.16461096264633718</v>
      </c>
      <c r="I6" s="32">
        <v>1.1099000000000001</v>
      </c>
      <c r="J6" s="49">
        <v>3294.9006999999988</v>
      </c>
      <c r="K6" s="50">
        <v>1.8324433896964299E-2</v>
      </c>
      <c r="L6" s="51">
        <v>50059.540700000005</v>
      </c>
      <c r="N6" s="32" t="str">
        <v>JPM</v>
      </c>
      <c r="O6" s="51">
        <v>-242.35553621169257</v>
      </c>
      <c r="Q6" s="55" t="s">
        <v>40</v>
      </c>
      <c r="R6" s="48">
        <f>SUMPRODUCT(_xlfn.ANCHORARRAY(H4),_xlfn.ANCHORARRAY(K4))</f>
        <v>1.1162548806665831E-2</v>
      </c>
    </row>
    <row r="7" spans="1:18" ht="51" x14ac:dyDescent="0.2">
      <c r="A7" s="45" t="e" vm="5">
        <v>#VALUE!</v>
      </c>
      <c r="B7" s="46" t="str">
        <v>Computers, Phones &amp; Household Electronics</v>
      </c>
      <c r="C7" s="47">
        <v>3283.027</v>
      </c>
      <c r="D7" s="32" t="str">
        <v>Large</v>
      </c>
      <c r="E7" s="32">
        <v>186</v>
      </c>
      <c r="F7" s="47">
        <v>215.91</v>
      </c>
      <c r="G7" s="47">
        <v>40159.26</v>
      </c>
      <c r="H7" s="48">
        <v>3.6103269062180469E-2</v>
      </c>
      <c r="I7" s="32">
        <v>1.2446999999999999</v>
      </c>
      <c r="J7" s="49">
        <v>983.93999999999846</v>
      </c>
      <c r="K7" s="50">
        <v>2.5116323236159865E-2</v>
      </c>
      <c r="L7" s="51">
        <v>5411.4700000000093</v>
      </c>
      <c r="N7" s="32" t="str">
        <v>AAPL</v>
      </c>
      <c r="O7" s="51">
        <v>-815.63247863247102</v>
      </c>
    </row>
    <row r="8" spans="1:18" ht="34" x14ac:dyDescent="0.2">
      <c r="A8" s="45" t="e" vm="6">
        <v>#VALUE!</v>
      </c>
      <c r="B8" s="46" t="str">
        <v>Software &amp; IT Services</v>
      </c>
      <c r="C8" s="47">
        <v>3365.72</v>
      </c>
      <c r="D8" s="32" t="str">
        <v>Large</v>
      </c>
      <c r="E8" s="32">
        <v>886</v>
      </c>
      <c r="F8" s="47">
        <v>453.77</v>
      </c>
      <c r="G8" s="47">
        <v>402040.22</v>
      </c>
      <c r="H8" s="48">
        <v>0.36143510205313112</v>
      </c>
      <c r="I8" s="32">
        <v>0.89400000000000002</v>
      </c>
      <c r="J8" s="49">
        <v>6042.5199999999941</v>
      </c>
      <c r="K8" s="50">
        <v>1.5258977514263328E-2</v>
      </c>
      <c r="L8" s="51">
        <v>134114.36999999988</v>
      </c>
      <c r="N8" s="32" t="str">
        <v>MSFT</v>
      </c>
      <c r="O8" s="51">
        <v>15209.630646853133</v>
      </c>
    </row>
    <row r="9" spans="1:18" ht="17" x14ac:dyDescent="0.2">
      <c r="A9" s="45" t="e" vm="7">
        <v>#VALUE!</v>
      </c>
      <c r="B9" s="46" t="str">
        <v>Specialty Retailers</v>
      </c>
      <c r="C9" s="47">
        <v>629.61109999999996</v>
      </c>
      <c r="D9" s="32" t="str">
        <v>Small</v>
      </c>
      <c r="E9" s="32">
        <v>145</v>
      </c>
      <c r="F9" s="47">
        <v>210.33090000000001</v>
      </c>
      <c r="G9" s="47">
        <v>30497.980500000001</v>
      </c>
      <c r="H9" s="48">
        <v>2.7417756100202872E-2</v>
      </c>
      <c r="I9" s="32">
        <v>2.3115999999999999</v>
      </c>
      <c r="J9" s="49">
        <v>1805.3805000000027</v>
      </c>
      <c r="K9" s="50">
        <v>6.2921467556094707E-2</v>
      </c>
      <c r="L9" s="51">
        <v>2538.7104999999729</v>
      </c>
      <c r="N9" s="32" t="str">
        <v>TSLA</v>
      </c>
      <c r="O9" s="51">
        <v>3017.1010755813695</v>
      </c>
    </row>
    <row r="10" spans="1:18" ht="17" x14ac:dyDescent="0.2">
      <c r="A10" s="45" t="e" vm="8">
        <v>#VALUE!</v>
      </c>
      <c r="B10" s="46" t="str">
        <v>Diversified Retail</v>
      </c>
      <c r="C10" s="47">
        <v>2058.951</v>
      </c>
      <c r="D10" s="32" t="str">
        <v>Large</v>
      </c>
      <c r="E10" s="32">
        <v>336</v>
      </c>
      <c r="F10" s="47">
        <v>196.67</v>
      </c>
      <c r="G10" s="47">
        <v>66081.119999999995</v>
      </c>
      <c r="H10" s="48">
        <v>5.9407082084934698E-2</v>
      </c>
      <c r="I10" s="32">
        <v>1.155</v>
      </c>
      <c r="J10" s="49">
        <v>1149.1199999999958</v>
      </c>
      <c r="K10" s="50">
        <v>1.7697283311772252E-2</v>
      </c>
      <c r="L10" s="51">
        <v>10569.110000000004</v>
      </c>
      <c r="N10" s="32" t="str">
        <v>AMZN</v>
      </c>
      <c r="O10" s="51">
        <v>-7164.143936651576</v>
      </c>
    </row>
    <row r="11" spans="1:18" ht="34" x14ac:dyDescent="0.2">
      <c r="A11" s="45" t="e" vm="9">
        <v>#VALUE!</v>
      </c>
      <c r="B11" s="46" t="str">
        <v>Software &amp; IT Services</v>
      </c>
      <c r="C11" s="47">
        <v>533.44629999999995</v>
      </c>
      <c r="D11" s="32" t="str">
        <v>Small</v>
      </c>
      <c r="E11" s="32">
        <v>77</v>
      </c>
      <c r="F11" s="47">
        <v>262.09500000000003</v>
      </c>
      <c r="G11" s="47">
        <v>20181.315000000002</v>
      </c>
      <c r="H11" s="48">
        <v>1.8143049584918115E-2</v>
      </c>
      <c r="I11" s="32">
        <v>0.95030000000000003</v>
      </c>
      <c r="J11" s="49">
        <v>-28.875</v>
      </c>
      <c r="K11" s="50">
        <v>-1.4287347125385757E-3</v>
      </c>
      <c r="L11" s="51">
        <v>6809.5450000000446</v>
      </c>
      <c r="N11" s="32" t="str">
        <v>V</v>
      </c>
      <c r="O11" s="51">
        <v>5854.6705128205567</v>
      </c>
    </row>
    <row r="12" spans="1:18" ht="34" x14ac:dyDescent="0.2">
      <c r="A12" s="45" t="e" vm="10">
        <v>#VALUE!</v>
      </c>
      <c r="B12" s="46" t="str">
        <v>Software &amp; IT Services</v>
      </c>
      <c r="C12" s="47">
        <v>2299.442</v>
      </c>
      <c r="D12" s="32" t="str">
        <v>Large</v>
      </c>
      <c r="E12" s="32">
        <v>595</v>
      </c>
      <c r="F12" s="47">
        <v>182.72</v>
      </c>
      <c r="G12" s="47">
        <v>108718.39999999999</v>
      </c>
      <c r="H12" s="48">
        <v>9.773809694724854E-2</v>
      </c>
      <c r="I12" s="32">
        <v>1.0467</v>
      </c>
      <c r="J12" s="49">
        <v>339.14999999999594</v>
      </c>
      <c r="K12" s="50">
        <v>3.1292890474882962E-3</v>
      </c>
      <c r="L12" s="51">
        <v>30482.080000000005</v>
      </c>
      <c r="N12" s="32" t="str">
        <v>GOOGL</v>
      </c>
      <c r="O12" s="51">
        <v>883.43964912280683</v>
      </c>
    </row>
    <row r="14" spans="1:18" x14ac:dyDescent="0.2">
      <c r="B14" s="9"/>
      <c r="C14" s="9"/>
      <c r="D14" s="9"/>
      <c r="E14" s="9"/>
      <c r="F14" s="9"/>
      <c r="G14" s="9"/>
      <c r="H14" s="9"/>
      <c r="I14" s="9"/>
      <c r="J14" s="9"/>
    </row>
    <row r="15" spans="1:18" x14ac:dyDescent="0.2">
      <c r="B15" s="9"/>
      <c r="C15" s="9"/>
      <c r="D15" s="9"/>
      <c r="E15" s="9"/>
      <c r="F15" s="9"/>
      <c r="G15" s="9"/>
      <c r="H15" s="9"/>
      <c r="I15" s="9"/>
      <c r="J15" s="9"/>
    </row>
  </sheetData>
  <mergeCells count="4">
    <mergeCell ref="A1:L1"/>
    <mergeCell ref="A2:L2"/>
    <mergeCell ref="N2:O2"/>
    <mergeCell ref="Q3:R3"/>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9BA4E-9D8C-E347-8161-7B2DF39D9B8D}">
  <dimension ref="A1:G1725"/>
  <sheetViews>
    <sheetView showGridLines="0" workbookViewId="0">
      <selection activeCell="E20" sqref="E20"/>
    </sheetView>
  </sheetViews>
  <sheetFormatPr baseColWidth="10" defaultRowHeight="16" x14ac:dyDescent="0.2"/>
  <cols>
    <col min="1" max="1" width="55.1640625" customWidth="1"/>
    <col min="2" max="2" width="18.5" customWidth="1"/>
    <col min="3" max="3" width="20.33203125" customWidth="1"/>
    <col min="4" max="4" width="17.5" customWidth="1"/>
    <col min="5" max="5" width="18.83203125" style="21" customWidth="1"/>
    <col min="6" max="6" width="17" style="21" customWidth="1"/>
    <col min="7" max="7" width="17.1640625" style="26" customWidth="1"/>
  </cols>
  <sheetData>
    <row r="1" spans="1:7" s="19" customFormat="1" ht="40" customHeight="1" x14ac:dyDescent="0.2">
      <c r="A1" s="56"/>
      <c r="B1" s="57" t="s">
        <v>28</v>
      </c>
      <c r="C1" s="57"/>
      <c r="D1" s="57" t="s">
        <v>29</v>
      </c>
      <c r="E1" s="57"/>
      <c r="F1" s="58" t="s">
        <v>30</v>
      </c>
      <c r="G1" s="59" t="s">
        <v>33</v>
      </c>
    </row>
    <row r="2" spans="1:7" s="19" customFormat="1" ht="41" customHeight="1" x14ac:dyDescent="0.2">
      <c r="A2" s="60" t="s">
        <v>31</v>
      </c>
      <c r="B2" s="60" t="s">
        <v>32</v>
      </c>
      <c r="C2" s="60" t="s">
        <v>20</v>
      </c>
      <c r="D2" s="60" t="s">
        <v>32</v>
      </c>
      <c r="E2" s="61" t="s">
        <v>20</v>
      </c>
      <c r="F2" s="58"/>
      <c r="G2" s="59"/>
    </row>
    <row r="3" spans="1:7" ht="25" customHeight="1" x14ac:dyDescent="0.25">
      <c r="A3" s="62" t="e" cm="1" vm="1">
        <f t="array" ref="A3:A12">_xlfn.UNIQUE(transactions[Stock_ticker])</f>
        <v>#VALUE!</v>
      </c>
      <c r="B3" s="62" cm="1">
        <f t="array" ref="B3:B12">SUMIFS(transactions[Quantity],transactions[Stock_ticker],_xlfn.ANCHORARRAY('Realized P&amp;L'!A3),transactions[Transaction_type],"Buy")</f>
        <v>608</v>
      </c>
      <c r="C3" s="63" cm="1">
        <f t="array" ref="C3">IFERROR(SUMPRODUCT((transactions[Stock_ticker]=A3)*(transactions[Transaction_type]="Buy")*transactions[Total_amount])/B3,"")</f>
        <v>53.329555921052638</v>
      </c>
      <c r="D3" s="62" cm="1">
        <f t="array" ref="D3:D12">-SUMIFS(transactions[Quantity],transactions[Stock_ticker],_xlfn.ANCHORARRAY('Realized P&amp;L'!A3),transactions[Transaction_type],"Sell")</f>
        <v>299</v>
      </c>
      <c r="E3" s="64" cm="1">
        <f t="array" ref="E3">IFERROR(-SUMPRODUCT((transactions[Stock_ticker]=A3)*(transactions[Transaction_type]="Sell")*transactions[Total_amount])/D3,"")</f>
        <v>40.221571906354512</v>
      </c>
      <c r="F3" s="64" cm="1">
        <f t="array" ref="F3:F12">SUMIFS(transactions[Dividend],transactions[Stock_ticker],_xlfn.ANCHORARRAY(A3),transactions[Transaction_type],"Dividend")</f>
        <v>39.540000000000006</v>
      </c>
      <c r="G3" s="65">
        <f>IFERROR((D3*(E3-C3))+F3,"")</f>
        <v>-3879.7472203947395</v>
      </c>
    </row>
    <row r="4" spans="1:7" ht="25" customHeight="1" x14ac:dyDescent="0.25">
      <c r="A4" s="62" t="e" vm="2">
        <v>#VALUE!</v>
      </c>
      <c r="B4" s="62">
        <v>581</v>
      </c>
      <c r="C4" s="63" cm="1">
        <f t="array" ref="C4">IFERROR(SUMPRODUCT((transactions[Stock_ticker]=A4)*(transactions[Transaction_type]="Buy")*transactions[Total_amount])/B4,"")</f>
        <v>331.4494492254733</v>
      </c>
      <c r="D4" s="62">
        <v>135</v>
      </c>
      <c r="E4" s="64" cm="1">
        <f t="array" ref="E4">IFERROR(-SUMPRODUCT((transactions[Stock_ticker]=A4)*(transactions[Transaction_type]="Sell")*transactions[Total_amount])/D4,"")</f>
        <v>387.45851851851853</v>
      </c>
      <c r="F4" s="64">
        <v>51.7</v>
      </c>
      <c r="G4" s="65">
        <f t="shared" ref="G4:G59" si="0">IFERROR((D4*(E4-C4))+F4,"")</f>
        <v>7612.9243545611062</v>
      </c>
    </row>
    <row r="5" spans="1:7" ht="25" customHeight="1" x14ac:dyDescent="0.25">
      <c r="A5" s="62" t="e" vm="3">
        <v>#VALUE!</v>
      </c>
      <c r="B5" s="62">
        <v>1436</v>
      </c>
      <c r="C5" s="63" cm="1">
        <f t="array" ref="C5">IFERROR(SUMPRODUCT((transactions[Stock_ticker]=A5)*(transactions[Transaction_type]="Buy")*transactions[Total_amount])/B5,"")</f>
        <v>149.38373955431754</v>
      </c>
      <c r="D5" s="62">
        <v>547</v>
      </c>
      <c r="E5" s="64" cm="1">
        <f t="array" ref="E5">IFERROR(-SUMPRODUCT((transactions[Stock_ticker]=A5)*(transactions[Transaction_type]="Sell")*transactions[Total_amount])/D5,"")</f>
        <v>148.88658135283364</v>
      </c>
      <c r="F5" s="64">
        <v>29.589999999999996</v>
      </c>
      <c r="G5" s="65">
        <f t="shared" si="0"/>
        <v>-242.35553621169257</v>
      </c>
    </row>
    <row r="6" spans="1:7" ht="25" customHeight="1" x14ac:dyDescent="0.25">
      <c r="A6" s="62" t="e" vm="4">
        <v>#VALUE!</v>
      </c>
      <c r="B6" s="62">
        <v>888</v>
      </c>
      <c r="C6" s="63" cm="1">
        <f t="array" ref="C6">IFERROR(SUMPRODUCT((transactions[Stock_ticker]=A6)*(transactions[Transaction_type]="Buy")*transactions[Total_amount])/B6,"")</f>
        <v>460.80292792792784</v>
      </c>
      <c r="D6" s="62">
        <v>954</v>
      </c>
      <c r="E6" s="64" cm="1">
        <f t="array" ref="E6">IFERROR(-SUMPRODUCT((transactions[Stock_ticker]=A6)*(transactions[Transaction_type]="Sell")*transactions[Total_amount])/D6,"")</f>
        <v>481.26962264150944</v>
      </c>
      <c r="F6" s="64">
        <v>50.780000000000008</v>
      </c>
      <c r="G6" s="65">
        <f t="shared" si="0"/>
        <v>19576.006756756848</v>
      </c>
    </row>
    <row r="7" spans="1:7" ht="25" customHeight="1" x14ac:dyDescent="0.25">
      <c r="A7" s="62" t="e" vm="5">
        <v>#VALUE!</v>
      </c>
      <c r="B7" s="62">
        <v>702</v>
      </c>
      <c r="C7" s="63" cm="1">
        <f t="array" ref="C7">IFERROR(SUMPRODUCT((transactions[Stock_ticker]=A7)*(transactions[Transaction_type]="Buy")*transactions[Total_amount])/B7,"")</f>
        <v>182.4309544159544</v>
      </c>
      <c r="D7" s="62">
        <v>516</v>
      </c>
      <c r="E7" s="64" cm="1">
        <f t="array" ref="E7">IFERROR(-SUMPRODUCT((transactions[Stock_ticker]=A7)*(transactions[Transaction_type]="Sell")*transactions[Total_amount])/D7,"")</f>
        <v>180.74127906976744</v>
      </c>
      <c r="F7" s="64">
        <v>56.24</v>
      </c>
      <c r="G7" s="65">
        <f t="shared" si="0"/>
        <v>-815.63247863247102</v>
      </c>
    </row>
    <row r="8" spans="1:7" ht="25" customHeight="1" x14ac:dyDescent="0.25">
      <c r="A8" s="62" t="e" vm="6">
        <v>#VALUE!</v>
      </c>
      <c r="B8" s="62">
        <v>1144</v>
      </c>
      <c r="C8" s="63" cm="1">
        <f t="array" ref="C8">IFERROR(SUMPRODUCT((transactions[Stock_ticker]=A8)*(transactions[Transaction_type]="Buy")*transactions[Total_amount])/B8,"")</f>
        <v>319.56600524475533</v>
      </c>
      <c r="D8" s="62">
        <v>258</v>
      </c>
      <c r="E8" s="64" cm="1">
        <f t="array" ref="E8">IFERROR(-SUMPRODUCT((transactions[Stock_ticker]=A8)*(transactions[Transaction_type]="Sell")*transactions[Total_amount])/D8,"")</f>
        <v>378.2927131782946</v>
      </c>
      <c r="F8" s="64">
        <v>58.14</v>
      </c>
      <c r="G8" s="65">
        <f t="shared" si="0"/>
        <v>15209.630646853133</v>
      </c>
    </row>
    <row r="9" spans="1:7" ht="25" customHeight="1" x14ac:dyDescent="0.25">
      <c r="A9" s="62" t="e" vm="7">
        <v>#VALUE!</v>
      </c>
      <c r="B9" s="62">
        <v>688</v>
      </c>
      <c r="C9" s="63" cm="1">
        <f t="array" ref="C9">IFERROR(SUMPRODUCT((transactions[Stock_ticker]=A9)*(transactions[Transaction_type]="Buy")*transactions[Total_amount])/B9,"")</f>
        <v>213.63014534883723</v>
      </c>
      <c r="D9" s="62">
        <v>543</v>
      </c>
      <c r="E9" s="64" cm="1">
        <f t="array" ref="E9">IFERROR(-SUMPRODUCT((transactions[Stock_ticker]=A9)*(transactions[Transaction_type]="Sell")*transactions[Total_amount])/D9,"")</f>
        <v>219.08696132596683</v>
      </c>
      <c r="F9" s="64">
        <v>54.050000000000004</v>
      </c>
      <c r="G9" s="65">
        <f t="shared" si="0"/>
        <v>3017.1010755813695</v>
      </c>
    </row>
    <row r="10" spans="1:7" ht="25" customHeight="1" x14ac:dyDescent="0.25">
      <c r="A10" s="62" t="e" vm="8">
        <v>#VALUE!</v>
      </c>
      <c r="B10" s="62">
        <v>663</v>
      </c>
      <c r="C10" s="63" cm="1">
        <f t="array" ref="C10">IFERROR(SUMPRODUCT((transactions[Stock_ticker]=A10)*(transactions[Transaction_type]="Buy")*transactions[Total_amount])/B10,"")</f>
        <v>143.89245852187028</v>
      </c>
      <c r="D10" s="62">
        <v>327</v>
      </c>
      <c r="E10" s="64" cm="1">
        <f t="array" ref="E10">IFERROR(-SUMPRODUCT((transactions[Stock_ticker]=A10)*(transactions[Transaction_type]="Sell")*transactions[Total_amount])/D10,"")</f>
        <v>121.87807339449543</v>
      </c>
      <c r="F10" s="64">
        <v>34.56</v>
      </c>
      <c r="G10" s="65">
        <f t="shared" si="0"/>
        <v>-7164.143936651576</v>
      </c>
    </row>
    <row r="11" spans="1:7" ht="25" customHeight="1" x14ac:dyDescent="0.25">
      <c r="A11" s="62" t="e" vm="9">
        <v>#VALUE!</v>
      </c>
      <c r="B11" s="62">
        <v>858</v>
      </c>
      <c r="C11" s="63" cm="1">
        <f t="array" ref="C11">IFERROR(SUMPRODUCT((transactions[Stock_ticker]=A11)*(transactions[Transaction_type]="Buy")*transactions[Total_amount])/B11,"")</f>
        <v>249.69403263403265</v>
      </c>
      <c r="D11" s="62">
        <v>781</v>
      </c>
      <c r="E11" s="64" cm="1">
        <f t="array" ref="E11">IFERROR(-SUMPRODUCT((transactions[Stock_ticker]=A11)*(transactions[Transaction_type]="Sell")*transactions[Total_amount])/D11,"")</f>
        <v>257.15690140845078</v>
      </c>
      <c r="F11" s="64">
        <v>26.17</v>
      </c>
      <c r="G11" s="65">
        <f t="shared" si="0"/>
        <v>5854.6705128205567</v>
      </c>
    </row>
    <row r="12" spans="1:7" ht="25" customHeight="1" x14ac:dyDescent="0.25">
      <c r="A12" s="62" t="e" vm="10">
        <v>#VALUE!</v>
      </c>
      <c r="B12" s="62">
        <v>969</v>
      </c>
      <c r="C12" s="63" cm="1">
        <f t="array" ref="C12">IFERROR(SUMPRODUCT((transactions[Stock_ticker]=A12)*(transactions[Transaction_type]="Buy")*transactions[Total_amount])/B12,"")</f>
        <v>132.97438596491227</v>
      </c>
      <c r="D12" s="62">
        <v>374</v>
      </c>
      <c r="E12" s="64" cm="1">
        <f t="array" ref="E12">IFERROR(-SUMPRODUCT((transactions[Stock_ticker]=A12)*(transactions[Transaction_type]="Sell")*transactions[Total_amount])/D12,"")</f>
        <v>135.2281550802139</v>
      </c>
      <c r="F12" s="64">
        <v>40.53</v>
      </c>
      <c r="G12" s="65">
        <f t="shared" si="0"/>
        <v>883.43964912280683</v>
      </c>
    </row>
    <row r="13" spans="1:7" ht="21" x14ac:dyDescent="0.25">
      <c r="C13" s="22" t="str" cm="1">
        <f t="array" ref="C13">IFERROR(SUMPRODUCT((transactions[Stock_ticker]=A13)*(transactions[Transaction_type]="Buy")*transactions[Total_amount])/B13,"")</f>
        <v/>
      </c>
      <c r="E13" s="24" t="str" cm="1">
        <f t="array" ref="E13">IFERROR(-SUMPRODUCT((transactions[Stock_ticker]=A13)*(transactions[Transaction_type]="Sell")*transactions[Total_amount])/D13,"")</f>
        <v/>
      </c>
      <c r="G13" s="27" t="str">
        <f t="shared" si="0"/>
        <v/>
      </c>
    </row>
    <row r="14" spans="1:7" ht="21" x14ac:dyDescent="0.25">
      <c r="C14" s="22" t="str" cm="1">
        <f t="array" ref="C14">IFERROR(SUMPRODUCT((transactions[Stock_ticker]=A14)*(transactions[Transaction_type]="Buy")*transactions[Total_amount])/B14,"")</f>
        <v/>
      </c>
      <c r="E14" s="24" t="str" cm="1">
        <f t="array" ref="E14">IFERROR(-SUMPRODUCT((transactions[Stock_ticker]=A14)*(transactions[Transaction_type]="Sell")*transactions[Total_amount])/D14,"")</f>
        <v/>
      </c>
      <c r="G14" s="27" t="str">
        <f t="shared" si="0"/>
        <v/>
      </c>
    </row>
    <row r="15" spans="1:7" ht="21" x14ac:dyDescent="0.25">
      <c r="C15" s="22" t="str" cm="1">
        <f t="array" ref="C15">IFERROR(SUMPRODUCT((transactions[Stock_ticker]=A15)*(transactions[Transaction_type]="Buy")*transactions[Total_amount])/B15,"")</f>
        <v/>
      </c>
      <c r="E15" s="24" t="str" cm="1">
        <f t="array" ref="E15">IFERROR(-SUMPRODUCT((transactions[Stock_ticker]=A15)*(transactions[Transaction_type]="Sell")*transactions[Total_amount])/D15,"")</f>
        <v/>
      </c>
      <c r="G15" s="27" t="str">
        <f t="shared" si="0"/>
        <v/>
      </c>
    </row>
    <row r="16" spans="1:7" ht="21" x14ac:dyDescent="0.25">
      <c r="C16" s="22" t="str" cm="1">
        <f t="array" ref="C16">IFERROR(SUMPRODUCT((transactions[Stock_ticker]=A16)*(transactions[Transaction_type]="Buy")*transactions[Total_amount])/B16,"")</f>
        <v/>
      </c>
      <c r="E16" s="24" t="str" cm="1">
        <f t="array" ref="E16">IFERROR(-SUMPRODUCT((transactions[Stock_ticker]=A16)*(transactions[Transaction_type]="Sell")*transactions[Total_amount])/D16,"")</f>
        <v/>
      </c>
      <c r="G16" s="27" t="str">
        <f t="shared" si="0"/>
        <v/>
      </c>
    </row>
    <row r="17" spans="3:7" ht="21" x14ac:dyDescent="0.25">
      <c r="C17" s="22" t="str" cm="1">
        <f t="array" ref="C17">IFERROR(SUMPRODUCT((transactions[Stock_ticker]=A17)*(transactions[Transaction_type]="Buy")*transactions[Total_amount])/B17,"")</f>
        <v/>
      </c>
      <c r="E17" s="24" t="str" cm="1">
        <f t="array" ref="E17">IFERROR(-SUMPRODUCT((transactions[Stock_ticker]=A17)*(transactions[Transaction_type]="Sell")*transactions[Total_amount])/D17,"")</f>
        <v/>
      </c>
      <c r="G17" s="27" t="str">
        <f t="shared" si="0"/>
        <v/>
      </c>
    </row>
    <row r="18" spans="3:7" ht="21" x14ac:dyDescent="0.25">
      <c r="C18" s="22" t="str" cm="1">
        <f t="array" ref="C18">IFERROR(SUMPRODUCT((transactions[Stock_ticker]=A18)*(transactions[Transaction_type]="Buy")*transactions[Total_amount])/B18,"")</f>
        <v/>
      </c>
      <c r="E18" s="24" t="str" cm="1">
        <f t="array" ref="E18">IFERROR(-SUMPRODUCT((transactions[Stock_ticker]=A18)*(transactions[Transaction_type]="Sell")*transactions[Total_amount])/D18,"")</f>
        <v/>
      </c>
      <c r="G18" s="27" t="str">
        <f t="shared" si="0"/>
        <v/>
      </c>
    </row>
    <row r="19" spans="3:7" ht="21" x14ac:dyDescent="0.25">
      <c r="C19" s="22" t="str" cm="1">
        <f t="array" ref="C19">IFERROR(SUMPRODUCT((transactions[Stock_ticker]=A19)*(transactions[Transaction_type]="Buy")*transactions[Total_amount])/B19,"")</f>
        <v/>
      </c>
      <c r="E19" s="24" t="str" cm="1">
        <f t="array" ref="E19">IFERROR(-SUMPRODUCT((transactions[Stock_ticker]=A19)*(transactions[Transaction_type]="Sell")*transactions[Total_amount])/D19,"")</f>
        <v/>
      </c>
      <c r="G19" s="27" t="str">
        <f t="shared" si="0"/>
        <v/>
      </c>
    </row>
    <row r="20" spans="3:7" ht="21" x14ac:dyDescent="0.25">
      <c r="C20" s="22" t="str" cm="1">
        <f t="array" ref="C20">IFERROR(SUMPRODUCT((transactions[Stock_ticker]=A20)*(transactions[Transaction_type]="Buy")*transactions[Total_amount])/B20,"")</f>
        <v/>
      </c>
      <c r="E20" s="24" t="str" cm="1">
        <f t="array" ref="E20">IFERROR(-SUMPRODUCT((transactions[Stock_ticker]=A20)*(transactions[Transaction_type]="Sell")*transactions[Total_amount])/D20,"")</f>
        <v/>
      </c>
      <c r="G20" s="27" t="str">
        <f t="shared" si="0"/>
        <v/>
      </c>
    </row>
    <row r="21" spans="3:7" ht="21" x14ac:dyDescent="0.25">
      <c r="C21" s="22" t="str" cm="1">
        <f t="array" ref="C21">IFERROR(SUMPRODUCT((transactions[Stock_ticker]=A21)*(transactions[Transaction_type]="Buy")*transactions[Total_amount])/B21,"")</f>
        <v/>
      </c>
      <c r="E21" s="24" t="str" cm="1">
        <f t="array" ref="E21">IFERROR(-SUMPRODUCT((transactions[Stock_ticker]=A21)*(transactions[Transaction_type]="Sell")*transactions[Total_amount])/D21,"")</f>
        <v/>
      </c>
      <c r="G21" s="27" t="str">
        <f t="shared" si="0"/>
        <v/>
      </c>
    </row>
    <row r="22" spans="3:7" ht="21" x14ac:dyDescent="0.25">
      <c r="C22" s="22" t="str" cm="1">
        <f t="array" ref="C22">IFERROR(SUMPRODUCT((transactions[Stock_ticker]=A22)*(transactions[Transaction_type]="Buy")*transactions[Total_amount])/B22,"")</f>
        <v/>
      </c>
      <c r="E22" s="24" t="str" cm="1">
        <f t="array" ref="E22">IFERROR(-SUMPRODUCT((transactions[Stock_ticker]=A22)*(transactions[Transaction_type]="Sell")*transactions[Total_amount])/D22,"")</f>
        <v/>
      </c>
      <c r="G22" s="27" t="str">
        <f t="shared" si="0"/>
        <v/>
      </c>
    </row>
    <row r="23" spans="3:7" ht="21" x14ac:dyDescent="0.25">
      <c r="C23" s="22" t="str" cm="1">
        <f t="array" ref="C23">IFERROR(SUMPRODUCT((transactions[Stock_ticker]=A23)*(transactions[Transaction_type]="Buy")*transactions[Total_amount])/B23,"")</f>
        <v/>
      </c>
      <c r="E23" s="24" t="str" cm="1">
        <f t="array" ref="E23">IFERROR(-SUMPRODUCT((transactions[Stock_ticker]=A23)*(transactions[Transaction_type]="Sell")*transactions[Total_amount])/D23,"")</f>
        <v/>
      </c>
      <c r="G23" s="27" t="str">
        <f t="shared" si="0"/>
        <v/>
      </c>
    </row>
    <row r="24" spans="3:7" ht="21" x14ac:dyDescent="0.25">
      <c r="C24" s="22" t="str" cm="1">
        <f t="array" ref="C24">IFERROR(SUMPRODUCT((transactions[Stock_ticker]=A24)*(transactions[Transaction_type]="Buy")*transactions[Total_amount])/B24,"")</f>
        <v/>
      </c>
      <c r="E24" s="24" t="str" cm="1">
        <f t="array" ref="E24">IFERROR(-SUMPRODUCT((transactions[Stock_ticker]=A24)*(transactions[Transaction_type]="Sell")*transactions[Total_amount])/D24,"")</f>
        <v/>
      </c>
      <c r="G24" s="27" t="str">
        <f t="shared" si="0"/>
        <v/>
      </c>
    </row>
    <row r="25" spans="3:7" ht="21" x14ac:dyDescent="0.25">
      <c r="C25" s="22" t="str" cm="1">
        <f t="array" ref="C25">IFERROR(SUMPRODUCT((transactions[Stock_ticker]=A25)*(transactions[Transaction_type]="Buy")*transactions[Total_amount])/B25,"")</f>
        <v/>
      </c>
      <c r="E25" s="24" t="str" cm="1">
        <f t="array" ref="E25">IFERROR(-SUMPRODUCT((transactions[Stock_ticker]=A25)*(transactions[Transaction_type]="Sell")*transactions[Total_amount])/D25,"")</f>
        <v/>
      </c>
      <c r="G25" s="27" t="str">
        <f t="shared" si="0"/>
        <v/>
      </c>
    </row>
    <row r="26" spans="3:7" ht="21" x14ac:dyDescent="0.25">
      <c r="C26" s="22" t="str" cm="1">
        <f t="array" ref="C26">IFERROR(SUMPRODUCT((transactions[Stock_ticker]=A26)*(transactions[Transaction_type]="Buy")*transactions[Total_amount])/B26,"")</f>
        <v/>
      </c>
      <c r="E26" s="24" t="str" cm="1">
        <f t="array" ref="E26">IFERROR(-SUMPRODUCT((transactions[Stock_ticker]=A26)*(transactions[Transaction_type]="Sell")*transactions[Total_amount])/D26,"")</f>
        <v/>
      </c>
      <c r="G26" s="27" t="str">
        <f t="shared" si="0"/>
        <v/>
      </c>
    </row>
    <row r="27" spans="3:7" ht="21" x14ac:dyDescent="0.25">
      <c r="C27" s="22" t="str" cm="1">
        <f t="array" ref="C27">IFERROR(SUMPRODUCT((transactions[Stock_ticker]=A27)*(transactions[Transaction_type]="Buy")*transactions[Total_amount])/B27,"")</f>
        <v/>
      </c>
      <c r="E27" s="24" t="str" cm="1">
        <f t="array" ref="E27">IFERROR(-SUMPRODUCT((transactions[Stock_ticker]=A27)*(transactions[Transaction_type]="Sell")*transactions[Total_amount])/D27,"")</f>
        <v/>
      </c>
      <c r="G27" s="27" t="str">
        <f t="shared" si="0"/>
        <v/>
      </c>
    </row>
    <row r="28" spans="3:7" ht="21" x14ac:dyDescent="0.25">
      <c r="C28" s="22" t="str" cm="1">
        <f t="array" ref="C28">IFERROR(SUMPRODUCT((transactions[Stock_ticker]=A28)*(transactions[Transaction_type]="Buy")*transactions[Total_amount])/B28,"")</f>
        <v/>
      </c>
      <c r="E28" s="24" t="str" cm="1">
        <f t="array" ref="E28">IFERROR(-SUMPRODUCT((transactions[Stock_ticker]=A28)*(transactions[Transaction_type]="Sell")*transactions[Total_amount])/D28,"")</f>
        <v/>
      </c>
      <c r="G28" s="27" t="str">
        <f t="shared" si="0"/>
        <v/>
      </c>
    </row>
    <row r="29" spans="3:7" ht="21" x14ac:dyDescent="0.25">
      <c r="C29" s="22" t="str" cm="1">
        <f t="array" ref="C29">IFERROR(SUMPRODUCT((transactions[Stock_ticker]=A29)*(transactions[Transaction_type]="Buy")*transactions[Total_amount])/B29,"")</f>
        <v/>
      </c>
      <c r="E29" s="24" t="str" cm="1">
        <f t="array" ref="E29">IFERROR(-SUMPRODUCT((transactions[Stock_ticker]=A29)*(transactions[Transaction_type]="Sell")*transactions[Total_amount])/D29,"")</f>
        <v/>
      </c>
      <c r="G29" s="27" t="str">
        <f t="shared" si="0"/>
        <v/>
      </c>
    </row>
    <row r="30" spans="3:7" ht="21" x14ac:dyDescent="0.25">
      <c r="C30" s="22" t="str" cm="1">
        <f t="array" ref="C30">IFERROR(SUMPRODUCT((transactions[Stock_ticker]=A30)*(transactions[Transaction_type]="Buy")*transactions[Total_amount])/B30,"")</f>
        <v/>
      </c>
      <c r="E30" s="24" t="str" cm="1">
        <f t="array" ref="E30">IFERROR(-SUMPRODUCT((transactions[Stock_ticker]=A30)*(transactions[Transaction_type]="Sell")*transactions[Total_amount])/D30,"")</f>
        <v/>
      </c>
      <c r="G30" s="27" t="str">
        <f t="shared" si="0"/>
        <v/>
      </c>
    </row>
    <row r="31" spans="3:7" ht="21" x14ac:dyDescent="0.25">
      <c r="C31" s="22" t="str" cm="1">
        <f t="array" ref="C31">IFERROR(SUMPRODUCT((transactions[Stock_ticker]=A31)*(transactions[Transaction_type]="Buy")*transactions[Total_amount])/B31,"")</f>
        <v/>
      </c>
      <c r="E31" s="24" t="str" cm="1">
        <f t="array" ref="E31">IFERROR(-SUMPRODUCT((transactions[Stock_ticker]=A31)*(transactions[Transaction_type]="Sell")*transactions[Total_amount])/D31,"")</f>
        <v/>
      </c>
      <c r="G31" s="27" t="str">
        <f t="shared" si="0"/>
        <v/>
      </c>
    </row>
    <row r="32" spans="3:7" ht="21" x14ac:dyDescent="0.25">
      <c r="C32" s="22" t="str" cm="1">
        <f t="array" ref="C32">IFERROR(SUMPRODUCT((transactions[Stock_ticker]=A32)*(transactions[Transaction_type]="Buy")*transactions[Total_amount])/B32,"")</f>
        <v/>
      </c>
      <c r="E32" s="24" t="str" cm="1">
        <f t="array" ref="E32">IFERROR(-SUMPRODUCT((transactions[Stock_ticker]=A32)*(transactions[Transaction_type]="Sell")*transactions[Total_amount])/D32,"")</f>
        <v/>
      </c>
      <c r="G32" s="27" t="str">
        <f t="shared" si="0"/>
        <v/>
      </c>
    </row>
    <row r="33" spans="3:7" ht="21" x14ac:dyDescent="0.25">
      <c r="C33" s="22" t="str" cm="1">
        <f t="array" ref="C33">IFERROR(SUMPRODUCT((transactions[Stock_ticker]=A33)*(transactions[Transaction_type]="Buy")*transactions[Total_amount])/B33,"")</f>
        <v/>
      </c>
      <c r="E33" s="24" t="str" cm="1">
        <f t="array" ref="E33">IFERROR(-SUMPRODUCT((transactions[Stock_ticker]=A33)*(transactions[Transaction_type]="Sell")*transactions[Total_amount])/D33,"")</f>
        <v/>
      </c>
      <c r="G33" s="27" t="str">
        <f t="shared" si="0"/>
        <v/>
      </c>
    </row>
    <row r="34" spans="3:7" ht="21" x14ac:dyDescent="0.25">
      <c r="C34" s="22" t="str" cm="1">
        <f t="array" ref="C34">IFERROR(SUMPRODUCT((transactions[Stock_ticker]=A34)*(transactions[Transaction_type]="Buy")*transactions[Total_amount])/B34,"")</f>
        <v/>
      </c>
      <c r="E34" s="24" t="str" cm="1">
        <f t="array" ref="E34">IFERROR(-SUMPRODUCT((transactions[Stock_ticker]=A34)*(transactions[Transaction_type]="Sell")*transactions[Total_amount])/D34,"")</f>
        <v/>
      </c>
      <c r="G34" s="27" t="str">
        <f t="shared" si="0"/>
        <v/>
      </c>
    </row>
    <row r="35" spans="3:7" ht="21" x14ac:dyDescent="0.25">
      <c r="C35" s="22" t="str" cm="1">
        <f t="array" ref="C35">IFERROR(SUMPRODUCT((transactions[Stock_ticker]=A35)*(transactions[Transaction_type]="Buy")*transactions[Total_amount])/B35,"")</f>
        <v/>
      </c>
      <c r="E35" s="24" t="str" cm="1">
        <f t="array" ref="E35">IFERROR(-SUMPRODUCT((transactions[Stock_ticker]=A35)*(transactions[Transaction_type]="Sell")*transactions[Total_amount])/D35,"")</f>
        <v/>
      </c>
      <c r="G35" s="27" t="str">
        <f t="shared" si="0"/>
        <v/>
      </c>
    </row>
    <row r="36" spans="3:7" ht="21" x14ac:dyDescent="0.25">
      <c r="C36" s="22" t="str" cm="1">
        <f t="array" ref="C36">IFERROR(SUMPRODUCT((transactions[Stock_ticker]=A36)*(transactions[Transaction_type]="Buy")*transactions[Total_amount])/B36,"")</f>
        <v/>
      </c>
      <c r="E36" s="24" t="str" cm="1">
        <f t="array" ref="E36">IFERROR(-SUMPRODUCT((transactions[Stock_ticker]=A36)*(transactions[Transaction_type]="Sell")*transactions[Total_amount])/D36,"")</f>
        <v/>
      </c>
      <c r="G36" s="27" t="str">
        <f t="shared" si="0"/>
        <v/>
      </c>
    </row>
    <row r="37" spans="3:7" ht="21" x14ac:dyDescent="0.25">
      <c r="C37" s="22" t="str" cm="1">
        <f t="array" ref="C37">IFERROR(SUMPRODUCT((transactions[Stock_ticker]=A37)*(transactions[Transaction_type]="Buy")*transactions[Total_amount])/B37,"")</f>
        <v/>
      </c>
      <c r="E37" s="24" t="str" cm="1">
        <f t="array" ref="E37">IFERROR(-SUMPRODUCT((transactions[Stock_ticker]=A37)*(transactions[Transaction_type]="Sell")*transactions[Total_amount])/D37,"")</f>
        <v/>
      </c>
      <c r="G37" s="27" t="str">
        <f t="shared" si="0"/>
        <v/>
      </c>
    </row>
    <row r="38" spans="3:7" ht="21" x14ac:dyDescent="0.25">
      <c r="C38" s="22" t="str" cm="1">
        <f t="array" ref="C38">IFERROR(SUMPRODUCT((transactions[Stock_ticker]=A38)*(transactions[Transaction_type]="Buy")*transactions[Total_amount])/B38,"")</f>
        <v/>
      </c>
      <c r="E38" s="24" t="str" cm="1">
        <f t="array" ref="E38">IFERROR(-SUMPRODUCT((transactions[Stock_ticker]=A38)*(transactions[Transaction_type]="Sell")*transactions[Total_amount])/D38,"")</f>
        <v/>
      </c>
      <c r="G38" s="27" t="str">
        <f t="shared" si="0"/>
        <v/>
      </c>
    </row>
    <row r="39" spans="3:7" ht="21" x14ac:dyDescent="0.25">
      <c r="C39" s="22" t="str" cm="1">
        <f t="array" ref="C39">IFERROR(SUMPRODUCT((transactions[Stock_ticker]=A39)*(transactions[Transaction_type]="Buy")*transactions[Total_amount])/B39,"")</f>
        <v/>
      </c>
      <c r="E39" s="24" t="str" cm="1">
        <f t="array" ref="E39">IFERROR(-SUMPRODUCT((transactions[Stock_ticker]=A39)*(transactions[Transaction_type]="Sell")*transactions[Total_amount])/D39,"")</f>
        <v/>
      </c>
      <c r="G39" s="27" t="str">
        <f t="shared" si="0"/>
        <v/>
      </c>
    </row>
    <row r="40" spans="3:7" ht="21" x14ac:dyDescent="0.25">
      <c r="C40" s="22" t="str" cm="1">
        <f t="array" ref="C40">IFERROR(SUMPRODUCT((transactions[Stock_ticker]=A40)*(transactions[Transaction_type]="Buy")*transactions[Total_amount])/B40,"")</f>
        <v/>
      </c>
      <c r="E40" s="24" t="str" cm="1">
        <f t="array" ref="E40">IFERROR(-SUMPRODUCT((transactions[Stock_ticker]=A40)*(transactions[Transaction_type]="Sell")*transactions[Total_amount])/D40,"")</f>
        <v/>
      </c>
      <c r="G40" s="27" t="str">
        <f t="shared" si="0"/>
        <v/>
      </c>
    </row>
    <row r="41" spans="3:7" ht="21" x14ac:dyDescent="0.25">
      <c r="C41" s="22" t="str" cm="1">
        <f t="array" ref="C41">IFERROR(SUMPRODUCT((transactions[Stock_ticker]=A41)*(transactions[Transaction_type]="Buy")*transactions[Total_amount])/B41,"")</f>
        <v/>
      </c>
      <c r="E41" s="24" t="str" cm="1">
        <f t="array" ref="E41">IFERROR(-SUMPRODUCT((transactions[Stock_ticker]=A41)*(transactions[Transaction_type]="Sell")*transactions[Total_amount])/D41,"")</f>
        <v/>
      </c>
      <c r="G41" s="27" t="str">
        <f t="shared" si="0"/>
        <v/>
      </c>
    </row>
    <row r="42" spans="3:7" ht="21" x14ac:dyDescent="0.25">
      <c r="C42" s="22" t="str" cm="1">
        <f t="array" ref="C42">IFERROR(SUMPRODUCT((transactions[Stock_ticker]=A42)*(transactions[Transaction_type]="Buy")*transactions[Total_amount])/B42,"")</f>
        <v/>
      </c>
      <c r="E42" s="24" t="str" cm="1">
        <f t="array" ref="E42">IFERROR(-SUMPRODUCT((transactions[Stock_ticker]=A42)*(transactions[Transaction_type]="Sell")*transactions[Total_amount])/D42,"")</f>
        <v/>
      </c>
      <c r="G42" s="27" t="str">
        <f t="shared" si="0"/>
        <v/>
      </c>
    </row>
    <row r="43" spans="3:7" ht="21" x14ac:dyDescent="0.25">
      <c r="C43" s="22" t="str" cm="1">
        <f t="array" ref="C43">IFERROR(SUMPRODUCT((transactions[Stock_ticker]=A43)*(transactions[Transaction_type]="Buy")*transactions[Total_amount])/B43,"")</f>
        <v/>
      </c>
      <c r="E43" s="24" t="str" cm="1">
        <f t="array" ref="E43">IFERROR(-SUMPRODUCT((transactions[Stock_ticker]=A43)*(transactions[Transaction_type]="Sell")*transactions[Total_amount])/D43,"")</f>
        <v/>
      </c>
      <c r="G43" s="27" t="str">
        <f t="shared" si="0"/>
        <v/>
      </c>
    </row>
    <row r="44" spans="3:7" ht="21" x14ac:dyDescent="0.25">
      <c r="C44" s="22" t="str" cm="1">
        <f t="array" ref="C44">IFERROR(SUMPRODUCT((transactions[Stock_ticker]=A44)*(transactions[Transaction_type]="Buy")*transactions[Total_amount])/B44,"")</f>
        <v/>
      </c>
      <c r="E44" s="24" t="str" cm="1">
        <f t="array" ref="E44">IFERROR(-SUMPRODUCT((transactions[Stock_ticker]=A44)*(transactions[Transaction_type]="Sell")*transactions[Total_amount])/D44,"")</f>
        <v/>
      </c>
      <c r="G44" s="27" t="str">
        <f t="shared" si="0"/>
        <v/>
      </c>
    </row>
    <row r="45" spans="3:7" ht="21" x14ac:dyDescent="0.25">
      <c r="C45" s="22" t="str" cm="1">
        <f t="array" ref="C45">IFERROR(SUMPRODUCT((transactions[Stock_ticker]=A45)*(transactions[Transaction_type]="Buy")*transactions[Total_amount])/B45,"")</f>
        <v/>
      </c>
      <c r="E45" s="24" t="str" cm="1">
        <f t="array" ref="E45">IFERROR(-SUMPRODUCT((transactions[Stock_ticker]=A45)*(transactions[Transaction_type]="Sell")*transactions[Total_amount])/D45,"")</f>
        <v/>
      </c>
      <c r="G45" s="27" t="str">
        <f t="shared" si="0"/>
        <v/>
      </c>
    </row>
    <row r="46" spans="3:7" ht="21" x14ac:dyDescent="0.25">
      <c r="C46" s="22" t="str" cm="1">
        <f t="array" ref="C46">IFERROR(SUMPRODUCT((transactions[Stock_ticker]=A46)*(transactions[Transaction_type]="Buy")*transactions[Total_amount])/B46,"")</f>
        <v/>
      </c>
      <c r="E46" s="24" t="str" cm="1">
        <f t="array" ref="E46">IFERROR(-SUMPRODUCT((transactions[Stock_ticker]=A46)*(transactions[Transaction_type]="Sell")*transactions[Total_amount])/D46,"")</f>
        <v/>
      </c>
      <c r="G46" s="27" t="str">
        <f t="shared" si="0"/>
        <v/>
      </c>
    </row>
    <row r="47" spans="3:7" ht="21" x14ac:dyDescent="0.25">
      <c r="C47" s="22" t="str" cm="1">
        <f t="array" ref="C47">IFERROR(SUMPRODUCT((transactions[Stock_ticker]=A47)*(transactions[Transaction_type]="Buy")*transactions[Total_amount])/B47,"")</f>
        <v/>
      </c>
      <c r="E47" s="24" t="str" cm="1">
        <f t="array" ref="E47">IFERROR(-SUMPRODUCT((transactions[Stock_ticker]=A47)*(transactions[Transaction_type]="Sell")*transactions[Total_amount])/D47,"")</f>
        <v/>
      </c>
      <c r="G47" s="27" t="str">
        <f t="shared" si="0"/>
        <v/>
      </c>
    </row>
    <row r="48" spans="3:7" ht="21" x14ac:dyDescent="0.25">
      <c r="C48" s="22" t="str" cm="1">
        <f t="array" ref="C48">IFERROR(SUMPRODUCT((transactions[Stock_ticker]=A48)*(transactions[Transaction_type]="Buy")*transactions[Total_amount])/B48,"")</f>
        <v/>
      </c>
      <c r="E48" s="24" t="str" cm="1">
        <f t="array" ref="E48">IFERROR(-SUMPRODUCT((transactions[Stock_ticker]=A48)*(transactions[Transaction_type]="Sell")*transactions[Total_amount])/D48,"")</f>
        <v/>
      </c>
      <c r="G48" s="27" t="str">
        <f t="shared" si="0"/>
        <v/>
      </c>
    </row>
    <row r="49" spans="3:7" ht="21" x14ac:dyDescent="0.25">
      <c r="C49" s="22" t="str" cm="1">
        <f t="array" ref="C49">IFERROR(SUMPRODUCT((transactions[Stock_ticker]=A49)*(transactions[Transaction_type]="Buy")*transactions[Total_amount])/B49,"")</f>
        <v/>
      </c>
      <c r="E49" s="24" t="str" cm="1">
        <f t="array" ref="E49">IFERROR(-SUMPRODUCT((transactions[Stock_ticker]=A49)*(transactions[Transaction_type]="Sell")*transactions[Total_amount])/D49,"")</f>
        <v/>
      </c>
      <c r="G49" s="27" t="str">
        <f t="shared" si="0"/>
        <v/>
      </c>
    </row>
    <row r="50" spans="3:7" ht="21" x14ac:dyDescent="0.25">
      <c r="C50" s="22" t="str" cm="1">
        <f t="array" ref="C50">IFERROR(SUMPRODUCT((transactions[Stock_ticker]=A50)*(transactions[Transaction_type]="Buy")*transactions[Total_amount])/B50,"")</f>
        <v/>
      </c>
      <c r="E50" s="24" t="str" cm="1">
        <f t="array" ref="E50">IFERROR(-SUMPRODUCT((transactions[Stock_ticker]=A50)*(transactions[Transaction_type]="Sell")*transactions[Total_amount])/D50,"")</f>
        <v/>
      </c>
      <c r="G50" s="27" t="str">
        <f t="shared" si="0"/>
        <v/>
      </c>
    </row>
    <row r="51" spans="3:7" ht="21" x14ac:dyDescent="0.25">
      <c r="C51" s="22" t="str" cm="1">
        <f t="array" ref="C51">IFERROR(SUMPRODUCT((transactions[Stock_ticker]=A51)*(transactions[Transaction_type]="Buy")*transactions[Total_amount])/B51,"")</f>
        <v/>
      </c>
      <c r="E51" s="24" t="str" cm="1">
        <f t="array" ref="E51">IFERROR(-SUMPRODUCT((transactions[Stock_ticker]=A51)*(transactions[Transaction_type]="Sell")*transactions[Total_amount])/D51,"")</f>
        <v/>
      </c>
      <c r="G51" s="27" t="str">
        <f t="shared" si="0"/>
        <v/>
      </c>
    </row>
    <row r="52" spans="3:7" ht="21" x14ac:dyDescent="0.25">
      <c r="C52" s="22" t="str" cm="1">
        <f t="array" ref="C52">IFERROR(SUMPRODUCT((transactions[Stock_ticker]=A52)*(transactions[Transaction_type]="Buy")*transactions[Total_amount])/B52,"")</f>
        <v/>
      </c>
      <c r="E52" s="24" t="str" cm="1">
        <f t="array" ref="E52">IFERROR(-SUMPRODUCT((transactions[Stock_ticker]=A52)*(transactions[Transaction_type]="Sell")*transactions[Total_amount])/D52,"")</f>
        <v/>
      </c>
      <c r="G52" s="27" t="str">
        <f t="shared" si="0"/>
        <v/>
      </c>
    </row>
    <row r="53" spans="3:7" ht="21" x14ac:dyDescent="0.25">
      <c r="C53" s="22" t="str" cm="1">
        <f t="array" ref="C53">IFERROR(SUMPRODUCT((transactions[Stock_ticker]=A53)*(transactions[Transaction_type]="Buy")*transactions[Total_amount])/B53,"")</f>
        <v/>
      </c>
      <c r="E53" s="24" t="str" cm="1">
        <f t="array" ref="E53">IFERROR(-SUMPRODUCT((transactions[Stock_ticker]=A53)*(transactions[Transaction_type]="Sell")*transactions[Total_amount])/D53,"")</f>
        <v/>
      </c>
      <c r="G53" s="27" t="str">
        <f t="shared" si="0"/>
        <v/>
      </c>
    </row>
    <row r="54" spans="3:7" ht="21" x14ac:dyDescent="0.25">
      <c r="C54" s="22" t="str" cm="1">
        <f t="array" ref="C54">IFERROR(SUMPRODUCT((transactions[Stock_ticker]=A54)*(transactions[Transaction_type]="Buy")*transactions[Total_amount])/B54,"")</f>
        <v/>
      </c>
      <c r="E54" s="24" t="str" cm="1">
        <f t="array" ref="E54">IFERROR(-SUMPRODUCT((transactions[Stock_ticker]=A54)*(transactions[Transaction_type]="Sell")*transactions[Total_amount])/D54,"")</f>
        <v/>
      </c>
      <c r="G54" s="27" t="str">
        <f t="shared" si="0"/>
        <v/>
      </c>
    </row>
    <row r="55" spans="3:7" ht="21" x14ac:dyDescent="0.25">
      <c r="C55" s="22" t="str" cm="1">
        <f t="array" ref="C55">IFERROR(SUMPRODUCT((transactions[Stock_ticker]=A55)*(transactions[Transaction_type]="Buy")*transactions[Total_amount])/B55,"")</f>
        <v/>
      </c>
      <c r="E55" s="24" t="str" cm="1">
        <f t="array" ref="E55">IFERROR(-SUMPRODUCT((transactions[Stock_ticker]=A55)*(transactions[Transaction_type]="Sell")*transactions[Total_amount])/D55,"")</f>
        <v/>
      </c>
      <c r="G55" s="27" t="str">
        <f t="shared" si="0"/>
        <v/>
      </c>
    </row>
    <row r="56" spans="3:7" ht="21" x14ac:dyDescent="0.25">
      <c r="C56" s="22" t="str" cm="1">
        <f t="array" ref="C56">IFERROR(SUMPRODUCT((transactions[Stock_ticker]=A56)*(transactions[Transaction_type]="Buy")*transactions[Total_amount])/B56,"")</f>
        <v/>
      </c>
      <c r="E56" s="24" t="str" cm="1">
        <f t="array" ref="E56">IFERROR(-SUMPRODUCT((transactions[Stock_ticker]=A56)*(transactions[Transaction_type]="Sell")*transactions[Total_amount])/D56,"")</f>
        <v/>
      </c>
      <c r="G56" s="27" t="str">
        <f t="shared" si="0"/>
        <v/>
      </c>
    </row>
    <row r="57" spans="3:7" ht="21" x14ac:dyDescent="0.25">
      <c r="C57" s="22" t="str" cm="1">
        <f t="array" ref="C57">IFERROR(SUMPRODUCT((transactions[Stock_ticker]=A57)*(transactions[Transaction_type]="Buy")*transactions[Total_amount])/B57,"")</f>
        <v/>
      </c>
      <c r="E57" s="24" t="str" cm="1">
        <f t="array" ref="E57">IFERROR(-SUMPRODUCT((transactions[Stock_ticker]=A57)*(transactions[Transaction_type]="Sell")*transactions[Total_amount])/D57,"")</f>
        <v/>
      </c>
      <c r="G57" s="27" t="str">
        <f t="shared" si="0"/>
        <v/>
      </c>
    </row>
    <row r="58" spans="3:7" ht="21" x14ac:dyDescent="0.25">
      <c r="C58" s="22" t="str" cm="1">
        <f t="array" ref="C58">IFERROR(SUMPRODUCT((transactions[Stock_ticker]=A58)*(transactions[Transaction_type]="Buy")*transactions[Total_amount])/B58,"")</f>
        <v/>
      </c>
      <c r="E58" s="24" t="str" cm="1">
        <f t="array" ref="E58">IFERROR(-SUMPRODUCT((transactions[Stock_ticker]=A58)*(transactions[Transaction_type]="Sell")*transactions[Total_amount])/D58,"")</f>
        <v/>
      </c>
      <c r="G58" s="27" t="str">
        <f t="shared" si="0"/>
        <v/>
      </c>
    </row>
    <row r="59" spans="3:7" ht="21" x14ac:dyDescent="0.25">
      <c r="C59" s="22" t="str" cm="1">
        <f t="array" ref="C59">IFERROR(SUMPRODUCT((transactions[Stock_ticker]=A59)*(transactions[Transaction_type]="Buy")*transactions[Total_amount])/B59,"")</f>
        <v/>
      </c>
      <c r="E59" s="24" t="str" cm="1">
        <f t="array" ref="E59">IFERROR(-SUMPRODUCT((transactions[Stock_ticker]=A59)*(transactions[Transaction_type]="Sell")*transactions[Total_amount])/D59,"")</f>
        <v/>
      </c>
      <c r="G59" s="27" t="str">
        <f t="shared" si="0"/>
        <v/>
      </c>
    </row>
    <row r="60" spans="3:7" ht="21" x14ac:dyDescent="0.25">
      <c r="C60" s="22" t="str" cm="1">
        <f t="array" ref="C60">IFERROR(SUMPRODUCT((transactions[Stock_ticker]=A60)*(transactions[Transaction_type]="Buy")*transactions[Total_amount])/B60,"")</f>
        <v/>
      </c>
      <c r="E60" s="24" t="str" cm="1">
        <f t="array" ref="E60">IFERROR(-SUMPRODUCT((transactions[Stock_ticker]=A60)*(transactions[Transaction_type]="Sell")*transactions[Total_amount])/D60,"")</f>
        <v/>
      </c>
      <c r="G60" s="27" t="str">
        <f t="shared" ref="G4:G67" si="1">IFERROR((D60*(E60-C60))+F60,"")</f>
        <v/>
      </c>
    </row>
    <row r="61" spans="3:7" ht="21" x14ac:dyDescent="0.25">
      <c r="C61" s="22" t="str" cm="1">
        <f t="array" ref="C61">IFERROR(SUMPRODUCT((transactions[Stock_ticker]=A61)*(transactions[Transaction_type]="Buy")*transactions[Total_amount])/B61,"")</f>
        <v/>
      </c>
      <c r="E61" s="24" t="str" cm="1">
        <f t="array" ref="E61">IFERROR(-SUMPRODUCT((transactions[Stock_ticker]=A61)*(transactions[Transaction_type]="Sell")*transactions[Total_amount])/D61,"")</f>
        <v/>
      </c>
      <c r="G61" s="27" t="str">
        <f t="shared" si="1"/>
        <v/>
      </c>
    </row>
    <row r="62" spans="3:7" ht="21" x14ac:dyDescent="0.25">
      <c r="C62" s="22" t="str" cm="1">
        <f t="array" ref="C62">IFERROR(SUMPRODUCT((transactions[Stock_ticker]=A62)*(transactions[Transaction_type]="Buy")*transactions[Total_amount])/B62,"")</f>
        <v/>
      </c>
      <c r="E62" s="24" t="str" cm="1">
        <f t="array" ref="E62">IFERROR(-SUMPRODUCT((transactions[Stock_ticker]=A62)*(transactions[Transaction_type]="Sell")*transactions[Total_amount])/D62,"")</f>
        <v/>
      </c>
      <c r="G62" s="27" t="str">
        <f t="shared" si="1"/>
        <v/>
      </c>
    </row>
    <row r="63" spans="3:7" ht="21" x14ac:dyDescent="0.25">
      <c r="C63" s="22" t="str" cm="1">
        <f t="array" ref="C63">IFERROR(SUMPRODUCT((transactions[Stock_ticker]=A63)*(transactions[Transaction_type]="Buy")*transactions[Total_amount])/B63,"")</f>
        <v/>
      </c>
      <c r="E63" s="24" t="str" cm="1">
        <f t="array" ref="E63">IFERROR(-SUMPRODUCT((transactions[Stock_ticker]=A63)*(transactions[Transaction_type]="Sell")*transactions[Total_amount])/D63,"")</f>
        <v/>
      </c>
      <c r="G63" s="27" t="str">
        <f t="shared" si="1"/>
        <v/>
      </c>
    </row>
    <row r="64" spans="3:7" ht="21" x14ac:dyDescent="0.25">
      <c r="C64" s="22" t="str" cm="1">
        <f t="array" ref="C64">IFERROR(SUMPRODUCT((transactions[Stock_ticker]=A64)*(transactions[Transaction_type]="Buy")*transactions[Total_amount])/B64,"")</f>
        <v/>
      </c>
      <c r="E64" s="24" t="str" cm="1">
        <f t="array" ref="E64">IFERROR(-SUMPRODUCT((transactions[Stock_ticker]=A64)*(transactions[Transaction_type]="Sell")*transactions[Total_amount])/D64,"")</f>
        <v/>
      </c>
      <c r="G64" s="27" t="str">
        <f t="shared" si="1"/>
        <v/>
      </c>
    </row>
    <row r="65" spans="3:7" ht="21" x14ac:dyDescent="0.25">
      <c r="C65" s="22" t="str" cm="1">
        <f t="array" ref="C65">IFERROR(SUMPRODUCT((transactions[Stock_ticker]=A65)*(transactions[Transaction_type]="Buy")*transactions[Total_amount])/B65,"")</f>
        <v/>
      </c>
      <c r="E65" s="24" t="str" cm="1">
        <f t="array" ref="E65">IFERROR(-SUMPRODUCT((transactions[Stock_ticker]=A65)*(transactions[Transaction_type]="Sell")*transactions[Total_amount])/D65,"")</f>
        <v/>
      </c>
      <c r="G65" s="27" t="str">
        <f t="shared" si="1"/>
        <v/>
      </c>
    </row>
    <row r="66" spans="3:7" ht="21" x14ac:dyDescent="0.25">
      <c r="C66" s="22" t="str" cm="1">
        <f t="array" ref="C66">IFERROR(SUMPRODUCT((transactions[Stock_ticker]=A66)*(transactions[Transaction_type]="Buy")*transactions[Total_amount])/B66,"")</f>
        <v/>
      </c>
      <c r="E66" s="24" t="str" cm="1">
        <f t="array" ref="E66">IFERROR(-SUMPRODUCT((transactions[Stock_ticker]=A66)*(transactions[Transaction_type]="Sell")*transactions[Total_amount])/D66,"")</f>
        <v/>
      </c>
      <c r="G66" s="27" t="str">
        <f t="shared" si="1"/>
        <v/>
      </c>
    </row>
    <row r="67" spans="3:7" ht="21" x14ac:dyDescent="0.25">
      <c r="C67" s="22" t="str" cm="1">
        <f t="array" ref="C67">IFERROR(SUMPRODUCT((transactions[Stock_ticker]=A67)*(transactions[Transaction_type]="Buy")*transactions[Total_amount])/B67,"")</f>
        <v/>
      </c>
      <c r="E67" s="24" t="str" cm="1">
        <f t="array" ref="E67">IFERROR(-SUMPRODUCT((transactions[Stock_ticker]=A67)*(transactions[Transaction_type]="Sell")*transactions[Total_amount])/D67,"")</f>
        <v/>
      </c>
      <c r="G67" s="27" t="str">
        <f t="shared" si="1"/>
        <v/>
      </c>
    </row>
    <row r="68" spans="3:7" ht="21" x14ac:dyDescent="0.25">
      <c r="C68" s="22" t="str" cm="1">
        <f t="array" ref="C68">IFERROR(SUMPRODUCT((transactions[Stock_ticker]=A68)*(transactions[Transaction_type]="Buy")*transactions[Total_amount])/B68,"")</f>
        <v/>
      </c>
      <c r="E68" s="24" t="str" cm="1">
        <f t="array" ref="E68">IFERROR(-SUMPRODUCT((transactions[Stock_ticker]=A68)*(transactions[Transaction_type]="Sell")*transactions[Total_amount])/D68,"")</f>
        <v/>
      </c>
      <c r="G68" s="27" t="str">
        <f t="shared" ref="G68:G131" si="2">IFERROR((D68*(E68-C68))+F68,"")</f>
        <v/>
      </c>
    </row>
    <row r="69" spans="3:7" ht="21" x14ac:dyDescent="0.25">
      <c r="C69" s="22" t="str" cm="1">
        <f t="array" ref="C69">IFERROR(SUMPRODUCT((transactions[Stock_ticker]=A69)*(transactions[Transaction_type]="Buy")*transactions[Total_amount])/B69,"")</f>
        <v/>
      </c>
      <c r="E69" s="24" t="str" cm="1">
        <f t="array" ref="E69">IFERROR(-SUMPRODUCT((transactions[Stock_ticker]=A69)*(transactions[Transaction_type]="Sell")*transactions[Total_amount])/D69,"")</f>
        <v/>
      </c>
      <c r="G69" s="27" t="str">
        <f t="shared" si="2"/>
        <v/>
      </c>
    </row>
    <row r="70" spans="3:7" ht="21" x14ac:dyDescent="0.25">
      <c r="C70" s="22" t="str" cm="1">
        <f t="array" ref="C70">IFERROR(SUMPRODUCT((transactions[Stock_ticker]=A70)*(transactions[Transaction_type]="Buy")*transactions[Total_amount])/B70,"")</f>
        <v/>
      </c>
      <c r="E70" s="24" t="str" cm="1">
        <f t="array" ref="E70">IFERROR(-SUMPRODUCT((transactions[Stock_ticker]=A70)*(transactions[Transaction_type]="Sell")*transactions[Total_amount])/D70,"")</f>
        <v/>
      </c>
      <c r="G70" s="27" t="str">
        <f t="shared" si="2"/>
        <v/>
      </c>
    </row>
    <row r="71" spans="3:7" ht="21" x14ac:dyDescent="0.25">
      <c r="C71" s="22" t="str" cm="1">
        <f t="array" ref="C71">IFERROR(SUMPRODUCT((transactions[Stock_ticker]=A71)*(transactions[Transaction_type]="Buy")*transactions[Total_amount])/B71,"")</f>
        <v/>
      </c>
      <c r="E71" s="24" t="str" cm="1">
        <f t="array" ref="E71">IFERROR(-SUMPRODUCT((transactions[Stock_ticker]=A71)*(transactions[Transaction_type]="Sell")*transactions[Total_amount])/D71,"")</f>
        <v/>
      </c>
      <c r="G71" s="27" t="str">
        <f t="shared" si="2"/>
        <v/>
      </c>
    </row>
    <row r="72" spans="3:7" ht="21" x14ac:dyDescent="0.25">
      <c r="C72" s="22" t="str" cm="1">
        <f t="array" ref="C72">IFERROR(SUMPRODUCT((transactions[Stock_ticker]=A72)*(transactions[Transaction_type]="Buy")*transactions[Total_amount])/B72,"")</f>
        <v/>
      </c>
      <c r="E72" s="24" t="str" cm="1">
        <f t="array" ref="E72">IFERROR(-SUMPRODUCT((transactions[Stock_ticker]=A72)*(transactions[Transaction_type]="Sell")*transactions[Total_amount])/D72,"")</f>
        <v/>
      </c>
      <c r="G72" s="27" t="str">
        <f t="shared" si="2"/>
        <v/>
      </c>
    </row>
    <row r="73" spans="3:7" ht="21" x14ac:dyDescent="0.25">
      <c r="C73" s="22" t="str" cm="1">
        <f t="array" ref="C73">IFERROR(SUMPRODUCT((transactions[Stock_ticker]=A73)*(transactions[Transaction_type]="Buy")*transactions[Total_amount])/B73,"")</f>
        <v/>
      </c>
      <c r="E73" s="24" t="str" cm="1">
        <f t="array" ref="E73">IFERROR(-SUMPRODUCT((transactions[Stock_ticker]=A73)*(transactions[Transaction_type]="Sell")*transactions[Total_amount])/D73,"")</f>
        <v/>
      </c>
      <c r="G73" s="27" t="str">
        <f t="shared" si="2"/>
        <v/>
      </c>
    </row>
    <row r="74" spans="3:7" ht="21" x14ac:dyDescent="0.25">
      <c r="C74" s="22" t="str" cm="1">
        <f t="array" ref="C74">IFERROR(SUMPRODUCT((transactions[Stock_ticker]=A74)*(transactions[Transaction_type]="Buy")*transactions[Total_amount])/B74,"")</f>
        <v/>
      </c>
      <c r="E74" s="24" t="str" cm="1">
        <f t="array" ref="E74">IFERROR(-SUMPRODUCT((transactions[Stock_ticker]=A74)*(transactions[Transaction_type]="Sell")*transactions[Total_amount])/D74,"")</f>
        <v/>
      </c>
      <c r="G74" s="27" t="str">
        <f t="shared" si="2"/>
        <v/>
      </c>
    </row>
    <row r="75" spans="3:7" ht="21" x14ac:dyDescent="0.25">
      <c r="C75" s="22" t="str" cm="1">
        <f t="array" ref="C75">IFERROR(SUMPRODUCT((transactions[Stock_ticker]=A75)*(transactions[Transaction_type]="Buy")*transactions[Total_amount])/B75,"")</f>
        <v/>
      </c>
      <c r="E75" s="24" t="str" cm="1">
        <f t="array" ref="E75">IFERROR(-SUMPRODUCT((transactions[Stock_ticker]=A75)*(transactions[Transaction_type]="Sell")*transactions[Total_amount])/D75,"")</f>
        <v/>
      </c>
      <c r="G75" s="27" t="str">
        <f t="shared" si="2"/>
        <v/>
      </c>
    </row>
    <row r="76" spans="3:7" ht="21" x14ac:dyDescent="0.25">
      <c r="C76" s="22" t="str" cm="1">
        <f t="array" ref="C76">IFERROR(SUMPRODUCT((transactions[Stock_ticker]=A76)*(transactions[Transaction_type]="Buy")*transactions[Total_amount])/B76,"")</f>
        <v/>
      </c>
      <c r="E76" s="24" t="str" cm="1">
        <f t="array" ref="E76">IFERROR(-SUMPRODUCT((transactions[Stock_ticker]=A76)*(transactions[Transaction_type]="Sell")*transactions[Total_amount])/D76,"")</f>
        <v/>
      </c>
      <c r="G76" s="27" t="str">
        <f t="shared" si="2"/>
        <v/>
      </c>
    </row>
    <row r="77" spans="3:7" ht="21" x14ac:dyDescent="0.25">
      <c r="C77" s="22" t="str" cm="1">
        <f t="array" ref="C77">IFERROR(SUMPRODUCT((transactions[Stock_ticker]=A77)*(transactions[Transaction_type]="Buy")*transactions[Total_amount])/B77,"")</f>
        <v/>
      </c>
      <c r="E77" s="24" t="str" cm="1">
        <f t="array" ref="E77">IFERROR(-SUMPRODUCT((transactions[Stock_ticker]=A77)*(transactions[Transaction_type]="Sell")*transactions[Total_amount])/D77,"")</f>
        <v/>
      </c>
      <c r="G77" s="27" t="str">
        <f t="shared" si="2"/>
        <v/>
      </c>
    </row>
    <row r="78" spans="3:7" ht="21" x14ac:dyDescent="0.25">
      <c r="C78" s="22" t="str" cm="1">
        <f t="array" ref="C78">IFERROR(SUMPRODUCT((transactions[Stock_ticker]=A78)*(transactions[Transaction_type]="Buy")*transactions[Total_amount])/B78,"")</f>
        <v/>
      </c>
      <c r="E78" s="24" t="str" cm="1">
        <f t="array" ref="E78">IFERROR(-SUMPRODUCT((transactions[Stock_ticker]=A78)*(transactions[Transaction_type]="Sell")*transactions[Total_amount])/D78,"")</f>
        <v/>
      </c>
      <c r="G78" s="27" t="str">
        <f t="shared" si="2"/>
        <v/>
      </c>
    </row>
    <row r="79" spans="3:7" ht="21" x14ac:dyDescent="0.25">
      <c r="C79" s="22" t="str" cm="1">
        <f t="array" ref="C79">IFERROR(SUMPRODUCT((transactions[Stock_ticker]=A79)*(transactions[Transaction_type]="Buy")*transactions[Total_amount])/B79,"")</f>
        <v/>
      </c>
      <c r="E79" s="24" t="str" cm="1">
        <f t="array" ref="E79">IFERROR(-SUMPRODUCT((transactions[Stock_ticker]=A79)*(transactions[Transaction_type]="Sell")*transactions[Total_amount])/D79,"")</f>
        <v/>
      </c>
      <c r="G79" s="27" t="str">
        <f t="shared" si="2"/>
        <v/>
      </c>
    </row>
    <row r="80" spans="3:7" ht="21" x14ac:dyDescent="0.25">
      <c r="C80" s="22" t="str" cm="1">
        <f t="array" ref="C80">IFERROR(SUMPRODUCT((transactions[Stock_ticker]=A80)*(transactions[Transaction_type]="Buy")*transactions[Total_amount])/B80,"")</f>
        <v/>
      </c>
      <c r="E80" s="24" t="str" cm="1">
        <f t="array" ref="E80">IFERROR(-SUMPRODUCT((transactions[Stock_ticker]=A80)*(transactions[Transaction_type]="Sell")*transactions[Total_amount])/D80,"")</f>
        <v/>
      </c>
      <c r="G80" s="27" t="str">
        <f t="shared" si="2"/>
        <v/>
      </c>
    </row>
    <row r="81" spans="3:7" ht="21" x14ac:dyDescent="0.25">
      <c r="C81" s="22" t="str" cm="1">
        <f t="array" ref="C81">IFERROR(SUMPRODUCT((transactions[Stock_ticker]=A81)*(transactions[Transaction_type]="Buy")*transactions[Total_amount])/B81,"")</f>
        <v/>
      </c>
      <c r="E81" s="24" t="str" cm="1">
        <f t="array" ref="E81">IFERROR(-SUMPRODUCT((transactions[Stock_ticker]=A81)*(transactions[Transaction_type]="Sell")*transactions[Total_amount])/D81,"")</f>
        <v/>
      </c>
      <c r="G81" s="27" t="str">
        <f t="shared" si="2"/>
        <v/>
      </c>
    </row>
    <row r="82" spans="3:7" ht="21" x14ac:dyDescent="0.25">
      <c r="C82" s="22" t="str" cm="1">
        <f t="array" ref="C82">IFERROR(SUMPRODUCT((transactions[Stock_ticker]=A82)*(transactions[Transaction_type]="Buy")*transactions[Total_amount])/B82,"")</f>
        <v/>
      </c>
      <c r="E82" s="24" t="str" cm="1">
        <f t="array" ref="E82">IFERROR(-SUMPRODUCT((transactions[Stock_ticker]=A82)*(transactions[Transaction_type]="Sell")*transactions[Total_amount])/D82,"")</f>
        <v/>
      </c>
      <c r="G82" s="27" t="str">
        <f t="shared" si="2"/>
        <v/>
      </c>
    </row>
    <row r="83" spans="3:7" ht="21" x14ac:dyDescent="0.25">
      <c r="C83" s="22" t="str" cm="1">
        <f t="array" ref="C83">IFERROR(SUMPRODUCT((transactions[Stock_ticker]=A83)*(transactions[Transaction_type]="Buy")*transactions[Total_amount])/B83,"")</f>
        <v/>
      </c>
      <c r="E83" s="24" t="str" cm="1">
        <f t="array" ref="E83">IFERROR(-SUMPRODUCT((transactions[Stock_ticker]=A83)*(transactions[Transaction_type]="Sell")*transactions[Total_amount])/D83,"")</f>
        <v/>
      </c>
      <c r="G83" s="27" t="str">
        <f t="shared" si="2"/>
        <v/>
      </c>
    </row>
    <row r="84" spans="3:7" ht="21" x14ac:dyDescent="0.25">
      <c r="C84" s="22" t="str" cm="1">
        <f t="array" ref="C84">IFERROR(SUMPRODUCT((transactions[Stock_ticker]=A84)*(transactions[Transaction_type]="Buy")*transactions[Total_amount])/B84,"")</f>
        <v/>
      </c>
      <c r="E84" s="24" t="str" cm="1">
        <f t="array" ref="E84">IFERROR(-SUMPRODUCT((transactions[Stock_ticker]=A84)*(transactions[Transaction_type]="Sell")*transactions[Total_amount])/D84,"")</f>
        <v/>
      </c>
      <c r="G84" s="27" t="str">
        <f t="shared" si="2"/>
        <v/>
      </c>
    </row>
    <row r="85" spans="3:7" ht="21" x14ac:dyDescent="0.25">
      <c r="C85" s="22" t="str" cm="1">
        <f t="array" ref="C85">IFERROR(SUMPRODUCT((transactions[Stock_ticker]=A85)*(transactions[Transaction_type]="Buy")*transactions[Total_amount])/B85,"")</f>
        <v/>
      </c>
      <c r="E85" s="24" t="str" cm="1">
        <f t="array" ref="E85">IFERROR(-SUMPRODUCT((transactions[Stock_ticker]=A85)*(transactions[Transaction_type]="Sell")*transactions[Total_amount])/D85,"")</f>
        <v/>
      </c>
      <c r="G85" s="27" t="str">
        <f t="shared" si="2"/>
        <v/>
      </c>
    </row>
    <row r="86" spans="3:7" ht="21" x14ac:dyDescent="0.25">
      <c r="C86" s="22" t="str" cm="1">
        <f t="array" ref="C86">IFERROR(SUMPRODUCT((transactions[Stock_ticker]=A86)*(transactions[Transaction_type]="Buy")*transactions[Total_amount])/B86,"")</f>
        <v/>
      </c>
      <c r="E86" s="24" t="str" cm="1">
        <f t="array" ref="E86">IFERROR(-SUMPRODUCT((transactions[Stock_ticker]=A86)*(transactions[Transaction_type]="Sell")*transactions[Total_amount])/D86,"")</f>
        <v/>
      </c>
      <c r="G86" s="27" t="str">
        <f t="shared" si="2"/>
        <v/>
      </c>
    </row>
    <row r="87" spans="3:7" ht="21" x14ac:dyDescent="0.25">
      <c r="C87" s="22" t="str" cm="1">
        <f t="array" ref="C87">IFERROR(SUMPRODUCT((transactions[Stock_ticker]=A87)*(transactions[Transaction_type]="Buy")*transactions[Total_amount])/B87,"")</f>
        <v/>
      </c>
      <c r="E87" s="24" t="str" cm="1">
        <f t="array" ref="E87">IFERROR(-SUMPRODUCT((transactions[Stock_ticker]=A87)*(transactions[Transaction_type]="Sell")*transactions[Total_amount])/D87,"")</f>
        <v/>
      </c>
      <c r="G87" s="27" t="str">
        <f t="shared" si="2"/>
        <v/>
      </c>
    </row>
    <row r="88" spans="3:7" ht="21" x14ac:dyDescent="0.25">
      <c r="C88" s="22" t="str" cm="1">
        <f t="array" ref="C88">IFERROR(SUMPRODUCT((transactions[Stock_ticker]=A88)*(transactions[Transaction_type]="Buy")*transactions[Total_amount])/B88,"")</f>
        <v/>
      </c>
      <c r="E88" s="24" t="str" cm="1">
        <f t="array" ref="E88">IFERROR(-SUMPRODUCT((transactions[Stock_ticker]=A88)*(transactions[Transaction_type]="Sell")*transactions[Total_amount])/D88,"")</f>
        <v/>
      </c>
      <c r="G88" s="27" t="str">
        <f t="shared" si="2"/>
        <v/>
      </c>
    </row>
    <row r="89" spans="3:7" ht="21" x14ac:dyDescent="0.25">
      <c r="C89" s="22" t="str" cm="1">
        <f t="array" ref="C89">IFERROR(SUMPRODUCT((transactions[Stock_ticker]=A89)*(transactions[Transaction_type]="Buy")*transactions[Total_amount])/B89,"")</f>
        <v/>
      </c>
      <c r="E89" s="24" t="str" cm="1">
        <f t="array" ref="E89">IFERROR(-SUMPRODUCT((transactions[Stock_ticker]=A89)*(transactions[Transaction_type]="Sell")*transactions[Total_amount])/D89,"")</f>
        <v/>
      </c>
      <c r="G89" s="27" t="str">
        <f t="shared" si="2"/>
        <v/>
      </c>
    </row>
    <row r="90" spans="3:7" ht="21" x14ac:dyDescent="0.25">
      <c r="C90" s="22" t="str" cm="1">
        <f t="array" ref="C90">IFERROR(SUMPRODUCT((transactions[Stock_ticker]=A90)*(transactions[Transaction_type]="Buy")*transactions[Total_amount])/B90,"")</f>
        <v/>
      </c>
      <c r="E90" s="24" t="str" cm="1">
        <f t="array" ref="E90">IFERROR(-SUMPRODUCT((transactions[Stock_ticker]=A90)*(transactions[Transaction_type]="Sell")*transactions[Total_amount])/D90,"")</f>
        <v/>
      </c>
      <c r="G90" s="27" t="str">
        <f t="shared" si="2"/>
        <v/>
      </c>
    </row>
    <row r="91" spans="3:7" ht="21" x14ac:dyDescent="0.25">
      <c r="C91" s="22" t="str" cm="1">
        <f t="array" ref="C91">IFERROR(SUMPRODUCT((transactions[Stock_ticker]=A91)*(transactions[Transaction_type]="Buy")*transactions[Total_amount])/B91,"")</f>
        <v/>
      </c>
      <c r="E91" s="24" t="str" cm="1">
        <f t="array" ref="E91">IFERROR(-SUMPRODUCT((transactions[Stock_ticker]=A91)*(transactions[Transaction_type]="Sell")*transactions[Total_amount])/D91,"")</f>
        <v/>
      </c>
      <c r="G91" s="27" t="str">
        <f t="shared" si="2"/>
        <v/>
      </c>
    </row>
    <row r="92" spans="3:7" ht="21" x14ac:dyDescent="0.25">
      <c r="C92" s="22" t="str" cm="1">
        <f t="array" ref="C92">IFERROR(SUMPRODUCT((transactions[Stock_ticker]=A92)*(transactions[Transaction_type]="Buy")*transactions[Total_amount])/B92,"")</f>
        <v/>
      </c>
      <c r="E92" s="24" t="str" cm="1">
        <f t="array" ref="E92">IFERROR(-SUMPRODUCT((transactions[Stock_ticker]=A92)*(transactions[Transaction_type]="Sell")*transactions[Total_amount])/D92,"")</f>
        <v/>
      </c>
      <c r="G92" s="27" t="str">
        <f t="shared" si="2"/>
        <v/>
      </c>
    </row>
    <row r="93" spans="3:7" ht="21" x14ac:dyDescent="0.25">
      <c r="C93" s="22" t="str" cm="1">
        <f t="array" ref="C93">IFERROR(SUMPRODUCT((transactions[Stock_ticker]=A93)*(transactions[Transaction_type]="Buy")*transactions[Total_amount])/B93,"")</f>
        <v/>
      </c>
      <c r="E93" s="24" t="str" cm="1">
        <f t="array" ref="E93">IFERROR(-SUMPRODUCT((transactions[Stock_ticker]=A93)*(transactions[Transaction_type]="Sell")*transactions[Total_amount])/D93,"")</f>
        <v/>
      </c>
      <c r="G93" s="27" t="str">
        <f t="shared" si="2"/>
        <v/>
      </c>
    </row>
    <row r="94" spans="3:7" ht="21" x14ac:dyDescent="0.25">
      <c r="C94" s="22" t="str" cm="1">
        <f t="array" ref="C94">IFERROR(SUMPRODUCT((transactions[Stock_ticker]=A94)*(transactions[Transaction_type]="Buy")*transactions[Total_amount])/B94,"")</f>
        <v/>
      </c>
      <c r="E94" s="24" t="str" cm="1">
        <f t="array" ref="E94">IFERROR(-SUMPRODUCT((transactions[Stock_ticker]=A94)*(transactions[Transaction_type]="Sell")*transactions[Total_amount])/D94,"")</f>
        <v/>
      </c>
      <c r="G94" s="27" t="str">
        <f t="shared" si="2"/>
        <v/>
      </c>
    </row>
    <row r="95" spans="3:7" ht="21" x14ac:dyDescent="0.25">
      <c r="C95" s="22" t="str" cm="1">
        <f t="array" ref="C95">IFERROR(SUMPRODUCT((transactions[Stock_ticker]=A95)*(transactions[Transaction_type]="Buy")*transactions[Total_amount])/B95,"")</f>
        <v/>
      </c>
      <c r="E95" s="24" t="str" cm="1">
        <f t="array" ref="E95">IFERROR(-SUMPRODUCT((transactions[Stock_ticker]=A95)*(transactions[Transaction_type]="Sell")*transactions[Total_amount])/D95,"")</f>
        <v/>
      </c>
      <c r="G95" s="27" t="str">
        <f t="shared" si="2"/>
        <v/>
      </c>
    </row>
    <row r="96" spans="3:7" ht="21" x14ac:dyDescent="0.25">
      <c r="C96" s="22" t="str" cm="1">
        <f t="array" ref="C96">IFERROR(SUMPRODUCT((transactions[Stock_ticker]=A96)*(transactions[Transaction_type]="Buy")*transactions[Total_amount])/B96,"")</f>
        <v/>
      </c>
      <c r="E96" s="24" t="str" cm="1">
        <f t="array" ref="E96">IFERROR(-SUMPRODUCT((transactions[Stock_ticker]=A96)*(transactions[Transaction_type]="Sell")*transactions[Total_amount])/D96,"")</f>
        <v/>
      </c>
      <c r="G96" s="27" t="str">
        <f t="shared" si="2"/>
        <v/>
      </c>
    </row>
    <row r="97" spans="3:7" ht="21" x14ac:dyDescent="0.25">
      <c r="C97" s="22" t="str" cm="1">
        <f t="array" ref="C97">IFERROR(SUMPRODUCT((transactions[Stock_ticker]=A97)*(transactions[Transaction_type]="Buy")*transactions[Total_amount])/B97,"")</f>
        <v/>
      </c>
      <c r="E97" s="24" t="str" cm="1">
        <f t="array" ref="E97">IFERROR(-SUMPRODUCT((transactions[Stock_ticker]=A97)*(transactions[Transaction_type]="Sell")*transactions[Total_amount])/D97,"")</f>
        <v/>
      </c>
      <c r="G97" s="27" t="str">
        <f t="shared" si="2"/>
        <v/>
      </c>
    </row>
    <row r="98" spans="3:7" ht="21" x14ac:dyDescent="0.25">
      <c r="C98" s="22" t="str" cm="1">
        <f t="array" ref="C98">IFERROR(SUMPRODUCT((transactions[Stock_ticker]=A98)*(transactions[Transaction_type]="Buy")*transactions[Total_amount])/B98,"")</f>
        <v/>
      </c>
      <c r="E98" s="24" t="str" cm="1">
        <f t="array" ref="E98">IFERROR(-SUMPRODUCT((transactions[Stock_ticker]=A98)*(transactions[Transaction_type]="Sell")*transactions[Total_amount])/D98,"")</f>
        <v/>
      </c>
      <c r="G98" s="27" t="str">
        <f t="shared" si="2"/>
        <v/>
      </c>
    </row>
    <row r="99" spans="3:7" ht="21" x14ac:dyDescent="0.25">
      <c r="C99" s="22" t="str" cm="1">
        <f t="array" ref="C99">IFERROR(SUMPRODUCT((transactions[Stock_ticker]=A99)*(transactions[Transaction_type]="Buy")*transactions[Total_amount])/B99,"")</f>
        <v/>
      </c>
      <c r="E99" s="24" t="str" cm="1">
        <f t="array" ref="E99">IFERROR(-SUMPRODUCT((transactions[Stock_ticker]=A99)*(transactions[Transaction_type]="Sell")*transactions[Total_amount])/D99,"")</f>
        <v/>
      </c>
      <c r="G99" s="27" t="str">
        <f t="shared" si="2"/>
        <v/>
      </c>
    </row>
    <row r="100" spans="3:7" ht="21" x14ac:dyDescent="0.25">
      <c r="C100" s="22" t="str" cm="1">
        <f t="array" ref="C100">IFERROR(SUMPRODUCT((transactions[Stock_ticker]=A100)*(transactions[Transaction_type]="Buy")*transactions[Total_amount])/B100,"")</f>
        <v/>
      </c>
      <c r="E100" s="24" t="str" cm="1">
        <f t="array" ref="E100">IFERROR(-SUMPRODUCT((transactions[Stock_ticker]=A100)*(transactions[Transaction_type]="Sell")*transactions[Total_amount])/D100,"")</f>
        <v/>
      </c>
      <c r="G100" s="27" t="str">
        <f t="shared" si="2"/>
        <v/>
      </c>
    </row>
    <row r="101" spans="3:7" ht="21" x14ac:dyDescent="0.25">
      <c r="C101" s="22" t="str" cm="1">
        <f t="array" ref="C101">IFERROR(SUMPRODUCT((transactions[Stock_ticker]=A101)*(transactions[Transaction_type]="Buy")*transactions[Total_amount])/B101,"")</f>
        <v/>
      </c>
      <c r="E101" s="24" t="str" cm="1">
        <f t="array" ref="E101">IFERROR(-SUMPRODUCT((transactions[Stock_ticker]=A101)*(transactions[Transaction_type]="Sell")*transactions[Total_amount])/D101,"")</f>
        <v/>
      </c>
      <c r="G101" s="27" t="str">
        <f t="shared" si="2"/>
        <v/>
      </c>
    </row>
    <row r="102" spans="3:7" ht="21" x14ac:dyDescent="0.25">
      <c r="C102" s="22" t="str" cm="1">
        <f t="array" ref="C102">IFERROR(SUMPRODUCT((transactions[Stock_ticker]=A102)*(transactions[Transaction_type]="Buy")*transactions[Total_amount])/B102,"")</f>
        <v/>
      </c>
      <c r="E102" s="24" t="str" cm="1">
        <f t="array" ref="E102">IFERROR(-SUMPRODUCT((transactions[Stock_ticker]=A102)*(transactions[Transaction_type]="Sell")*transactions[Total_amount])/D102,"")</f>
        <v/>
      </c>
      <c r="G102" s="27" t="str">
        <f t="shared" si="2"/>
        <v/>
      </c>
    </row>
    <row r="103" spans="3:7" ht="21" x14ac:dyDescent="0.25">
      <c r="C103" s="22" t="str" cm="1">
        <f t="array" ref="C103">IFERROR(SUMPRODUCT((transactions[Stock_ticker]=A103)*(transactions[Transaction_type]="Buy")*transactions[Total_amount])/B103,"")</f>
        <v/>
      </c>
      <c r="E103" s="24" t="str" cm="1">
        <f t="array" ref="E103">IFERROR(-SUMPRODUCT((transactions[Stock_ticker]=A103)*(transactions[Transaction_type]="Sell")*transactions[Total_amount])/D103,"")</f>
        <v/>
      </c>
      <c r="G103" s="27" t="str">
        <f t="shared" si="2"/>
        <v/>
      </c>
    </row>
    <row r="104" spans="3:7" ht="21" x14ac:dyDescent="0.25">
      <c r="C104" s="22" t="str" cm="1">
        <f t="array" ref="C104">IFERROR(SUMPRODUCT((transactions[Stock_ticker]=A104)*(transactions[Transaction_type]="Buy")*transactions[Total_amount])/B104,"")</f>
        <v/>
      </c>
      <c r="E104" s="24" t="str" cm="1">
        <f t="array" ref="E104">IFERROR(-SUMPRODUCT((transactions[Stock_ticker]=A104)*(transactions[Transaction_type]="Sell")*transactions[Total_amount])/D104,"")</f>
        <v/>
      </c>
      <c r="G104" s="27" t="str">
        <f t="shared" si="2"/>
        <v/>
      </c>
    </row>
    <row r="105" spans="3:7" ht="21" x14ac:dyDescent="0.25">
      <c r="C105" s="22" t="str" cm="1">
        <f t="array" ref="C105">IFERROR(SUMPRODUCT((transactions[Stock_ticker]=A105)*(transactions[Transaction_type]="Buy")*transactions[Total_amount])/B105,"")</f>
        <v/>
      </c>
      <c r="E105" s="24" t="str" cm="1">
        <f t="array" ref="E105">IFERROR(-SUMPRODUCT((transactions[Stock_ticker]=A105)*(transactions[Transaction_type]="Sell")*transactions[Total_amount])/D105,"")</f>
        <v/>
      </c>
      <c r="G105" s="27" t="str">
        <f t="shared" si="2"/>
        <v/>
      </c>
    </row>
    <row r="106" spans="3:7" ht="21" x14ac:dyDescent="0.25">
      <c r="C106" s="22" t="str" cm="1">
        <f t="array" ref="C106">IFERROR(SUMPRODUCT((transactions[Stock_ticker]=A106)*(transactions[Transaction_type]="Buy")*transactions[Total_amount])/B106,"")</f>
        <v/>
      </c>
      <c r="E106" s="24" t="str" cm="1">
        <f t="array" ref="E106">IFERROR(-SUMPRODUCT((transactions[Stock_ticker]=A106)*(transactions[Transaction_type]="Sell")*transactions[Total_amount])/D106,"")</f>
        <v/>
      </c>
      <c r="G106" s="27" t="str">
        <f t="shared" si="2"/>
        <v/>
      </c>
    </row>
    <row r="107" spans="3:7" ht="21" x14ac:dyDescent="0.25">
      <c r="C107" s="22" t="str" cm="1">
        <f t="array" ref="C107">IFERROR(SUMPRODUCT((transactions[Stock_ticker]=A107)*(transactions[Transaction_type]="Buy")*transactions[Total_amount])/B107,"")</f>
        <v/>
      </c>
      <c r="E107" s="24" t="str" cm="1">
        <f t="array" ref="E107">IFERROR(-SUMPRODUCT((transactions[Stock_ticker]=A107)*(transactions[Transaction_type]="Sell")*transactions[Total_amount])/D107,"")</f>
        <v/>
      </c>
      <c r="G107" s="27" t="str">
        <f t="shared" si="2"/>
        <v/>
      </c>
    </row>
    <row r="108" spans="3:7" ht="21" x14ac:dyDescent="0.25">
      <c r="C108" s="22" t="str" cm="1">
        <f t="array" ref="C108">IFERROR(SUMPRODUCT((transactions[Stock_ticker]=A108)*(transactions[Transaction_type]="Buy")*transactions[Total_amount])/B108,"")</f>
        <v/>
      </c>
      <c r="E108" s="24" t="str" cm="1">
        <f t="array" ref="E108">IFERROR(-SUMPRODUCT((transactions[Stock_ticker]=A108)*(transactions[Transaction_type]="Sell")*transactions[Total_amount])/D108,"")</f>
        <v/>
      </c>
      <c r="G108" s="27" t="str">
        <f t="shared" si="2"/>
        <v/>
      </c>
    </row>
    <row r="109" spans="3:7" ht="21" x14ac:dyDescent="0.25">
      <c r="C109" s="22" t="str" cm="1">
        <f t="array" ref="C109">IFERROR(SUMPRODUCT((transactions[Stock_ticker]=A109)*(transactions[Transaction_type]="Buy")*transactions[Total_amount])/B109,"")</f>
        <v/>
      </c>
      <c r="E109" s="24" t="str" cm="1">
        <f t="array" ref="E109">IFERROR(-SUMPRODUCT((transactions[Stock_ticker]=A109)*(transactions[Transaction_type]="Sell")*transactions[Total_amount])/D109,"")</f>
        <v/>
      </c>
      <c r="G109" s="27" t="str">
        <f t="shared" si="2"/>
        <v/>
      </c>
    </row>
    <row r="110" spans="3:7" ht="21" x14ac:dyDescent="0.25">
      <c r="C110" s="22" t="str" cm="1">
        <f t="array" ref="C110">IFERROR(SUMPRODUCT((transactions[Stock_ticker]=A110)*(transactions[Transaction_type]="Buy")*transactions[Total_amount])/B110,"")</f>
        <v/>
      </c>
      <c r="E110" s="24" t="str" cm="1">
        <f t="array" ref="E110">IFERROR(-SUMPRODUCT((transactions[Stock_ticker]=A110)*(transactions[Transaction_type]="Sell")*transactions[Total_amount])/D110,"")</f>
        <v/>
      </c>
      <c r="G110" s="27" t="str">
        <f t="shared" si="2"/>
        <v/>
      </c>
    </row>
    <row r="111" spans="3:7" ht="21" x14ac:dyDescent="0.25">
      <c r="C111" s="22" t="str" cm="1">
        <f t="array" ref="C111">IFERROR(SUMPRODUCT((transactions[Stock_ticker]=A111)*(transactions[Transaction_type]="Buy")*transactions[Total_amount])/B111,"")</f>
        <v/>
      </c>
      <c r="E111" s="24" t="str" cm="1">
        <f t="array" ref="E111">IFERROR(-SUMPRODUCT((transactions[Stock_ticker]=A111)*(transactions[Transaction_type]="Sell")*transactions[Total_amount])/D111,"")</f>
        <v/>
      </c>
      <c r="G111" s="27" t="str">
        <f t="shared" si="2"/>
        <v/>
      </c>
    </row>
    <row r="112" spans="3:7" ht="21" x14ac:dyDescent="0.25">
      <c r="C112" s="22" t="str" cm="1">
        <f t="array" ref="C112">IFERROR(SUMPRODUCT((transactions[Stock_ticker]=A112)*(transactions[Transaction_type]="Buy")*transactions[Total_amount])/B112,"")</f>
        <v/>
      </c>
      <c r="E112" s="24" t="str" cm="1">
        <f t="array" ref="E112">IFERROR(-SUMPRODUCT((transactions[Stock_ticker]=A112)*(transactions[Transaction_type]="Sell")*transactions[Total_amount])/D112,"")</f>
        <v/>
      </c>
      <c r="G112" s="27" t="str">
        <f t="shared" si="2"/>
        <v/>
      </c>
    </row>
    <row r="113" spans="3:7" ht="21" x14ac:dyDescent="0.25">
      <c r="C113" s="22" t="str" cm="1">
        <f t="array" ref="C113">IFERROR(SUMPRODUCT((transactions[Stock_ticker]=A113)*(transactions[Transaction_type]="Buy")*transactions[Total_amount])/B113,"")</f>
        <v/>
      </c>
      <c r="E113" s="24" t="str" cm="1">
        <f t="array" ref="E113">IFERROR(-SUMPRODUCT((transactions[Stock_ticker]=A113)*(transactions[Transaction_type]="Sell")*transactions[Total_amount])/D113,"")</f>
        <v/>
      </c>
      <c r="G113" s="27" t="str">
        <f t="shared" si="2"/>
        <v/>
      </c>
    </row>
    <row r="114" spans="3:7" ht="21" x14ac:dyDescent="0.25">
      <c r="C114" s="22" t="str" cm="1">
        <f t="array" ref="C114">IFERROR(SUMPRODUCT((transactions[Stock_ticker]=A114)*(transactions[Transaction_type]="Buy")*transactions[Total_amount])/B114,"")</f>
        <v/>
      </c>
      <c r="E114" s="24" t="str" cm="1">
        <f t="array" ref="E114">IFERROR(-SUMPRODUCT((transactions[Stock_ticker]=A114)*(transactions[Transaction_type]="Sell")*transactions[Total_amount])/D114,"")</f>
        <v/>
      </c>
      <c r="G114" s="27" t="str">
        <f t="shared" si="2"/>
        <v/>
      </c>
    </row>
    <row r="115" spans="3:7" ht="21" x14ac:dyDescent="0.25">
      <c r="C115" s="22" t="str" cm="1">
        <f t="array" ref="C115">IFERROR(SUMPRODUCT((transactions[Stock_ticker]=A115)*(transactions[Transaction_type]="Buy")*transactions[Total_amount])/B115,"")</f>
        <v/>
      </c>
      <c r="E115" s="24" t="str" cm="1">
        <f t="array" ref="E115">IFERROR(-SUMPRODUCT((transactions[Stock_ticker]=A115)*(transactions[Transaction_type]="Sell")*transactions[Total_amount])/D115,"")</f>
        <v/>
      </c>
      <c r="G115" s="27" t="str">
        <f t="shared" si="2"/>
        <v/>
      </c>
    </row>
    <row r="116" spans="3:7" ht="21" x14ac:dyDescent="0.25">
      <c r="C116" s="22" t="str" cm="1">
        <f t="array" ref="C116">IFERROR(SUMPRODUCT((transactions[Stock_ticker]=A116)*(transactions[Transaction_type]="Buy")*transactions[Total_amount])/B116,"")</f>
        <v/>
      </c>
      <c r="E116" s="24" t="str" cm="1">
        <f t="array" ref="E116">IFERROR(-SUMPRODUCT((transactions[Stock_ticker]=A116)*(transactions[Transaction_type]="Sell")*transactions[Total_amount])/D116,"")</f>
        <v/>
      </c>
      <c r="G116" s="27" t="str">
        <f t="shared" si="2"/>
        <v/>
      </c>
    </row>
    <row r="117" spans="3:7" ht="21" x14ac:dyDescent="0.25">
      <c r="C117" s="22" t="str" cm="1">
        <f t="array" ref="C117">IFERROR(SUMPRODUCT((transactions[Stock_ticker]=A117)*(transactions[Transaction_type]="Buy")*transactions[Total_amount])/B117,"")</f>
        <v/>
      </c>
      <c r="E117" s="24" t="str" cm="1">
        <f t="array" ref="E117">IFERROR(-SUMPRODUCT((transactions[Stock_ticker]=A117)*(transactions[Transaction_type]="Sell")*transactions[Total_amount])/D117,"")</f>
        <v/>
      </c>
      <c r="G117" s="27" t="str">
        <f t="shared" si="2"/>
        <v/>
      </c>
    </row>
    <row r="118" spans="3:7" ht="21" x14ac:dyDescent="0.25">
      <c r="C118" s="22" t="str" cm="1">
        <f t="array" ref="C118">IFERROR(SUMPRODUCT((transactions[Stock_ticker]=A118)*(transactions[Transaction_type]="Buy")*transactions[Total_amount])/B118,"")</f>
        <v/>
      </c>
      <c r="E118" s="24" t="str" cm="1">
        <f t="array" ref="E118">IFERROR(-SUMPRODUCT((transactions[Stock_ticker]=A118)*(transactions[Transaction_type]="Sell")*transactions[Total_amount])/D118,"")</f>
        <v/>
      </c>
      <c r="G118" s="27" t="str">
        <f t="shared" si="2"/>
        <v/>
      </c>
    </row>
    <row r="119" spans="3:7" ht="21" x14ac:dyDescent="0.25">
      <c r="C119" s="22" t="str" cm="1">
        <f t="array" ref="C119">IFERROR(SUMPRODUCT((transactions[Stock_ticker]=A119)*(transactions[Transaction_type]="Buy")*transactions[Total_amount])/B119,"")</f>
        <v/>
      </c>
      <c r="E119" s="24" t="str" cm="1">
        <f t="array" ref="E119">IFERROR(-SUMPRODUCT((transactions[Stock_ticker]=A119)*(transactions[Transaction_type]="Sell")*transactions[Total_amount])/D119,"")</f>
        <v/>
      </c>
      <c r="G119" s="27" t="str">
        <f t="shared" si="2"/>
        <v/>
      </c>
    </row>
    <row r="120" spans="3:7" ht="21" x14ac:dyDescent="0.25">
      <c r="C120" s="22" t="str" cm="1">
        <f t="array" ref="C120">IFERROR(SUMPRODUCT((transactions[Stock_ticker]=A120)*(transactions[Transaction_type]="Buy")*transactions[Total_amount])/B120,"")</f>
        <v/>
      </c>
      <c r="E120" s="24" t="str" cm="1">
        <f t="array" ref="E120">IFERROR(-SUMPRODUCT((transactions[Stock_ticker]=A120)*(transactions[Transaction_type]="Sell")*transactions[Total_amount])/D120,"")</f>
        <v/>
      </c>
      <c r="G120" s="27" t="str">
        <f t="shared" si="2"/>
        <v/>
      </c>
    </row>
    <row r="121" spans="3:7" ht="21" x14ac:dyDescent="0.25">
      <c r="C121" s="22" t="str" cm="1">
        <f t="array" ref="C121">IFERROR(SUMPRODUCT((transactions[Stock_ticker]=A121)*(transactions[Transaction_type]="Buy")*transactions[Total_amount])/B121,"")</f>
        <v/>
      </c>
      <c r="E121" s="24" t="str" cm="1">
        <f t="array" ref="E121">IFERROR(-SUMPRODUCT((transactions[Stock_ticker]=A121)*(transactions[Transaction_type]="Sell")*transactions[Total_amount])/D121,"")</f>
        <v/>
      </c>
      <c r="G121" s="27" t="str">
        <f t="shared" si="2"/>
        <v/>
      </c>
    </row>
    <row r="122" spans="3:7" ht="21" x14ac:dyDescent="0.25">
      <c r="C122" s="22" t="str" cm="1">
        <f t="array" ref="C122">IFERROR(SUMPRODUCT((transactions[Stock_ticker]=A122)*(transactions[Transaction_type]="Buy")*transactions[Total_amount])/B122,"")</f>
        <v/>
      </c>
      <c r="E122" s="24" t="str" cm="1">
        <f t="array" ref="E122">IFERROR(-SUMPRODUCT((transactions[Stock_ticker]=A122)*(transactions[Transaction_type]="Sell")*transactions[Total_amount])/D122,"")</f>
        <v/>
      </c>
      <c r="G122" s="27" t="str">
        <f t="shared" si="2"/>
        <v/>
      </c>
    </row>
    <row r="123" spans="3:7" ht="21" x14ac:dyDescent="0.25">
      <c r="C123" s="22" t="str" cm="1">
        <f t="array" ref="C123">IFERROR(SUMPRODUCT((transactions[Stock_ticker]=A123)*(transactions[Transaction_type]="Buy")*transactions[Total_amount])/B123,"")</f>
        <v/>
      </c>
      <c r="E123" s="24" t="str" cm="1">
        <f t="array" ref="E123">IFERROR(-SUMPRODUCT((transactions[Stock_ticker]=A123)*(transactions[Transaction_type]="Sell")*transactions[Total_amount])/D123,"")</f>
        <v/>
      </c>
      <c r="G123" s="27" t="str">
        <f t="shared" si="2"/>
        <v/>
      </c>
    </row>
    <row r="124" spans="3:7" ht="21" x14ac:dyDescent="0.25">
      <c r="C124" s="22" t="str" cm="1">
        <f t="array" ref="C124">IFERROR(SUMPRODUCT((transactions[Stock_ticker]=A124)*(transactions[Transaction_type]="Buy")*transactions[Total_amount])/B124,"")</f>
        <v/>
      </c>
      <c r="E124" s="24" t="str" cm="1">
        <f t="array" ref="E124">IFERROR(-SUMPRODUCT((transactions[Stock_ticker]=A124)*(transactions[Transaction_type]="Sell")*transactions[Total_amount])/D124,"")</f>
        <v/>
      </c>
      <c r="G124" s="27" t="str">
        <f t="shared" si="2"/>
        <v/>
      </c>
    </row>
    <row r="125" spans="3:7" ht="21" x14ac:dyDescent="0.25">
      <c r="C125" s="22" t="str" cm="1">
        <f t="array" ref="C125">IFERROR(SUMPRODUCT((transactions[Stock_ticker]=A125)*(transactions[Transaction_type]="Buy")*transactions[Total_amount])/B125,"")</f>
        <v/>
      </c>
      <c r="E125" s="24" t="str" cm="1">
        <f t="array" ref="E125">IFERROR(-SUMPRODUCT((transactions[Stock_ticker]=A125)*(transactions[Transaction_type]="Sell")*transactions[Total_amount])/D125,"")</f>
        <v/>
      </c>
      <c r="G125" s="27" t="str">
        <f t="shared" si="2"/>
        <v/>
      </c>
    </row>
    <row r="126" spans="3:7" ht="21" x14ac:dyDescent="0.25">
      <c r="C126" s="22" t="str" cm="1">
        <f t="array" ref="C126">IFERROR(SUMPRODUCT((transactions[Stock_ticker]=A126)*(transactions[Transaction_type]="Buy")*transactions[Total_amount])/B126,"")</f>
        <v/>
      </c>
      <c r="E126" s="24" t="str" cm="1">
        <f t="array" ref="E126">IFERROR(-SUMPRODUCT((transactions[Stock_ticker]=A126)*(transactions[Transaction_type]="Sell")*transactions[Total_amount])/D126,"")</f>
        <v/>
      </c>
      <c r="G126" s="27" t="str">
        <f t="shared" si="2"/>
        <v/>
      </c>
    </row>
    <row r="127" spans="3:7" ht="21" x14ac:dyDescent="0.25">
      <c r="C127" s="22" t="str" cm="1">
        <f t="array" ref="C127">IFERROR(SUMPRODUCT((transactions[Stock_ticker]=A127)*(transactions[Transaction_type]="Buy")*transactions[Total_amount])/B127,"")</f>
        <v/>
      </c>
      <c r="E127" s="24" t="str" cm="1">
        <f t="array" ref="E127">IFERROR(-SUMPRODUCT((transactions[Stock_ticker]=A127)*(transactions[Transaction_type]="Sell")*transactions[Total_amount])/D127,"")</f>
        <v/>
      </c>
      <c r="G127" s="27" t="str">
        <f t="shared" si="2"/>
        <v/>
      </c>
    </row>
    <row r="128" spans="3:7" ht="21" x14ac:dyDescent="0.25">
      <c r="C128" s="22" t="str" cm="1">
        <f t="array" ref="C128">IFERROR(SUMPRODUCT((transactions[Stock_ticker]=A128)*(transactions[Transaction_type]="Buy")*transactions[Total_amount])/B128,"")</f>
        <v/>
      </c>
      <c r="E128" s="24" t="str" cm="1">
        <f t="array" ref="E128">IFERROR(-SUMPRODUCT((transactions[Stock_ticker]=A128)*(transactions[Transaction_type]="Sell")*transactions[Total_amount])/D128,"")</f>
        <v/>
      </c>
      <c r="G128" s="27" t="str">
        <f t="shared" si="2"/>
        <v/>
      </c>
    </row>
    <row r="129" spans="3:7" ht="21" x14ac:dyDescent="0.25">
      <c r="C129" s="22" t="str" cm="1">
        <f t="array" ref="C129">IFERROR(SUMPRODUCT((transactions[Stock_ticker]=A129)*(transactions[Transaction_type]="Buy")*transactions[Total_amount])/B129,"")</f>
        <v/>
      </c>
      <c r="E129" s="24" t="str" cm="1">
        <f t="array" ref="E129">IFERROR(-SUMPRODUCT((transactions[Stock_ticker]=A129)*(transactions[Transaction_type]="Sell")*transactions[Total_amount])/D129,"")</f>
        <v/>
      </c>
      <c r="G129" s="27" t="str">
        <f t="shared" si="2"/>
        <v/>
      </c>
    </row>
    <row r="130" spans="3:7" ht="21" x14ac:dyDescent="0.25">
      <c r="C130" s="22" t="str" cm="1">
        <f t="array" ref="C130">IFERROR(SUMPRODUCT((transactions[Stock_ticker]=A130)*(transactions[Transaction_type]="Buy")*transactions[Total_amount])/B130,"")</f>
        <v/>
      </c>
      <c r="E130" s="24" t="str" cm="1">
        <f t="array" ref="E130">IFERROR(-SUMPRODUCT((transactions[Stock_ticker]=A130)*(transactions[Transaction_type]="Sell")*transactions[Total_amount])/D130,"")</f>
        <v/>
      </c>
      <c r="G130" s="27" t="str">
        <f t="shared" si="2"/>
        <v/>
      </c>
    </row>
    <row r="131" spans="3:7" ht="21" x14ac:dyDescent="0.25">
      <c r="C131" s="22" t="str" cm="1">
        <f t="array" ref="C131">IFERROR(SUMPRODUCT((transactions[Stock_ticker]=A131)*(transactions[Transaction_type]="Buy")*transactions[Total_amount])/B131,"")</f>
        <v/>
      </c>
      <c r="E131" s="24" t="str" cm="1">
        <f t="array" ref="E131">IFERROR(-SUMPRODUCT((transactions[Stock_ticker]=A131)*(transactions[Transaction_type]="Sell")*transactions[Total_amount])/D131,"")</f>
        <v/>
      </c>
      <c r="G131" s="27" t="str">
        <f t="shared" si="2"/>
        <v/>
      </c>
    </row>
    <row r="132" spans="3:7" ht="21" x14ac:dyDescent="0.25">
      <c r="C132" s="22" t="str" cm="1">
        <f t="array" ref="C132">IFERROR(SUMPRODUCT((transactions[Stock_ticker]=A132)*(transactions[Transaction_type]="Buy")*transactions[Total_amount])/B132,"")</f>
        <v/>
      </c>
      <c r="E132" s="24" t="str" cm="1">
        <f t="array" ref="E132">IFERROR(-SUMPRODUCT((transactions[Stock_ticker]=A132)*(transactions[Transaction_type]="Sell")*transactions[Total_amount])/D132,"")</f>
        <v/>
      </c>
      <c r="G132" s="27" t="str">
        <f t="shared" ref="G132:G195" si="3">IFERROR((D132*(E132-C132))+F132,"")</f>
        <v/>
      </c>
    </row>
    <row r="133" spans="3:7" ht="21" x14ac:dyDescent="0.25">
      <c r="C133" s="22" t="str" cm="1">
        <f t="array" ref="C133">IFERROR(SUMPRODUCT((transactions[Stock_ticker]=A133)*(transactions[Transaction_type]="Buy")*transactions[Total_amount])/B133,"")</f>
        <v/>
      </c>
      <c r="E133" s="24" t="str" cm="1">
        <f t="array" ref="E133">IFERROR(-SUMPRODUCT((transactions[Stock_ticker]=A133)*(transactions[Transaction_type]="Sell")*transactions[Total_amount])/D133,"")</f>
        <v/>
      </c>
      <c r="G133" s="27" t="str">
        <f t="shared" si="3"/>
        <v/>
      </c>
    </row>
    <row r="134" spans="3:7" ht="21" x14ac:dyDescent="0.25">
      <c r="C134" s="22" t="str" cm="1">
        <f t="array" ref="C134">IFERROR(SUMPRODUCT((transactions[Stock_ticker]=A134)*(transactions[Transaction_type]="Buy")*transactions[Total_amount])/B134,"")</f>
        <v/>
      </c>
      <c r="E134" s="24" t="str" cm="1">
        <f t="array" ref="E134">IFERROR(-SUMPRODUCT((transactions[Stock_ticker]=A134)*(transactions[Transaction_type]="Sell")*transactions[Total_amount])/D134,"")</f>
        <v/>
      </c>
      <c r="G134" s="27" t="str">
        <f t="shared" si="3"/>
        <v/>
      </c>
    </row>
    <row r="135" spans="3:7" ht="21" x14ac:dyDescent="0.25">
      <c r="C135" s="22" t="str" cm="1">
        <f t="array" ref="C135">IFERROR(SUMPRODUCT((transactions[Stock_ticker]=A135)*(transactions[Transaction_type]="Buy")*transactions[Total_amount])/B135,"")</f>
        <v/>
      </c>
      <c r="E135" s="24" t="str" cm="1">
        <f t="array" ref="E135">IFERROR(-SUMPRODUCT((transactions[Stock_ticker]=A135)*(transactions[Transaction_type]="Sell")*transactions[Total_amount])/D135,"")</f>
        <v/>
      </c>
      <c r="G135" s="27" t="str">
        <f t="shared" si="3"/>
        <v/>
      </c>
    </row>
    <row r="136" spans="3:7" ht="21" x14ac:dyDescent="0.25">
      <c r="C136" s="22" t="str" cm="1">
        <f t="array" ref="C136">IFERROR(SUMPRODUCT((transactions[Stock_ticker]=A136)*(transactions[Transaction_type]="Buy")*transactions[Total_amount])/B136,"")</f>
        <v/>
      </c>
      <c r="E136" s="24" t="str" cm="1">
        <f t="array" ref="E136">IFERROR(-SUMPRODUCT((transactions[Stock_ticker]=A136)*(transactions[Transaction_type]="Sell")*transactions[Total_amount])/D136,"")</f>
        <v/>
      </c>
      <c r="G136" s="27" t="str">
        <f t="shared" si="3"/>
        <v/>
      </c>
    </row>
    <row r="137" spans="3:7" ht="21" x14ac:dyDescent="0.25">
      <c r="C137" s="22" t="str" cm="1">
        <f t="array" ref="C137">IFERROR(SUMPRODUCT((transactions[Stock_ticker]=A137)*(transactions[Transaction_type]="Buy")*transactions[Total_amount])/B137,"")</f>
        <v/>
      </c>
      <c r="E137" s="24" t="str" cm="1">
        <f t="array" ref="E137">IFERROR(-SUMPRODUCT((transactions[Stock_ticker]=A137)*(transactions[Transaction_type]="Sell")*transactions[Total_amount])/D137,"")</f>
        <v/>
      </c>
      <c r="G137" s="27" t="str">
        <f t="shared" si="3"/>
        <v/>
      </c>
    </row>
    <row r="138" spans="3:7" ht="21" x14ac:dyDescent="0.25">
      <c r="C138" s="22" t="str" cm="1">
        <f t="array" ref="C138">IFERROR(SUMPRODUCT((transactions[Stock_ticker]=A138)*(transactions[Transaction_type]="Buy")*transactions[Total_amount])/B138,"")</f>
        <v/>
      </c>
      <c r="E138" s="24" t="str" cm="1">
        <f t="array" ref="E138">IFERROR(-SUMPRODUCT((transactions[Stock_ticker]=A138)*(transactions[Transaction_type]="Sell")*transactions[Total_amount])/D138,"")</f>
        <v/>
      </c>
      <c r="G138" s="27" t="str">
        <f t="shared" si="3"/>
        <v/>
      </c>
    </row>
    <row r="139" spans="3:7" ht="21" x14ac:dyDescent="0.25">
      <c r="C139" s="22" t="str" cm="1">
        <f t="array" ref="C139">IFERROR(SUMPRODUCT((transactions[Stock_ticker]=A139)*(transactions[Transaction_type]="Buy")*transactions[Total_amount])/B139,"")</f>
        <v/>
      </c>
      <c r="E139" s="24" t="str" cm="1">
        <f t="array" ref="E139">IFERROR(-SUMPRODUCT((transactions[Stock_ticker]=A139)*(transactions[Transaction_type]="Sell")*transactions[Total_amount])/D139,"")</f>
        <v/>
      </c>
      <c r="G139" s="27" t="str">
        <f t="shared" si="3"/>
        <v/>
      </c>
    </row>
    <row r="140" spans="3:7" ht="21" x14ac:dyDescent="0.25">
      <c r="C140" s="22" t="str" cm="1">
        <f t="array" ref="C140">IFERROR(SUMPRODUCT((transactions[Stock_ticker]=A140)*(transactions[Transaction_type]="Buy")*transactions[Total_amount])/B140,"")</f>
        <v/>
      </c>
      <c r="E140" s="24" t="str" cm="1">
        <f t="array" ref="E140">IFERROR(-SUMPRODUCT((transactions[Stock_ticker]=A140)*(transactions[Transaction_type]="Sell")*transactions[Total_amount])/D140,"")</f>
        <v/>
      </c>
      <c r="G140" s="27" t="str">
        <f t="shared" si="3"/>
        <v/>
      </c>
    </row>
    <row r="141" spans="3:7" ht="21" x14ac:dyDescent="0.25">
      <c r="C141" s="22" t="str" cm="1">
        <f t="array" ref="C141">IFERROR(SUMPRODUCT((transactions[Stock_ticker]=A141)*(transactions[Transaction_type]="Buy")*transactions[Total_amount])/B141,"")</f>
        <v/>
      </c>
      <c r="E141" s="24" t="str" cm="1">
        <f t="array" ref="E141">IFERROR(-SUMPRODUCT((transactions[Stock_ticker]=A141)*(transactions[Transaction_type]="Sell")*transactions[Total_amount])/D141,"")</f>
        <v/>
      </c>
      <c r="G141" s="27" t="str">
        <f t="shared" si="3"/>
        <v/>
      </c>
    </row>
    <row r="142" spans="3:7" ht="21" x14ac:dyDescent="0.25">
      <c r="C142" s="22" t="str" cm="1">
        <f t="array" ref="C142">IFERROR(SUMPRODUCT((transactions[Stock_ticker]=A142)*(transactions[Transaction_type]="Buy")*transactions[Total_amount])/B142,"")</f>
        <v/>
      </c>
      <c r="E142" s="24" t="str" cm="1">
        <f t="array" ref="E142">IFERROR(-SUMPRODUCT((transactions[Stock_ticker]=A142)*(transactions[Transaction_type]="Sell")*transactions[Total_amount])/D142,"")</f>
        <v/>
      </c>
      <c r="G142" s="27" t="str">
        <f t="shared" si="3"/>
        <v/>
      </c>
    </row>
    <row r="143" spans="3:7" ht="21" x14ac:dyDescent="0.25">
      <c r="C143" s="22" t="str" cm="1">
        <f t="array" ref="C143">IFERROR(SUMPRODUCT((transactions[Stock_ticker]=A143)*(transactions[Transaction_type]="Buy")*transactions[Total_amount])/B143,"")</f>
        <v/>
      </c>
      <c r="E143" s="24" t="str" cm="1">
        <f t="array" ref="E143">IFERROR(-SUMPRODUCT((transactions[Stock_ticker]=A143)*(transactions[Transaction_type]="Sell")*transactions[Total_amount])/D143,"")</f>
        <v/>
      </c>
      <c r="G143" s="27" t="str">
        <f t="shared" si="3"/>
        <v/>
      </c>
    </row>
    <row r="144" spans="3:7" ht="21" x14ac:dyDescent="0.25">
      <c r="C144" s="22" t="str" cm="1">
        <f t="array" ref="C144">IFERROR(SUMPRODUCT((transactions[Stock_ticker]=A144)*(transactions[Transaction_type]="Buy")*transactions[Total_amount])/B144,"")</f>
        <v/>
      </c>
      <c r="E144" s="24" t="str" cm="1">
        <f t="array" ref="E144">IFERROR(-SUMPRODUCT((transactions[Stock_ticker]=A144)*(transactions[Transaction_type]="Sell")*transactions[Total_amount])/D144,"")</f>
        <v/>
      </c>
      <c r="G144" s="27" t="str">
        <f t="shared" si="3"/>
        <v/>
      </c>
    </row>
    <row r="145" spans="3:7" ht="21" x14ac:dyDescent="0.25">
      <c r="C145" s="22" t="str" cm="1">
        <f t="array" ref="C145">IFERROR(SUMPRODUCT((transactions[Stock_ticker]=A145)*(transactions[Transaction_type]="Buy")*transactions[Total_amount])/B145,"")</f>
        <v/>
      </c>
      <c r="E145" s="24" t="str" cm="1">
        <f t="array" ref="E145">IFERROR(-SUMPRODUCT((transactions[Stock_ticker]=A145)*(transactions[Transaction_type]="Sell")*transactions[Total_amount])/D145,"")</f>
        <v/>
      </c>
      <c r="G145" s="27" t="str">
        <f t="shared" si="3"/>
        <v/>
      </c>
    </row>
    <row r="146" spans="3:7" ht="21" x14ac:dyDescent="0.25">
      <c r="C146" s="22" t="str" cm="1">
        <f t="array" ref="C146">IFERROR(SUMPRODUCT((transactions[Stock_ticker]=A146)*(transactions[Transaction_type]="Buy")*transactions[Total_amount])/B146,"")</f>
        <v/>
      </c>
      <c r="E146" s="24" t="str" cm="1">
        <f t="array" ref="E146">IFERROR(-SUMPRODUCT((transactions[Stock_ticker]=A146)*(transactions[Transaction_type]="Sell")*transactions[Total_amount])/D146,"")</f>
        <v/>
      </c>
      <c r="G146" s="27" t="str">
        <f t="shared" si="3"/>
        <v/>
      </c>
    </row>
    <row r="147" spans="3:7" ht="21" x14ac:dyDescent="0.25">
      <c r="C147" s="22" t="str" cm="1">
        <f t="array" ref="C147">IFERROR(SUMPRODUCT((transactions[Stock_ticker]=A147)*(transactions[Transaction_type]="Buy")*transactions[Total_amount])/B147,"")</f>
        <v/>
      </c>
      <c r="E147" s="24" t="str" cm="1">
        <f t="array" ref="E147">IFERROR(-SUMPRODUCT((transactions[Stock_ticker]=A147)*(transactions[Transaction_type]="Sell")*transactions[Total_amount])/D147,"")</f>
        <v/>
      </c>
      <c r="G147" s="27" t="str">
        <f t="shared" si="3"/>
        <v/>
      </c>
    </row>
    <row r="148" spans="3:7" ht="21" x14ac:dyDescent="0.25">
      <c r="C148" s="22" t="str" cm="1">
        <f t="array" ref="C148">IFERROR(SUMPRODUCT((transactions[Stock_ticker]=A148)*(transactions[Transaction_type]="Buy")*transactions[Total_amount])/B148,"")</f>
        <v/>
      </c>
      <c r="E148" s="24" t="str" cm="1">
        <f t="array" ref="E148">IFERROR(-SUMPRODUCT((transactions[Stock_ticker]=A148)*(transactions[Transaction_type]="Sell")*transactions[Total_amount])/D148,"")</f>
        <v/>
      </c>
      <c r="G148" s="27" t="str">
        <f t="shared" si="3"/>
        <v/>
      </c>
    </row>
    <row r="149" spans="3:7" ht="21" x14ac:dyDescent="0.25">
      <c r="C149" s="22" t="str" cm="1">
        <f t="array" ref="C149">IFERROR(SUMPRODUCT((transactions[Stock_ticker]=A149)*(transactions[Transaction_type]="Buy")*transactions[Total_amount])/B149,"")</f>
        <v/>
      </c>
      <c r="E149" s="24" t="str" cm="1">
        <f t="array" ref="E149">IFERROR(-SUMPRODUCT((transactions[Stock_ticker]=A149)*(transactions[Transaction_type]="Sell")*transactions[Total_amount])/D149,"")</f>
        <v/>
      </c>
      <c r="G149" s="27" t="str">
        <f t="shared" si="3"/>
        <v/>
      </c>
    </row>
    <row r="150" spans="3:7" ht="21" x14ac:dyDescent="0.25">
      <c r="C150" s="22" t="str" cm="1">
        <f t="array" ref="C150">IFERROR(SUMPRODUCT((transactions[Stock_ticker]=A150)*(transactions[Transaction_type]="Buy")*transactions[Total_amount])/B150,"")</f>
        <v/>
      </c>
      <c r="E150" s="24" t="str" cm="1">
        <f t="array" ref="E150">IFERROR(-SUMPRODUCT((transactions[Stock_ticker]=A150)*(transactions[Transaction_type]="Sell")*transactions[Total_amount])/D150,"")</f>
        <v/>
      </c>
      <c r="G150" s="27" t="str">
        <f t="shared" si="3"/>
        <v/>
      </c>
    </row>
    <row r="151" spans="3:7" ht="21" x14ac:dyDescent="0.25">
      <c r="C151" s="22" t="str" cm="1">
        <f t="array" ref="C151">IFERROR(SUMPRODUCT((transactions[Stock_ticker]=A151)*(transactions[Transaction_type]="Buy")*transactions[Total_amount])/B151,"")</f>
        <v/>
      </c>
      <c r="E151" s="24" t="str" cm="1">
        <f t="array" ref="E151">IFERROR(-SUMPRODUCT((transactions[Stock_ticker]=A151)*(transactions[Transaction_type]="Sell")*transactions[Total_amount])/D151,"")</f>
        <v/>
      </c>
      <c r="G151" s="27" t="str">
        <f t="shared" si="3"/>
        <v/>
      </c>
    </row>
    <row r="152" spans="3:7" ht="21" x14ac:dyDescent="0.25">
      <c r="C152" s="22" t="str" cm="1">
        <f t="array" ref="C152">IFERROR(SUMPRODUCT((transactions[Stock_ticker]=A152)*(transactions[Transaction_type]="Buy")*transactions[Total_amount])/B152,"")</f>
        <v/>
      </c>
      <c r="E152" s="24" t="str" cm="1">
        <f t="array" ref="E152">IFERROR(-SUMPRODUCT((transactions[Stock_ticker]=A152)*(transactions[Transaction_type]="Sell")*transactions[Total_amount])/D152,"")</f>
        <v/>
      </c>
      <c r="G152" s="27" t="str">
        <f t="shared" si="3"/>
        <v/>
      </c>
    </row>
    <row r="153" spans="3:7" ht="21" x14ac:dyDescent="0.25">
      <c r="C153" s="22" t="str" cm="1">
        <f t="array" ref="C153">IFERROR(SUMPRODUCT((transactions[Stock_ticker]=A153)*(transactions[Transaction_type]="Buy")*transactions[Total_amount])/B153,"")</f>
        <v/>
      </c>
      <c r="E153" s="24" t="str" cm="1">
        <f t="array" ref="E153">IFERROR(-SUMPRODUCT((transactions[Stock_ticker]=A153)*(transactions[Transaction_type]="Sell")*transactions[Total_amount])/D153,"")</f>
        <v/>
      </c>
      <c r="G153" s="27" t="str">
        <f t="shared" si="3"/>
        <v/>
      </c>
    </row>
    <row r="154" spans="3:7" ht="21" x14ac:dyDescent="0.25">
      <c r="C154" s="22" t="str" cm="1">
        <f t="array" ref="C154">IFERROR(SUMPRODUCT((transactions[Stock_ticker]=A154)*(transactions[Transaction_type]="Buy")*transactions[Total_amount])/B154,"")</f>
        <v/>
      </c>
      <c r="E154" s="24" t="str" cm="1">
        <f t="array" ref="E154">IFERROR(-SUMPRODUCT((transactions[Stock_ticker]=A154)*(transactions[Transaction_type]="Sell")*transactions[Total_amount])/D154,"")</f>
        <v/>
      </c>
      <c r="G154" s="27" t="str">
        <f t="shared" si="3"/>
        <v/>
      </c>
    </row>
    <row r="155" spans="3:7" ht="21" x14ac:dyDescent="0.25">
      <c r="C155" s="22" t="str" cm="1">
        <f t="array" ref="C155">IFERROR(SUMPRODUCT((transactions[Stock_ticker]=A155)*(transactions[Transaction_type]="Buy")*transactions[Total_amount])/B155,"")</f>
        <v/>
      </c>
      <c r="E155" s="24" t="str" cm="1">
        <f t="array" ref="E155">IFERROR(-SUMPRODUCT((transactions[Stock_ticker]=A155)*(transactions[Transaction_type]="Sell")*transactions[Total_amount])/D155,"")</f>
        <v/>
      </c>
      <c r="G155" s="27" t="str">
        <f t="shared" si="3"/>
        <v/>
      </c>
    </row>
    <row r="156" spans="3:7" ht="21" x14ac:dyDescent="0.25">
      <c r="C156" s="22" t="str" cm="1">
        <f t="array" ref="C156">IFERROR(SUMPRODUCT((transactions[Stock_ticker]=A156)*(transactions[Transaction_type]="Buy")*transactions[Total_amount])/B156,"")</f>
        <v/>
      </c>
      <c r="E156" s="24" t="str" cm="1">
        <f t="array" ref="E156">IFERROR(-SUMPRODUCT((transactions[Stock_ticker]=A156)*(transactions[Transaction_type]="Sell")*transactions[Total_amount])/D156,"")</f>
        <v/>
      </c>
      <c r="G156" s="27" t="str">
        <f t="shared" si="3"/>
        <v/>
      </c>
    </row>
    <row r="157" spans="3:7" ht="21" x14ac:dyDescent="0.25">
      <c r="C157" s="22" t="str" cm="1">
        <f t="array" ref="C157">IFERROR(SUMPRODUCT((transactions[Stock_ticker]=A157)*(transactions[Transaction_type]="Buy")*transactions[Total_amount])/B157,"")</f>
        <v/>
      </c>
      <c r="E157" s="24" t="str" cm="1">
        <f t="array" ref="E157">IFERROR(-SUMPRODUCT((transactions[Stock_ticker]=A157)*(transactions[Transaction_type]="Sell")*transactions[Total_amount])/D157,"")</f>
        <v/>
      </c>
      <c r="G157" s="27" t="str">
        <f t="shared" si="3"/>
        <v/>
      </c>
    </row>
    <row r="158" spans="3:7" ht="21" x14ac:dyDescent="0.25">
      <c r="C158" s="22" t="str" cm="1">
        <f t="array" ref="C158">IFERROR(SUMPRODUCT((transactions[Stock_ticker]=A158)*(transactions[Transaction_type]="Buy")*transactions[Total_amount])/B158,"")</f>
        <v/>
      </c>
      <c r="E158" s="24" t="str" cm="1">
        <f t="array" ref="E158">IFERROR(-SUMPRODUCT((transactions[Stock_ticker]=A158)*(transactions[Transaction_type]="Sell")*transactions[Total_amount])/D158,"")</f>
        <v/>
      </c>
      <c r="G158" s="27" t="str">
        <f t="shared" si="3"/>
        <v/>
      </c>
    </row>
    <row r="159" spans="3:7" ht="21" x14ac:dyDescent="0.25">
      <c r="C159" s="22" t="str" cm="1">
        <f t="array" ref="C159">IFERROR(SUMPRODUCT((transactions[Stock_ticker]=A159)*(transactions[Transaction_type]="Buy")*transactions[Total_amount])/B159,"")</f>
        <v/>
      </c>
      <c r="E159" s="24" t="str" cm="1">
        <f t="array" ref="E159">IFERROR(-SUMPRODUCT((transactions[Stock_ticker]=A159)*(transactions[Transaction_type]="Sell")*transactions[Total_amount])/D159,"")</f>
        <v/>
      </c>
      <c r="G159" s="27" t="str">
        <f t="shared" si="3"/>
        <v/>
      </c>
    </row>
    <row r="160" spans="3:7" ht="21" x14ac:dyDescent="0.25">
      <c r="C160" s="22" t="str" cm="1">
        <f t="array" ref="C160">IFERROR(SUMPRODUCT((transactions[Stock_ticker]=A160)*(transactions[Transaction_type]="Buy")*transactions[Total_amount])/B160,"")</f>
        <v/>
      </c>
      <c r="E160" s="24" t="str" cm="1">
        <f t="array" ref="E160">IFERROR(-SUMPRODUCT((transactions[Stock_ticker]=A160)*(transactions[Transaction_type]="Sell")*transactions[Total_amount])/D160,"")</f>
        <v/>
      </c>
      <c r="G160" s="27" t="str">
        <f t="shared" si="3"/>
        <v/>
      </c>
    </row>
    <row r="161" spans="3:7" ht="21" x14ac:dyDescent="0.25">
      <c r="C161" s="22" t="str" cm="1">
        <f t="array" ref="C161">IFERROR(SUMPRODUCT((transactions[Stock_ticker]=A161)*(transactions[Transaction_type]="Buy")*transactions[Total_amount])/B161,"")</f>
        <v/>
      </c>
      <c r="E161" s="24" t="str" cm="1">
        <f t="array" ref="E161">IFERROR(-SUMPRODUCT((transactions[Stock_ticker]=A161)*(transactions[Transaction_type]="Sell")*transactions[Total_amount])/D161,"")</f>
        <v/>
      </c>
      <c r="G161" s="27" t="str">
        <f t="shared" si="3"/>
        <v/>
      </c>
    </row>
    <row r="162" spans="3:7" ht="21" x14ac:dyDescent="0.25">
      <c r="C162" s="22" t="str" cm="1">
        <f t="array" ref="C162">IFERROR(SUMPRODUCT((transactions[Stock_ticker]=A162)*(transactions[Transaction_type]="Buy")*transactions[Total_amount])/B162,"")</f>
        <v/>
      </c>
      <c r="E162" s="24" t="str" cm="1">
        <f t="array" ref="E162">IFERROR(-SUMPRODUCT((transactions[Stock_ticker]=A162)*(transactions[Transaction_type]="Sell")*transactions[Total_amount])/D162,"")</f>
        <v/>
      </c>
      <c r="G162" s="27" t="str">
        <f t="shared" si="3"/>
        <v/>
      </c>
    </row>
    <row r="163" spans="3:7" ht="21" x14ac:dyDescent="0.25">
      <c r="C163" s="22" t="str" cm="1">
        <f t="array" ref="C163">IFERROR(SUMPRODUCT((transactions[Stock_ticker]=A163)*(transactions[Transaction_type]="Buy")*transactions[Total_amount])/B163,"")</f>
        <v/>
      </c>
      <c r="E163" s="24" t="str" cm="1">
        <f t="array" ref="E163">IFERROR(-SUMPRODUCT((transactions[Stock_ticker]=A163)*(transactions[Transaction_type]="Sell")*transactions[Total_amount])/D163,"")</f>
        <v/>
      </c>
      <c r="G163" s="27" t="str">
        <f t="shared" si="3"/>
        <v/>
      </c>
    </row>
    <row r="164" spans="3:7" ht="21" x14ac:dyDescent="0.25">
      <c r="C164" s="22" t="str" cm="1">
        <f t="array" ref="C164">IFERROR(SUMPRODUCT((transactions[Stock_ticker]=A164)*(transactions[Transaction_type]="Buy")*transactions[Total_amount])/B164,"")</f>
        <v/>
      </c>
      <c r="E164" s="24" t="str" cm="1">
        <f t="array" ref="E164">IFERROR(-SUMPRODUCT((transactions[Stock_ticker]=A164)*(transactions[Transaction_type]="Sell")*transactions[Total_amount])/D164,"")</f>
        <v/>
      </c>
      <c r="G164" s="27" t="str">
        <f t="shared" si="3"/>
        <v/>
      </c>
    </row>
    <row r="165" spans="3:7" ht="21" x14ac:dyDescent="0.25">
      <c r="C165" s="22" t="str" cm="1">
        <f t="array" ref="C165">IFERROR(SUMPRODUCT((transactions[Stock_ticker]=A165)*(transactions[Transaction_type]="Buy")*transactions[Total_amount])/B165,"")</f>
        <v/>
      </c>
      <c r="E165" s="24" t="str" cm="1">
        <f t="array" ref="E165">IFERROR(-SUMPRODUCT((transactions[Stock_ticker]=A165)*(transactions[Transaction_type]="Sell")*transactions[Total_amount])/D165,"")</f>
        <v/>
      </c>
      <c r="G165" s="27" t="str">
        <f t="shared" si="3"/>
        <v/>
      </c>
    </row>
    <row r="166" spans="3:7" ht="21" x14ac:dyDescent="0.25">
      <c r="C166" s="22" t="str" cm="1">
        <f t="array" ref="C166">IFERROR(SUMPRODUCT((transactions[Stock_ticker]=A166)*(transactions[Transaction_type]="Buy")*transactions[Total_amount])/B166,"")</f>
        <v/>
      </c>
      <c r="E166" s="24" t="str" cm="1">
        <f t="array" ref="E166">IFERROR(-SUMPRODUCT((transactions[Stock_ticker]=A166)*(transactions[Transaction_type]="Sell")*transactions[Total_amount])/D166,"")</f>
        <v/>
      </c>
      <c r="G166" s="27" t="str">
        <f t="shared" si="3"/>
        <v/>
      </c>
    </row>
    <row r="167" spans="3:7" ht="21" x14ac:dyDescent="0.25">
      <c r="C167" s="22" t="str" cm="1">
        <f t="array" ref="C167">IFERROR(SUMPRODUCT((transactions[Stock_ticker]=A167)*(transactions[Transaction_type]="Buy")*transactions[Total_amount])/B167,"")</f>
        <v/>
      </c>
      <c r="E167" s="24" t="str" cm="1">
        <f t="array" ref="E167">IFERROR(-SUMPRODUCT((transactions[Stock_ticker]=A167)*(transactions[Transaction_type]="Sell")*transactions[Total_amount])/D167,"")</f>
        <v/>
      </c>
      <c r="G167" s="27" t="str">
        <f t="shared" si="3"/>
        <v/>
      </c>
    </row>
    <row r="168" spans="3:7" ht="21" x14ac:dyDescent="0.25">
      <c r="C168" s="22" t="str" cm="1">
        <f t="array" ref="C168">IFERROR(SUMPRODUCT((transactions[Stock_ticker]=A168)*(transactions[Transaction_type]="Buy")*transactions[Total_amount])/B168,"")</f>
        <v/>
      </c>
      <c r="E168" s="24" t="str" cm="1">
        <f t="array" ref="E168">IFERROR(-SUMPRODUCT((transactions[Stock_ticker]=A168)*(transactions[Transaction_type]="Sell")*transactions[Total_amount])/D168,"")</f>
        <v/>
      </c>
      <c r="G168" s="27" t="str">
        <f t="shared" si="3"/>
        <v/>
      </c>
    </row>
    <row r="169" spans="3:7" ht="21" x14ac:dyDescent="0.25">
      <c r="C169" s="22" t="str" cm="1">
        <f t="array" ref="C169">IFERROR(SUMPRODUCT((transactions[Stock_ticker]=A169)*(transactions[Transaction_type]="Buy")*transactions[Total_amount])/B169,"")</f>
        <v/>
      </c>
      <c r="E169" s="24" t="str" cm="1">
        <f t="array" ref="E169">IFERROR(-SUMPRODUCT((transactions[Stock_ticker]=A169)*(transactions[Transaction_type]="Sell")*transactions[Total_amount])/D169,"")</f>
        <v/>
      </c>
      <c r="G169" s="27" t="str">
        <f t="shared" si="3"/>
        <v/>
      </c>
    </row>
    <row r="170" spans="3:7" ht="21" x14ac:dyDescent="0.25">
      <c r="C170" s="22" t="str" cm="1">
        <f t="array" ref="C170">IFERROR(SUMPRODUCT((transactions[Stock_ticker]=A170)*(transactions[Transaction_type]="Buy")*transactions[Total_amount])/B170,"")</f>
        <v/>
      </c>
      <c r="E170" s="24" t="str" cm="1">
        <f t="array" ref="E170">IFERROR(-SUMPRODUCT((transactions[Stock_ticker]=A170)*(transactions[Transaction_type]="Sell")*transactions[Total_amount])/D170,"")</f>
        <v/>
      </c>
      <c r="G170" s="27" t="str">
        <f t="shared" si="3"/>
        <v/>
      </c>
    </row>
    <row r="171" spans="3:7" ht="21" x14ac:dyDescent="0.25">
      <c r="C171" s="22" t="str" cm="1">
        <f t="array" ref="C171">IFERROR(SUMPRODUCT((transactions[Stock_ticker]=A171)*(transactions[Transaction_type]="Buy")*transactions[Total_amount])/B171,"")</f>
        <v/>
      </c>
      <c r="E171" s="24" t="str" cm="1">
        <f t="array" ref="E171">IFERROR(-SUMPRODUCT((transactions[Stock_ticker]=A171)*(transactions[Transaction_type]="Sell")*transactions[Total_amount])/D171,"")</f>
        <v/>
      </c>
      <c r="G171" s="27" t="str">
        <f t="shared" si="3"/>
        <v/>
      </c>
    </row>
    <row r="172" spans="3:7" ht="21" x14ac:dyDescent="0.25">
      <c r="C172" s="22" t="str" cm="1">
        <f t="array" ref="C172">IFERROR(SUMPRODUCT((transactions[Stock_ticker]=A172)*(transactions[Transaction_type]="Buy")*transactions[Total_amount])/B172,"")</f>
        <v/>
      </c>
      <c r="E172" s="24" t="str" cm="1">
        <f t="array" ref="E172">IFERROR(-SUMPRODUCT((transactions[Stock_ticker]=A172)*(transactions[Transaction_type]="Sell")*transactions[Total_amount])/D172,"")</f>
        <v/>
      </c>
      <c r="G172" s="27" t="str">
        <f t="shared" si="3"/>
        <v/>
      </c>
    </row>
    <row r="173" spans="3:7" ht="21" x14ac:dyDescent="0.25">
      <c r="C173" s="22" t="str" cm="1">
        <f t="array" ref="C173">IFERROR(SUMPRODUCT((transactions[Stock_ticker]=A173)*(transactions[Transaction_type]="Buy")*transactions[Total_amount])/B173,"")</f>
        <v/>
      </c>
      <c r="E173" s="24" t="str" cm="1">
        <f t="array" ref="E173">IFERROR(-SUMPRODUCT((transactions[Stock_ticker]=A173)*(transactions[Transaction_type]="Sell")*transactions[Total_amount])/D173,"")</f>
        <v/>
      </c>
      <c r="G173" s="27" t="str">
        <f t="shared" si="3"/>
        <v/>
      </c>
    </row>
    <row r="174" spans="3:7" ht="21" x14ac:dyDescent="0.25">
      <c r="C174" s="22" t="str" cm="1">
        <f t="array" ref="C174">IFERROR(SUMPRODUCT((transactions[Stock_ticker]=A174)*(transactions[Transaction_type]="Buy")*transactions[Total_amount])/B174,"")</f>
        <v/>
      </c>
      <c r="E174" s="24" t="str" cm="1">
        <f t="array" ref="E174">IFERROR(-SUMPRODUCT((transactions[Stock_ticker]=A174)*(transactions[Transaction_type]="Sell")*transactions[Total_amount])/D174,"")</f>
        <v/>
      </c>
      <c r="G174" s="27" t="str">
        <f t="shared" si="3"/>
        <v/>
      </c>
    </row>
    <row r="175" spans="3:7" ht="21" x14ac:dyDescent="0.25">
      <c r="C175" s="22" t="str" cm="1">
        <f t="array" ref="C175">IFERROR(SUMPRODUCT((transactions[Stock_ticker]=A175)*(transactions[Transaction_type]="Buy")*transactions[Total_amount])/B175,"")</f>
        <v/>
      </c>
      <c r="E175" s="24" t="str" cm="1">
        <f t="array" ref="E175">IFERROR(-SUMPRODUCT((transactions[Stock_ticker]=A175)*(transactions[Transaction_type]="Sell")*transactions[Total_amount])/D175,"")</f>
        <v/>
      </c>
      <c r="G175" s="27" t="str">
        <f t="shared" si="3"/>
        <v/>
      </c>
    </row>
    <row r="176" spans="3:7" ht="21" x14ac:dyDescent="0.25">
      <c r="C176" s="22" t="str" cm="1">
        <f t="array" ref="C176">IFERROR(SUMPRODUCT((transactions[Stock_ticker]=A176)*(transactions[Transaction_type]="Buy")*transactions[Total_amount])/B176,"")</f>
        <v/>
      </c>
      <c r="E176" s="24" t="str" cm="1">
        <f t="array" ref="E176">IFERROR(-SUMPRODUCT((transactions[Stock_ticker]=A176)*(transactions[Transaction_type]="Sell")*transactions[Total_amount])/D176,"")</f>
        <v/>
      </c>
      <c r="G176" s="27" t="str">
        <f t="shared" si="3"/>
        <v/>
      </c>
    </row>
    <row r="177" spans="3:7" ht="21" x14ac:dyDescent="0.25">
      <c r="C177" s="22" t="str" cm="1">
        <f t="array" ref="C177">IFERROR(SUMPRODUCT((transactions[Stock_ticker]=A177)*(transactions[Transaction_type]="Buy")*transactions[Total_amount])/B177,"")</f>
        <v/>
      </c>
      <c r="E177" s="24" t="str" cm="1">
        <f t="array" ref="E177">IFERROR(-SUMPRODUCT((transactions[Stock_ticker]=A177)*(transactions[Transaction_type]="Sell")*transactions[Total_amount])/D177,"")</f>
        <v/>
      </c>
      <c r="G177" s="27" t="str">
        <f t="shared" si="3"/>
        <v/>
      </c>
    </row>
    <row r="178" spans="3:7" ht="21" x14ac:dyDescent="0.25">
      <c r="C178" s="22" t="str" cm="1">
        <f t="array" ref="C178">IFERROR(SUMPRODUCT((transactions[Stock_ticker]=A178)*(transactions[Transaction_type]="Buy")*transactions[Total_amount])/B178,"")</f>
        <v/>
      </c>
      <c r="E178" s="24" t="str" cm="1">
        <f t="array" ref="E178">IFERROR(-SUMPRODUCT((transactions[Stock_ticker]=A178)*(transactions[Transaction_type]="Sell")*transactions[Total_amount])/D178,"")</f>
        <v/>
      </c>
      <c r="G178" s="27" t="str">
        <f t="shared" si="3"/>
        <v/>
      </c>
    </row>
    <row r="179" spans="3:7" ht="21" x14ac:dyDescent="0.25">
      <c r="C179" s="22" t="str" cm="1">
        <f t="array" ref="C179">IFERROR(SUMPRODUCT((transactions[Stock_ticker]=A179)*(transactions[Transaction_type]="Buy")*transactions[Total_amount])/B179,"")</f>
        <v/>
      </c>
      <c r="E179" s="24" t="str" cm="1">
        <f t="array" ref="E179">IFERROR(-SUMPRODUCT((transactions[Stock_ticker]=A179)*(transactions[Transaction_type]="Sell")*transactions[Total_amount])/D179,"")</f>
        <v/>
      </c>
      <c r="G179" s="27" t="str">
        <f t="shared" si="3"/>
        <v/>
      </c>
    </row>
    <row r="180" spans="3:7" ht="21" x14ac:dyDescent="0.25">
      <c r="C180" s="22" t="str" cm="1">
        <f t="array" ref="C180">IFERROR(SUMPRODUCT((transactions[Stock_ticker]=A180)*(transactions[Transaction_type]="Buy")*transactions[Total_amount])/B180,"")</f>
        <v/>
      </c>
      <c r="E180" s="24" t="str" cm="1">
        <f t="array" ref="E180">IFERROR(-SUMPRODUCT((transactions[Stock_ticker]=A180)*(transactions[Transaction_type]="Sell")*transactions[Total_amount])/D180,"")</f>
        <v/>
      </c>
      <c r="G180" s="27" t="str">
        <f t="shared" si="3"/>
        <v/>
      </c>
    </row>
    <row r="181" spans="3:7" ht="21" x14ac:dyDescent="0.25">
      <c r="C181" s="22" t="str" cm="1">
        <f t="array" ref="C181">IFERROR(SUMPRODUCT((transactions[Stock_ticker]=A181)*(transactions[Transaction_type]="Buy")*transactions[Total_amount])/B181,"")</f>
        <v/>
      </c>
      <c r="E181" s="24" t="str" cm="1">
        <f t="array" ref="E181">IFERROR(-SUMPRODUCT((transactions[Stock_ticker]=A181)*(transactions[Transaction_type]="Sell")*transactions[Total_amount])/D181,"")</f>
        <v/>
      </c>
      <c r="G181" s="27" t="str">
        <f t="shared" si="3"/>
        <v/>
      </c>
    </row>
    <row r="182" spans="3:7" ht="21" x14ac:dyDescent="0.25">
      <c r="C182" s="22" t="str" cm="1">
        <f t="array" ref="C182">IFERROR(SUMPRODUCT((transactions[Stock_ticker]=A182)*(transactions[Transaction_type]="Buy")*transactions[Total_amount])/B182,"")</f>
        <v/>
      </c>
      <c r="E182" s="24" t="str" cm="1">
        <f t="array" ref="E182">IFERROR(-SUMPRODUCT((transactions[Stock_ticker]=A182)*(transactions[Transaction_type]="Sell")*transactions[Total_amount])/D182,"")</f>
        <v/>
      </c>
      <c r="G182" s="27" t="str">
        <f t="shared" si="3"/>
        <v/>
      </c>
    </row>
    <row r="183" spans="3:7" ht="21" x14ac:dyDescent="0.25">
      <c r="C183" s="22" t="str" cm="1">
        <f t="array" ref="C183">IFERROR(SUMPRODUCT((transactions[Stock_ticker]=A183)*(transactions[Transaction_type]="Buy")*transactions[Total_amount])/B183,"")</f>
        <v/>
      </c>
      <c r="E183" s="24" t="str" cm="1">
        <f t="array" ref="E183">IFERROR(-SUMPRODUCT((transactions[Stock_ticker]=A183)*(transactions[Transaction_type]="Sell")*transactions[Total_amount])/D183,"")</f>
        <v/>
      </c>
      <c r="G183" s="27" t="str">
        <f t="shared" si="3"/>
        <v/>
      </c>
    </row>
    <row r="184" spans="3:7" ht="21" x14ac:dyDescent="0.25">
      <c r="C184" s="22" t="str" cm="1">
        <f t="array" ref="C184">IFERROR(SUMPRODUCT((transactions[Stock_ticker]=A184)*(transactions[Transaction_type]="Buy")*transactions[Total_amount])/B184,"")</f>
        <v/>
      </c>
      <c r="E184" s="24" t="str" cm="1">
        <f t="array" ref="E184">IFERROR(-SUMPRODUCT((transactions[Stock_ticker]=A184)*(transactions[Transaction_type]="Sell")*transactions[Total_amount])/D184,"")</f>
        <v/>
      </c>
      <c r="G184" s="27" t="str">
        <f t="shared" si="3"/>
        <v/>
      </c>
    </row>
    <row r="185" spans="3:7" ht="21" x14ac:dyDescent="0.25">
      <c r="C185" s="22" t="str" cm="1">
        <f t="array" ref="C185">IFERROR(SUMPRODUCT((transactions[Stock_ticker]=A185)*(transactions[Transaction_type]="Buy")*transactions[Total_amount])/B185,"")</f>
        <v/>
      </c>
      <c r="E185" s="24" t="str" cm="1">
        <f t="array" ref="E185">IFERROR(-SUMPRODUCT((transactions[Stock_ticker]=A185)*(transactions[Transaction_type]="Sell")*transactions[Total_amount])/D185,"")</f>
        <v/>
      </c>
      <c r="G185" s="27" t="str">
        <f t="shared" si="3"/>
        <v/>
      </c>
    </row>
    <row r="186" spans="3:7" ht="21" x14ac:dyDescent="0.25">
      <c r="C186" s="22" t="str" cm="1">
        <f t="array" ref="C186">IFERROR(SUMPRODUCT((transactions[Stock_ticker]=A186)*(transactions[Transaction_type]="Buy")*transactions[Total_amount])/B186,"")</f>
        <v/>
      </c>
      <c r="E186" s="24" t="str" cm="1">
        <f t="array" ref="E186">IFERROR(-SUMPRODUCT((transactions[Stock_ticker]=A186)*(transactions[Transaction_type]="Sell")*transactions[Total_amount])/D186,"")</f>
        <v/>
      </c>
      <c r="G186" s="27" t="str">
        <f t="shared" si="3"/>
        <v/>
      </c>
    </row>
    <row r="187" spans="3:7" ht="21" x14ac:dyDescent="0.25">
      <c r="C187" s="22" t="str" cm="1">
        <f t="array" ref="C187">IFERROR(SUMPRODUCT((transactions[Stock_ticker]=A187)*(transactions[Transaction_type]="Buy")*transactions[Total_amount])/B187,"")</f>
        <v/>
      </c>
      <c r="E187" s="24" t="str" cm="1">
        <f t="array" ref="E187">IFERROR(-SUMPRODUCT((transactions[Stock_ticker]=A187)*(transactions[Transaction_type]="Sell")*transactions[Total_amount])/D187,"")</f>
        <v/>
      </c>
      <c r="G187" s="27" t="str">
        <f t="shared" si="3"/>
        <v/>
      </c>
    </row>
    <row r="188" spans="3:7" ht="21" x14ac:dyDescent="0.25">
      <c r="C188" s="22" t="str" cm="1">
        <f t="array" ref="C188">IFERROR(SUMPRODUCT((transactions[Stock_ticker]=A188)*(transactions[Transaction_type]="Buy")*transactions[Total_amount])/B188,"")</f>
        <v/>
      </c>
      <c r="E188" s="24" t="str" cm="1">
        <f t="array" ref="E188">IFERROR(-SUMPRODUCT((transactions[Stock_ticker]=A188)*(transactions[Transaction_type]="Sell")*transactions[Total_amount])/D188,"")</f>
        <v/>
      </c>
      <c r="G188" s="27" t="str">
        <f t="shared" si="3"/>
        <v/>
      </c>
    </row>
    <row r="189" spans="3:7" ht="21" x14ac:dyDescent="0.25">
      <c r="C189" s="22" t="str" cm="1">
        <f t="array" ref="C189">IFERROR(SUMPRODUCT((transactions[Stock_ticker]=A189)*(transactions[Transaction_type]="Buy")*transactions[Total_amount])/B189,"")</f>
        <v/>
      </c>
      <c r="E189" s="24" t="str" cm="1">
        <f t="array" ref="E189">IFERROR(-SUMPRODUCT((transactions[Stock_ticker]=A189)*(transactions[Transaction_type]="Sell")*transactions[Total_amount])/D189,"")</f>
        <v/>
      </c>
      <c r="G189" s="27" t="str">
        <f t="shared" si="3"/>
        <v/>
      </c>
    </row>
    <row r="190" spans="3:7" ht="21" x14ac:dyDescent="0.25">
      <c r="C190" s="22" t="str" cm="1">
        <f t="array" ref="C190">IFERROR(SUMPRODUCT((transactions[Stock_ticker]=A190)*(transactions[Transaction_type]="Buy")*transactions[Total_amount])/B190,"")</f>
        <v/>
      </c>
      <c r="E190" s="24" t="str" cm="1">
        <f t="array" ref="E190">IFERROR(-SUMPRODUCT((transactions[Stock_ticker]=A190)*(transactions[Transaction_type]="Sell")*transactions[Total_amount])/D190,"")</f>
        <v/>
      </c>
      <c r="G190" s="27" t="str">
        <f t="shared" si="3"/>
        <v/>
      </c>
    </row>
    <row r="191" spans="3:7" ht="21" x14ac:dyDescent="0.25">
      <c r="C191" s="22" t="str" cm="1">
        <f t="array" ref="C191">IFERROR(SUMPRODUCT((transactions[Stock_ticker]=A191)*(transactions[Transaction_type]="Buy")*transactions[Total_amount])/B191,"")</f>
        <v/>
      </c>
      <c r="E191" s="24" t="str" cm="1">
        <f t="array" ref="E191">IFERROR(-SUMPRODUCT((transactions[Stock_ticker]=A191)*(transactions[Transaction_type]="Sell")*transactions[Total_amount])/D191,"")</f>
        <v/>
      </c>
      <c r="G191" s="27" t="str">
        <f t="shared" si="3"/>
        <v/>
      </c>
    </row>
    <row r="192" spans="3:7" ht="21" x14ac:dyDescent="0.25">
      <c r="C192" s="22" t="str" cm="1">
        <f t="array" ref="C192">IFERROR(SUMPRODUCT((transactions[Stock_ticker]=A192)*(transactions[Transaction_type]="Buy")*transactions[Total_amount])/B192,"")</f>
        <v/>
      </c>
      <c r="E192" s="24" t="str" cm="1">
        <f t="array" ref="E192">IFERROR(-SUMPRODUCT((transactions[Stock_ticker]=A192)*(transactions[Transaction_type]="Sell")*transactions[Total_amount])/D192,"")</f>
        <v/>
      </c>
      <c r="G192" s="27" t="str">
        <f t="shared" si="3"/>
        <v/>
      </c>
    </row>
    <row r="193" spans="3:7" ht="21" x14ac:dyDescent="0.25">
      <c r="C193" s="22" t="str" cm="1">
        <f t="array" ref="C193">IFERROR(SUMPRODUCT((transactions[Stock_ticker]=A193)*(transactions[Transaction_type]="Buy")*transactions[Total_amount])/B193,"")</f>
        <v/>
      </c>
      <c r="E193" s="24" t="str" cm="1">
        <f t="array" ref="E193">IFERROR(-SUMPRODUCT((transactions[Stock_ticker]=A193)*(transactions[Transaction_type]="Sell")*transactions[Total_amount])/D193,"")</f>
        <v/>
      </c>
      <c r="G193" s="27" t="str">
        <f t="shared" si="3"/>
        <v/>
      </c>
    </row>
    <row r="194" spans="3:7" ht="21" x14ac:dyDescent="0.25">
      <c r="C194" s="22" t="str" cm="1">
        <f t="array" ref="C194">IFERROR(SUMPRODUCT((transactions[Stock_ticker]=A194)*(transactions[Transaction_type]="Buy")*transactions[Total_amount])/B194,"")</f>
        <v/>
      </c>
      <c r="E194" s="24" t="str" cm="1">
        <f t="array" ref="E194">IFERROR(-SUMPRODUCT((transactions[Stock_ticker]=A194)*(transactions[Transaction_type]="Sell")*transactions[Total_amount])/D194,"")</f>
        <v/>
      </c>
      <c r="G194" s="27" t="str">
        <f t="shared" si="3"/>
        <v/>
      </c>
    </row>
    <row r="195" spans="3:7" ht="21" x14ac:dyDescent="0.25">
      <c r="C195" s="22" t="str" cm="1">
        <f t="array" ref="C195">IFERROR(SUMPRODUCT((transactions[Stock_ticker]=A195)*(transactions[Transaction_type]="Buy")*transactions[Total_amount])/B195,"")</f>
        <v/>
      </c>
      <c r="E195" s="24" t="str" cm="1">
        <f t="array" ref="E195">IFERROR(-SUMPRODUCT((transactions[Stock_ticker]=A195)*(transactions[Transaction_type]="Sell")*transactions[Total_amount])/D195,"")</f>
        <v/>
      </c>
      <c r="G195" s="27" t="str">
        <f t="shared" si="3"/>
        <v/>
      </c>
    </row>
    <row r="196" spans="3:7" ht="21" x14ac:dyDescent="0.25">
      <c r="C196" s="22" t="str" cm="1">
        <f t="array" ref="C196">IFERROR(SUMPRODUCT((transactions[Stock_ticker]=A196)*(transactions[Transaction_type]="Buy")*transactions[Total_amount])/B196,"")</f>
        <v/>
      </c>
      <c r="E196" s="24" t="str" cm="1">
        <f t="array" ref="E196">IFERROR(-SUMPRODUCT((transactions[Stock_ticker]=A196)*(transactions[Transaction_type]="Sell")*transactions[Total_amount])/D196,"")</f>
        <v/>
      </c>
      <c r="G196" s="27" t="str">
        <f t="shared" ref="G196:G259" si="4">IFERROR((D196*(E196-C196))+F196,"")</f>
        <v/>
      </c>
    </row>
    <row r="197" spans="3:7" ht="21" x14ac:dyDescent="0.25">
      <c r="C197" s="22" t="str" cm="1">
        <f t="array" ref="C197">IFERROR(SUMPRODUCT((transactions[Stock_ticker]=A197)*(transactions[Transaction_type]="Buy")*transactions[Total_amount])/B197,"")</f>
        <v/>
      </c>
      <c r="E197" s="24" t="str" cm="1">
        <f t="array" ref="E197">IFERROR(-SUMPRODUCT((transactions[Stock_ticker]=A197)*(transactions[Transaction_type]="Sell")*transactions[Total_amount])/D197,"")</f>
        <v/>
      </c>
      <c r="G197" s="27" t="str">
        <f t="shared" si="4"/>
        <v/>
      </c>
    </row>
    <row r="198" spans="3:7" ht="21" x14ac:dyDescent="0.25">
      <c r="C198" s="22" t="str" cm="1">
        <f t="array" ref="C198">IFERROR(SUMPRODUCT((transactions[Stock_ticker]=A198)*(transactions[Transaction_type]="Buy")*transactions[Total_amount])/B198,"")</f>
        <v/>
      </c>
      <c r="E198" s="24" t="str" cm="1">
        <f t="array" ref="E198">IFERROR(-SUMPRODUCT((transactions[Stock_ticker]=A198)*(transactions[Transaction_type]="Sell")*transactions[Total_amount])/D198,"")</f>
        <v/>
      </c>
      <c r="G198" s="27" t="str">
        <f t="shared" si="4"/>
        <v/>
      </c>
    </row>
    <row r="199" spans="3:7" ht="21" x14ac:dyDescent="0.25">
      <c r="C199" s="22" t="str" cm="1">
        <f t="array" ref="C199">IFERROR(SUMPRODUCT((transactions[Stock_ticker]=A199)*(transactions[Transaction_type]="Buy")*transactions[Total_amount])/B199,"")</f>
        <v/>
      </c>
      <c r="E199" s="24" t="str" cm="1">
        <f t="array" ref="E199">IFERROR(-SUMPRODUCT((transactions[Stock_ticker]=A199)*(transactions[Transaction_type]="Sell")*transactions[Total_amount])/D199,"")</f>
        <v/>
      </c>
      <c r="G199" s="27" t="str">
        <f t="shared" si="4"/>
        <v/>
      </c>
    </row>
    <row r="200" spans="3:7" ht="21" x14ac:dyDescent="0.25">
      <c r="C200" s="22" t="str" cm="1">
        <f t="array" ref="C200">IFERROR(SUMPRODUCT((transactions[Stock_ticker]=A200)*(transactions[Transaction_type]="Buy")*transactions[Total_amount])/B200,"")</f>
        <v/>
      </c>
      <c r="E200" s="24" t="str" cm="1">
        <f t="array" ref="E200">IFERROR(-SUMPRODUCT((transactions[Stock_ticker]=A200)*(transactions[Transaction_type]="Sell")*transactions[Total_amount])/D200,"")</f>
        <v/>
      </c>
      <c r="G200" s="27" t="str">
        <f t="shared" si="4"/>
        <v/>
      </c>
    </row>
    <row r="201" spans="3:7" ht="21" x14ac:dyDescent="0.25">
      <c r="C201" s="22" t="str" cm="1">
        <f t="array" ref="C201">IFERROR(SUMPRODUCT((transactions[Stock_ticker]=A201)*(transactions[Transaction_type]="Buy")*transactions[Total_amount])/B201,"")</f>
        <v/>
      </c>
      <c r="E201" s="24" t="str" cm="1">
        <f t="array" ref="E201">IFERROR(-SUMPRODUCT((transactions[Stock_ticker]=A201)*(transactions[Transaction_type]="Sell")*transactions[Total_amount])/D201,"")</f>
        <v/>
      </c>
      <c r="G201" s="27" t="str">
        <f t="shared" si="4"/>
        <v/>
      </c>
    </row>
    <row r="202" spans="3:7" ht="21" x14ac:dyDescent="0.25">
      <c r="C202" s="22" t="str" cm="1">
        <f t="array" ref="C202">IFERROR(SUMPRODUCT((transactions[Stock_ticker]=A202)*(transactions[Transaction_type]="Buy")*transactions[Total_amount])/B202,"")</f>
        <v/>
      </c>
      <c r="E202" s="24" t="str" cm="1">
        <f t="array" ref="E202">IFERROR(-SUMPRODUCT((transactions[Stock_ticker]=A202)*(transactions[Transaction_type]="Sell")*transactions[Total_amount])/D202,"")</f>
        <v/>
      </c>
      <c r="G202" s="27" t="str">
        <f t="shared" si="4"/>
        <v/>
      </c>
    </row>
    <row r="203" spans="3:7" ht="21" x14ac:dyDescent="0.25">
      <c r="C203" s="22" t="str" cm="1">
        <f t="array" ref="C203">IFERROR(SUMPRODUCT((transactions[Stock_ticker]=A203)*(transactions[Transaction_type]="Buy")*transactions[Total_amount])/B203,"")</f>
        <v/>
      </c>
      <c r="E203" s="24" t="str" cm="1">
        <f t="array" ref="E203">IFERROR(-SUMPRODUCT((transactions[Stock_ticker]=A203)*(transactions[Transaction_type]="Sell")*transactions[Total_amount])/D203,"")</f>
        <v/>
      </c>
      <c r="G203" s="27" t="str">
        <f t="shared" si="4"/>
        <v/>
      </c>
    </row>
    <row r="204" spans="3:7" ht="21" x14ac:dyDescent="0.25">
      <c r="C204" s="22" t="str" cm="1">
        <f t="array" ref="C204">IFERROR(SUMPRODUCT((transactions[Stock_ticker]=A204)*(transactions[Transaction_type]="Buy")*transactions[Total_amount])/B204,"")</f>
        <v/>
      </c>
      <c r="E204" s="24" t="str" cm="1">
        <f t="array" ref="E204">IFERROR(-SUMPRODUCT((transactions[Stock_ticker]=A204)*(transactions[Transaction_type]="Sell")*transactions[Total_amount])/D204,"")</f>
        <v/>
      </c>
      <c r="G204" s="27" t="str">
        <f t="shared" si="4"/>
        <v/>
      </c>
    </row>
    <row r="205" spans="3:7" ht="21" x14ac:dyDescent="0.25">
      <c r="C205" s="22" t="str" cm="1">
        <f t="array" ref="C205">IFERROR(SUMPRODUCT((transactions[Stock_ticker]=A205)*(transactions[Transaction_type]="Buy")*transactions[Total_amount])/B205,"")</f>
        <v/>
      </c>
      <c r="E205" s="24" t="str" cm="1">
        <f t="array" ref="E205">IFERROR(-SUMPRODUCT((transactions[Stock_ticker]=A205)*(transactions[Transaction_type]="Sell")*transactions[Total_amount])/D205,"")</f>
        <v/>
      </c>
      <c r="G205" s="27" t="str">
        <f t="shared" si="4"/>
        <v/>
      </c>
    </row>
    <row r="206" spans="3:7" ht="21" x14ac:dyDescent="0.25">
      <c r="C206" s="22" t="str" cm="1">
        <f t="array" ref="C206">IFERROR(SUMPRODUCT((transactions[Stock_ticker]=A206)*(transactions[Transaction_type]="Buy")*transactions[Total_amount])/B206,"")</f>
        <v/>
      </c>
      <c r="E206" s="24" t="str" cm="1">
        <f t="array" ref="E206">IFERROR(-SUMPRODUCT((transactions[Stock_ticker]=A206)*(transactions[Transaction_type]="Sell")*transactions[Total_amount])/D206,"")</f>
        <v/>
      </c>
      <c r="G206" s="27" t="str">
        <f t="shared" si="4"/>
        <v/>
      </c>
    </row>
    <row r="207" spans="3:7" ht="21" x14ac:dyDescent="0.25">
      <c r="C207" s="22" t="str" cm="1">
        <f t="array" ref="C207">IFERROR(SUMPRODUCT((transactions[Stock_ticker]=A207)*(transactions[Transaction_type]="Buy")*transactions[Total_amount])/B207,"")</f>
        <v/>
      </c>
      <c r="E207" s="24" t="str" cm="1">
        <f t="array" ref="E207">IFERROR(-SUMPRODUCT((transactions[Stock_ticker]=A207)*(transactions[Transaction_type]="Sell")*transactions[Total_amount])/D207,"")</f>
        <v/>
      </c>
      <c r="G207" s="27" t="str">
        <f t="shared" si="4"/>
        <v/>
      </c>
    </row>
    <row r="208" spans="3:7" ht="21" x14ac:dyDescent="0.25">
      <c r="C208" s="22" t="str" cm="1">
        <f t="array" ref="C208">IFERROR(SUMPRODUCT((transactions[Stock_ticker]=A208)*(transactions[Transaction_type]="Buy")*transactions[Total_amount])/B208,"")</f>
        <v/>
      </c>
      <c r="E208" s="24" t="str" cm="1">
        <f t="array" ref="E208">IFERROR(-SUMPRODUCT((transactions[Stock_ticker]=A208)*(transactions[Transaction_type]="Sell")*transactions[Total_amount])/D208,"")</f>
        <v/>
      </c>
      <c r="G208" s="27" t="str">
        <f t="shared" si="4"/>
        <v/>
      </c>
    </row>
    <row r="209" spans="3:7" ht="21" x14ac:dyDescent="0.25">
      <c r="C209" s="22" t="str" cm="1">
        <f t="array" ref="C209">IFERROR(SUMPRODUCT((transactions[Stock_ticker]=A209)*(transactions[Transaction_type]="Buy")*transactions[Total_amount])/B209,"")</f>
        <v/>
      </c>
      <c r="E209" s="24" t="str" cm="1">
        <f t="array" ref="E209">IFERROR(-SUMPRODUCT((transactions[Stock_ticker]=A209)*(transactions[Transaction_type]="Sell")*transactions[Total_amount])/D209,"")</f>
        <v/>
      </c>
      <c r="G209" s="27" t="str">
        <f t="shared" si="4"/>
        <v/>
      </c>
    </row>
    <row r="210" spans="3:7" ht="21" x14ac:dyDescent="0.25">
      <c r="C210" s="22" t="str" cm="1">
        <f t="array" ref="C210">IFERROR(SUMPRODUCT((transactions[Stock_ticker]=A210)*(transactions[Transaction_type]="Buy")*transactions[Total_amount])/B210,"")</f>
        <v/>
      </c>
      <c r="E210" s="24" t="str" cm="1">
        <f t="array" ref="E210">IFERROR(-SUMPRODUCT((transactions[Stock_ticker]=A210)*(transactions[Transaction_type]="Sell")*transactions[Total_amount])/D210,"")</f>
        <v/>
      </c>
      <c r="G210" s="27" t="str">
        <f t="shared" si="4"/>
        <v/>
      </c>
    </row>
    <row r="211" spans="3:7" ht="21" x14ac:dyDescent="0.25">
      <c r="C211" s="22" t="str" cm="1">
        <f t="array" ref="C211">IFERROR(SUMPRODUCT((transactions[Stock_ticker]=A211)*(transactions[Transaction_type]="Buy")*transactions[Total_amount])/B211,"")</f>
        <v/>
      </c>
      <c r="E211" s="24" t="str" cm="1">
        <f t="array" ref="E211">IFERROR(-SUMPRODUCT((transactions[Stock_ticker]=A211)*(transactions[Transaction_type]="Sell")*transactions[Total_amount])/D211,"")</f>
        <v/>
      </c>
      <c r="G211" s="27" t="str">
        <f t="shared" si="4"/>
        <v/>
      </c>
    </row>
    <row r="212" spans="3:7" ht="21" x14ac:dyDescent="0.25">
      <c r="C212" s="22" t="str" cm="1">
        <f t="array" ref="C212">IFERROR(SUMPRODUCT((transactions[Stock_ticker]=A212)*(transactions[Transaction_type]="Buy")*transactions[Total_amount])/B212,"")</f>
        <v/>
      </c>
      <c r="E212" s="24" t="str" cm="1">
        <f t="array" ref="E212">IFERROR(-SUMPRODUCT((transactions[Stock_ticker]=A212)*(transactions[Transaction_type]="Sell")*transactions[Total_amount])/D212,"")</f>
        <v/>
      </c>
      <c r="G212" s="27" t="str">
        <f t="shared" si="4"/>
        <v/>
      </c>
    </row>
    <row r="213" spans="3:7" ht="21" x14ac:dyDescent="0.25">
      <c r="C213" s="22" t="str" cm="1">
        <f t="array" ref="C213">IFERROR(SUMPRODUCT((transactions[Stock_ticker]=A213)*(transactions[Transaction_type]="Buy")*transactions[Total_amount])/B213,"")</f>
        <v/>
      </c>
      <c r="E213" s="24" t="str" cm="1">
        <f t="array" ref="E213">IFERROR(-SUMPRODUCT((transactions[Stock_ticker]=A213)*(transactions[Transaction_type]="Sell")*transactions[Total_amount])/D213,"")</f>
        <v/>
      </c>
      <c r="G213" s="27" t="str">
        <f t="shared" si="4"/>
        <v/>
      </c>
    </row>
    <row r="214" spans="3:7" ht="21" x14ac:dyDescent="0.25">
      <c r="C214" s="22" t="str" cm="1">
        <f t="array" ref="C214">IFERROR(SUMPRODUCT((transactions[Stock_ticker]=A214)*(transactions[Transaction_type]="Buy")*transactions[Total_amount])/B214,"")</f>
        <v/>
      </c>
      <c r="E214" s="24" t="str" cm="1">
        <f t="array" ref="E214">IFERROR(-SUMPRODUCT((transactions[Stock_ticker]=A214)*(transactions[Transaction_type]="Sell")*transactions[Total_amount])/D214,"")</f>
        <v/>
      </c>
      <c r="G214" s="27" t="str">
        <f t="shared" si="4"/>
        <v/>
      </c>
    </row>
    <row r="215" spans="3:7" ht="21" x14ac:dyDescent="0.25">
      <c r="C215" s="22" t="str" cm="1">
        <f t="array" ref="C215">IFERROR(SUMPRODUCT((transactions[Stock_ticker]=A215)*(transactions[Transaction_type]="Buy")*transactions[Total_amount])/B215,"")</f>
        <v/>
      </c>
      <c r="E215" s="24" t="str" cm="1">
        <f t="array" ref="E215">IFERROR(-SUMPRODUCT((transactions[Stock_ticker]=A215)*(transactions[Transaction_type]="Sell")*transactions[Total_amount])/D215,"")</f>
        <v/>
      </c>
      <c r="G215" s="27" t="str">
        <f t="shared" si="4"/>
        <v/>
      </c>
    </row>
    <row r="216" spans="3:7" ht="21" x14ac:dyDescent="0.25">
      <c r="C216" s="22" t="str" cm="1">
        <f t="array" ref="C216">IFERROR(SUMPRODUCT((transactions[Stock_ticker]=A216)*(transactions[Transaction_type]="Buy")*transactions[Total_amount])/B216,"")</f>
        <v/>
      </c>
      <c r="E216" s="24" t="str" cm="1">
        <f t="array" ref="E216">IFERROR(-SUMPRODUCT((transactions[Stock_ticker]=A216)*(transactions[Transaction_type]="Sell")*transactions[Total_amount])/D216,"")</f>
        <v/>
      </c>
      <c r="G216" s="27" t="str">
        <f t="shared" si="4"/>
        <v/>
      </c>
    </row>
    <row r="217" spans="3:7" ht="21" x14ac:dyDescent="0.25">
      <c r="C217" s="22" t="str" cm="1">
        <f t="array" ref="C217">IFERROR(SUMPRODUCT((transactions[Stock_ticker]=A217)*(transactions[Transaction_type]="Buy")*transactions[Total_amount])/B217,"")</f>
        <v/>
      </c>
      <c r="E217" s="24" t="str" cm="1">
        <f t="array" ref="E217">IFERROR(-SUMPRODUCT((transactions[Stock_ticker]=A217)*(transactions[Transaction_type]="Sell")*transactions[Total_amount])/D217,"")</f>
        <v/>
      </c>
      <c r="G217" s="27" t="str">
        <f t="shared" si="4"/>
        <v/>
      </c>
    </row>
    <row r="218" spans="3:7" ht="21" x14ac:dyDescent="0.25">
      <c r="C218" s="22" t="str" cm="1">
        <f t="array" ref="C218">IFERROR(SUMPRODUCT((transactions[Stock_ticker]=A218)*(transactions[Transaction_type]="Buy")*transactions[Total_amount])/B218,"")</f>
        <v/>
      </c>
      <c r="E218" s="24" t="str" cm="1">
        <f t="array" ref="E218">IFERROR(-SUMPRODUCT((transactions[Stock_ticker]=A218)*(transactions[Transaction_type]="Sell")*transactions[Total_amount])/D218,"")</f>
        <v/>
      </c>
      <c r="G218" s="27" t="str">
        <f t="shared" si="4"/>
        <v/>
      </c>
    </row>
    <row r="219" spans="3:7" ht="21" x14ac:dyDescent="0.25">
      <c r="C219" s="22" t="str" cm="1">
        <f t="array" ref="C219">IFERROR(SUMPRODUCT((transactions[Stock_ticker]=A219)*(transactions[Transaction_type]="Buy")*transactions[Total_amount])/B219,"")</f>
        <v/>
      </c>
      <c r="E219" s="24" t="str" cm="1">
        <f t="array" ref="E219">IFERROR(-SUMPRODUCT((transactions[Stock_ticker]=A219)*(transactions[Transaction_type]="Sell")*transactions[Total_amount])/D219,"")</f>
        <v/>
      </c>
      <c r="G219" s="27" t="str">
        <f t="shared" si="4"/>
        <v/>
      </c>
    </row>
    <row r="220" spans="3:7" ht="21" x14ac:dyDescent="0.25">
      <c r="C220" s="22" t="str" cm="1">
        <f t="array" ref="C220">IFERROR(SUMPRODUCT((transactions[Stock_ticker]=A220)*(transactions[Transaction_type]="Buy")*transactions[Total_amount])/B220,"")</f>
        <v/>
      </c>
      <c r="E220" s="24" t="str" cm="1">
        <f t="array" ref="E220">IFERROR(-SUMPRODUCT((transactions[Stock_ticker]=A220)*(transactions[Transaction_type]="Sell")*transactions[Total_amount])/D220,"")</f>
        <v/>
      </c>
      <c r="G220" s="27" t="str">
        <f t="shared" si="4"/>
        <v/>
      </c>
    </row>
    <row r="221" spans="3:7" ht="21" x14ac:dyDescent="0.25">
      <c r="C221" s="22" t="str" cm="1">
        <f t="array" ref="C221">IFERROR(SUMPRODUCT((transactions[Stock_ticker]=A221)*(transactions[Transaction_type]="Buy")*transactions[Total_amount])/B221,"")</f>
        <v/>
      </c>
      <c r="E221" s="24" t="str" cm="1">
        <f t="array" ref="E221">IFERROR(-SUMPRODUCT((transactions[Stock_ticker]=A221)*(transactions[Transaction_type]="Sell")*transactions[Total_amount])/D221,"")</f>
        <v/>
      </c>
      <c r="G221" s="27" t="str">
        <f t="shared" si="4"/>
        <v/>
      </c>
    </row>
    <row r="222" spans="3:7" ht="21" x14ac:dyDescent="0.25">
      <c r="C222" s="22" t="str" cm="1">
        <f t="array" ref="C222">IFERROR(SUMPRODUCT((transactions[Stock_ticker]=A222)*(transactions[Transaction_type]="Buy")*transactions[Total_amount])/B222,"")</f>
        <v/>
      </c>
      <c r="E222" s="24" t="str" cm="1">
        <f t="array" ref="E222">IFERROR(-SUMPRODUCT((transactions[Stock_ticker]=A222)*(transactions[Transaction_type]="Sell")*transactions[Total_amount])/D222,"")</f>
        <v/>
      </c>
      <c r="G222" s="27" t="str">
        <f t="shared" si="4"/>
        <v/>
      </c>
    </row>
    <row r="223" spans="3:7" ht="21" x14ac:dyDescent="0.25">
      <c r="C223" s="22" t="str" cm="1">
        <f t="array" ref="C223">IFERROR(SUMPRODUCT((transactions[Stock_ticker]=A223)*(transactions[Transaction_type]="Buy")*transactions[Total_amount])/B223,"")</f>
        <v/>
      </c>
      <c r="E223" s="24" t="str" cm="1">
        <f t="array" ref="E223">IFERROR(-SUMPRODUCT((transactions[Stock_ticker]=A223)*(transactions[Transaction_type]="Sell")*transactions[Total_amount])/D223,"")</f>
        <v/>
      </c>
      <c r="G223" s="27" t="str">
        <f t="shared" si="4"/>
        <v/>
      </c>
    </row>
    <row r="224" spans="3:7" ht="21" x14ac:dyDescent="0.25">
      <c r="C224" s="22" t="str" cm="1">
        <f t="array" ref="C224">IFERROR(SUMPRODUCT((transactions[Stock_ticker]=A224)*(transactions[Transaction_type]="Buy")*transactions[Total_amount])/B224,"")</f>
        <v/>
      </c>
      <c r="E224" s="24" t="str" cm="1">
        <f t="array" ref="E224">IFERROR(-SUMPRODUCT((transactions[Stock_ticker]=A224)*(transactions[Transaction_type]="Sell")*transactions[Total_amount])/D224,"")</f>
        <v/>
      </c>
      <c r="G224" s="27" t="str">
        <f t="shared" si="4"/>
        <v/>
      </c>
    </row>
    <row r="225" spans="3:7" ht="21" x14ac:dyDescent="0.25">
      <c r="C225" s="22" t="str" cm="1">
        <f t="array" ref="C225">IFERROR(SUMPRODUCT((transactions[Stock_ticker]=A225)*(transactions[Transaction_type]="Buy")*transactions[Total_amount])/B225,"")</f>
        <v/>
      </c>
      <c r="E225" s="24" t="str" cm="1">
        <f t="array" ref="E225">IFERROR(-SUMPRODUCT((transactions[Stock_ticker]=A225)*(transactions[Transaction_type]="Sell")*transactions[Total_amount])/D225,"")</f>
        <v/>
      </c>
      <c r="G225" s="27" t="str">
        <f t="shared" si="4"/>
        <v/>
      </c>
    </row>
    <row r="226" spans="3:7" ht="21" x14ac:dyDescent="0.25">
      <c r="C226" s="22" t="str" cm="1">
        <f t="array" ref="C226">IFERROR(SUMPRODUCT((transactions[Stock_ticker]=A226)*(transactions[Transaction_type]="Buy")*transactions[Total_amount])/B226,"")</f>
        <v/>
      </c>
      <c r="E226" s="24" t="str" cm="1">
        <f t="array" ref="E226">IFERROR(-SUMPRODUCT((transactions[Stock_ticker]=A226)*(transactions[Transaction_type]="Sell")*transactions[Total_amount])/D226,"")</f>
        <v/>
      </c>
      <c r="G226" s="27" t="str">
        <f t="shared" si="4"/>
        <v/>
      </c>
    </row>
    <row r="227" spans="3:7" ht="21" x14ac:dyDescent="0.25">
      <c r="C227" s="22" t="str" cm="1">
        <f t="array" ref="C227">IFERROR(SUMPRODUCT((transactions[Stock_ticker]=A227)*(transactions[Transaction_type]="Buy")*transactions[Total_amount])/B227,"")</f>
        <v/>
      </c>
      <c r="E227" s="24" t="str" cm="1">
        <f t="array" ref="E227">IFERROR(-SUMPRODUCT((transactions[Stock_ticker]=A227)*(transactions[Transaction_type]="Sell")*transactions[Total_amount])/D227,"")</f>
        <v/>
      </c>
      <c r="G227" s="27" t="str">
        <f t="shared" si="4"/>
        <v/>
      </c>
    </row>
    <row r="228" spans="3:7" ht="21" x14ac:dyDescent="0.25">
      <c r="C228" s="22" t="str" cm="1">
        <f t="array" ref="C228">IFERROR(SUMPRODUCT((transactions[Stock_ticker]=A228)*(transactions[Transaction_type]="Buy")*transactions[Total_amount])/B228,"")</f>
        <v/>
      </c>
      <c r="E228" s="24" t="str" cm="1">
        <f t="array" ref="E228">IFERROR(-SUMPRODUCT((transactions[Stock_ticker]=A228)*(transactions[Transaction_type]="Sell")*transactions[Total_amount])/D228,"")</f>
        <v/>
      </c>
      <c r="G228" s="27" t="str">
        <f t="shared" si="4"/>
        <v/>
      </c>
    </row>
    <row r="229" spans="3:7" ht="21" x14ac:dyDescent="0.25">
      <c r="C229" s="22" t="str" cm="1">
        <f t="array" ref="C229">IFERROR(SUMPRODUCT((transactions[Stock_ticker]=A229)*(transactions[Transaction_type]="Buy")*transactions[Total_amount])/B229,"")</f>
        <v/>
      </c>
      <c r="E229" s="24" t="str" cm="1">
        <f t="array" ref="E229">IFERROR(-SUMPRODUCT((transactions[Stock_ticker]=A229)*(transactions[Transaction_type]="Sell")*transactions[Total_amount])/D229,"")</f>
        <v/>
      </c>
      <c r="G229" s="27" t="str">
        <f t="shared" si="4"/>
        <v/>
      </c>
    </row>
    <row r="230" spans="3:7" ht="21" x14ac:dyDescent="0.25">
      <c r="C230" s="22" t="str" cm="1">
        <f t="array" ref="C230">IFERROR(SUMPRODUCT((transactions[Stock_ticker]=A230)*(transactions[Transaction_type]="Buy")*transactions[Total_amount])/B230,"")</f>
        <v/>
      </c>
      <c r="E230" s="24" t="str" cm="1">
        <f t="array" ref="E230">IFERROR(-SUMPRODUCT((transactions[Stock_ticker]=A230)*(transactions[Transaction_type]="Sell")*transactions[Total_amount])/D230,"")</f>
        <v/>
      </c>
      <c r="G230" s="27" t="str">
        <f t="shared" si="4"/>
        <v/>
      </c>
    </row>
    <row r="231" spans="3:7" ht="21" x14ac:dyDescent="0.25">
      <c r="C231" s="22" t="str" cm="1">
        <f t="array" ref="C231">IFERROR(SUMPRODUCT((transactions[Stock_ticker]=A231)*(transactions[Transaction_type]="Buy")*transactions[Total_amount])/B231,"")</f>
        <v/>
      </c>
      <c r="E231" s="24" t="str" cm="1">
        <f t="array" ref="E231">IFERROR(-SUMPRODUCT((transactions[Stock_ticker]=A231)*(transactions[Transaction_type]="Sell")*transactions[Total_amount])/D231,"")</f>
        <v/>
      </c>
      <c r="G231" s="27" t="str">
        <f t="shared" si="4"/>
        <v/>
      </c>
    </row>
    <row r="232" spans="3:7" ht="21" x14ac:dyDescent="0.25">
      <c r="C232" s="22" t="str" cm="1">
        <f t="array" ref="C232">IFERROR(SUMPRODUCT((transactions[Stock_ticker]=A232)*(transactions[Transaction_type]="Buy")*transactions[Total_amount])/B232,"")</f>
        <v/>
      </c>
      <c r="E232" s="24" t="str" cm="1">
        <f t="array" ref="E232">IFERROR(-SUMPRODUCT((transactions[Stock_ticker]=A232)*(transactions[Transaction_type]="Sell")*transactions[Total_amount])/D232,"")</f>
        <v/>
      </c>
      <c r="G232" s="27" t="str">
        <f t="shared" si="4"/>
        <v/>
      </c>
    </row>
    <row r="233" spans="3:7" ht="21" x14ac:dyDescent="0.25">
      <c r="C233" s="22" t="str" cm="1">
        <f t="array" ref="C233">IFERROR(SUMPRODUCT((transactions[Stock_ticker]=A233)*(transactions[Transaction_type]="Buy")*transactions[Total_amount])/B233,"")</f>
        <v/>
      </c>
      <c r="E233" s="24" t="str" cm="1">
        <f t="array" ref="E233">IFERROR(-SUMPRODUCT((transactions[Stock_ticker]=A233)*(transactions[Transaction_type]="Sell")*transactions[Total_amount])/D233,"")</f>
        <v/>
      </c>
      <c r="G233" s="27" t="str">
        <f t="shared" si="4"/>
        <v/>
      </c>
    </row>
    <row r="234" spans="3:7" ht="21" x14ac:dyDescent="0.25">
      <c r="C234" s="22" t="str" cm="1">
        <f t="array" ref="C234">IFERROR(SUMPRODUCT((transactions[Stock_ticker]=A234)*(transactions[Transaction_type]="Buy")*transactions[Total_amount])/B234,"")</f>
        <v/>
      </c>
      <c r="E234" s="24" t="str" cm="1">
        <f t="array" ref="E234">IFERROR(-SUMPRODUCT((transactions[Stock_ticker]=A234)*(transactions[Transaction_type]="Sell")*transactions[Total_amount])/D234,"")</f>
        <v/>
      </c>
      <c r="G234" s="27" t="str">
        <f t="shared" si="4"/>
        <v/>
      </c>
    </row>
    <row r="235" spans="3:7" ht="21" x14ac:dyDescent="0.25">
      <c r="C235" s="22" t="str" cm="1">
        <f t="array" ref="C235">IFERROR(SUMPRODUCT((transactions[Stock_ticker]=A235)*(transactions[Transaction_type]="Buy")*transactions[Total_amount])/B235,"")</f>
        <v/>
      </c>
      <c r="E235" s="24" t="str" cm="1">
        <f t="array" ref="E235">IFERROR(-SUMPRODUCT((transactions[Stock_ticker]=A235)*(transactions[Transaction_type]="Sell")*transactions[Total_amount])/D235,"")</f>
        <v/>
      </c>
      <c r="G235" s="27" t="str">
        <f t="shared" si="4"/>
        <v/>
      </c>
    </row>
    <row r="236" spans="3:7" ht="21" x14ac:dyDescent="0.25">
      <c r="C236" s="22" t="str" cm="1">
        <f t="array" ref="C236">IFERROR(SUMPRODUCT((transactions[Stock_ticker]=A236)*(transactions[Transaction_type]="Buy")*transactions[Total_amount])/B236,"")</f>
        <v/>
      </c>
      <c r="E236" s="24" t="str" cm="1">
        <f t="array" ref="E236">IFERROR(-SUMPRODUCT((transactions[Stock_ticker]=A236)*(transactions[Transaction_type]="Sell")*transactions[Total_amount])/D236,"")</f>
        <v/>
      </c>
      <c r="G236" s="27" t="str">
        <f t="shared" si="4"/>
        <v/>
      </c>
    </row>
    <row r="237" spans="3:7" ht="21" x14ac:dyDescent="0.25">
      <c r="C237" s="22" t="str" cm="1">
        <f t="array" ref="C237">IFERROR(SUMPRODUCT((transactions[Stock_ticker]=A237)*(transactions[Transaction_type]="Buy")*transactions[Total_amount])/B237,"")</f>
        <v/>
      </c>
      <c r="E237" s="24" t="str" cm="1">
        <f t="array" ref="E237">IFERROR(-SUMPRODUCT((transactions[Stock_ticker]=A237)*(transactions[Transaction_type]="Sell")*transactions[Total_amount])/D237,"")</f>
        <v/>
      </c>
      <c r="G237" s="27" t="str">
        <f t="shared" si="4"/>
        <v/>
      </c>
    </row>
    <row r="238" spans="3:7" ht="21" x14ac:dyDescent="0.25">
      <c r="C238" s="22" t="str" cm="1">
        <f t="array" ref="C238">IFERROR(SUMPRODUCT((transactions[Stock_ticker]=A238)*(transactions[Transaction_type]="Buy")*transactions[Total_amount])/B238,"")</f>
        <v/>
      </c>
      <c r="E238" s="24" t="str" cm="1">
        <f t="array" ref="E238">IFERROR(-SUMPRODUCT((transactions[Stock_ticker]=A238)*(transactions[Transaction_type]="Sell")*transactions[Total_amount])/D238,"")</f>
        <v/>
      </c>
      <c r="G238" s="27" t="str">
        <f t="shared" si="4"/>
        <v/>
      </c>
    </row>
    <row r="239" spans="3:7" ht="21" x14ac:dyDescent="0.25">
      <c r="C239" s="22" t="str" cm="1">
        <f t="array" ref="C239">IFERROR(SUMPRODUCT((transactions[Stock_ticker]=A239)*(transactions[Transaction_type]="Buy")*transactions[Total_amount])/B239,"")</f>
        <v/>
      </c>
      <c r="E239" s="24" t="str" cm="1">
        <f t="array" ref="E239">IFERROR(-SUMPRODUCT((transactions[Stock_ticker]=A239)*(transactions[Transaction_type]="Sell")*transactions[Total_amount])/D239,"")</f>
        <v/>
      </c>
      <c r="G239" s="27" t="str">
        <f t="shared" si="4"/>
        <v/>
      </c>
    </row>
    <row r="240" spans="3:7" ht="21" x14ac:dyDescent="0.25">
      <c r="C240" s="22" t="str" cm="1">
        <f t="array" ref="C240">IFERROR(SUMPRODUCT((transactions[Stock_ticker]=A240)*(transactions[Transaction_type]="Buy")*transactions[Total_amount])/B240,"")</f>
        <v/>
      </c>
      <c r="E240" s="24" t="str" cm="1">
        <f t="array" ref="E240">IFERROR(-SUMPRODUCT((transactions[Stock_ticker]=A240)*(transactions[Transaction_type]="Sell")*transactions[Total_amount])/D240,"")</f>
        <v/>
      </c>
      <c r="G240" s="27" t="str">
        <f t="shared" si="4"/>
        <v/>
      </c>
    </row>
    <row r="241" spans="3:7" ht="21" x14ac:dyDescent="0.25">
      <c r="C241" s="22" t="str" cm="1">
        <f t="array" ref="C241">IFERROR(SUMPRODUCT((transactions[Stock_ticker]=A241)*(transactions[Transaction_type]="Buy")*transactions[Total_amount])/B241,"")</f>
        <v/>
      </c>
      <c r="E241" s="24" t="str" cm="1">
        <f t="array" ref="E241">IFERROR(-SUMPRODUCT((transactions[Stock_ticker]=A241)*(transactions[Transaction_type]="Sell")*transactions[Total_amount])/D241,"")</f>
        <v/>
      </c>
      <c r="G241" s="27" t="str">
        <f t="shared" si="4"/>
        <v/>
      </c>
    </row>
    <row r="242" spans="3:7" ht="21" x14ac:dyDescent="0.25">
      <c r="C242" s="22" t="str" cm="1">
        <f t="array" ref="C242">IFERROR(SUMPRODUCT((transactions[Stock_ticker]=A242)*(transactions[Transaction_type]="Buy")*transactions[Total_amount])/B242,"")</f>
        <v/>
      </c>
      <c r="E242" s="24" t="str" cm="1">
        <f t="array" ref="E242">IFERROR(-SUMPRODUCT((transactions[Stock_ticker]=A242)*(transactions[Transaction_type]="Sell")*transactions[Total_amount])/D242,"")</f>
        <v/>
      </c>
      <c r="G242" s="27" t="str">
        <f t="shared" si="4"/>
        <v/>
      </c>
    </row>
    <row r="243" spans="3:7" ht="21" x14ac:dyDescent="0.25">
      <c r="C243" s="22" t="str" cm="1">
        <f t="array" ref="C243">IFERROR(SUMPRODUCT((transactions[Stock_ticker]=A243)*(transactions[Transaction_type]="Buy")*transactions[Total_amount])/B243,"")</f>
        <v/>
      </c>
      <c r="E243" s="24" t="str" cm="1">
        <f t="array" ref="E243">IFERROR(-SUMPRODUCT((transactions[Stock_ticker]=A243)*(transactions[Transaction_type]="Sell")*transactions[Total_amount])/D243,"")</f>
        <v/>
      </c>
      <c r="G243" s="27" t="str">
        <f t="shared" si="4"/>
        <v/>
      </c>
    </row>
    <row r="244" spans="3:7" ht="21" x14ac:dyDescent="0.25">
      <c r="C244" s="22" t="str" cm="1">
        <f t="array" ref="C244">IFERROR(SUMPRODUCT((transactions[Stock_ticker]=A244)*(transactions[Transaction_type]="Buy")*transactions[Total_amount])/B244,"")</f>
        <v/>
      </c>
      <c r="E244" s="24" t="str" cm="1">
        <f t="array" ref="E244">IFERROR(-SUMPRODUCT((transactions[Stock_ticker]=A244)*(transactions[Transaction_type]="Sell")*transactions[Total_amount])/D244,"")</f>
        <v/>
      </c>
      <c r="G244" s="27" t="str">
        <f t="shared" si="4"/>
        <v/>
      </c>
    </row>
    <row r="245" spans="3:7" ht="21" x14ac:dyDescent="0.25">
      <c r="C245" s="22" t="str" cm="1">
        <f t="array" ref="C245">IFERROR(SUMPRODUCT((transactions[Stock_ticker]=A245)*(transactions[Transaction_type]="Buy")*transactions[Total_amount])/B245,"")</f>
        <v/>
      </c>
      <c r="E245" s="24" t="str" cm="1">
        <f t="array" ref="E245">IFERROR(-SUMPRODUCT((transactions[Stock_ticker]=A245)*(transactions[Transaction_type]="Sell")*transactions[Total_amount])/D245,"")</f>
        <v/>
      </c>
      <c r="G245" s="27" t="str">
        <f t="shared" si="4"/>
        <v/>
      </c>
    </row>
    <row r="246" spans="3:7" ht="21" x14ac:dyDescent="0.25">
      <c r="C246" s="22" t="str" cm="1">
        <f t="array" ref="C246">IFERROR(SUMPRODUCT((transactions[Stock_ticker]=A246)*(transactions[Transaction_type]="Buy")*transactions[Total_amount])/B246,"")</f>
        <v/>
      </c>
      <c r="E246" s="24" t="str" cm="1">
        <f t="array" ref="E246">IFERROR(-SUMPRODUCT((transactions[Stock_ticker]=A246)*(transactions[Transaction_type]="Sell")*transactions[Total_amount])/D246,"")</f>
        <v/>
      </c>
      <c r="G246" s="27" t="str">
        <f t="shared" si="4"/>
        <v/>
      </c>
    </row>
    <row r="247" spans="3:7" ht="21" x14ac:dyDescent="0.25">
      <c r="C247" s="22" t="str" cm="1">
        <f t="array" ref="C247">IFERROR(SUMPRODUCT((transactions[Stock_ticker]=A247)*(transactions[Transaction_type]="Buy")*transactions[Total_amount])/B247,"")</f>
        <v/>
      </c>
      <c r="E247" s="24" t="str" cm="1">
        <f t="array" ref="E247">IFERROR(-SUMPRODUCT((transactions[Stock_ticker]=A247)*(transactions[Transaction_type]="Sell")*transactions[Total_amount])/D247,"")</f>
        <v/>
      </c>
      <c r="G247" s="27" t="str">
        <f t="shared" si="4"/>
        <v/>
      </c>
    </row>
    <row r="248" spans="3:7" ht="21" x14ac:dyDescent="0.25">
      <c r="C248" s="22" t="str" cm="1">
        <f t="array" ref="C248">IFERROR(SUMPRODUCT((transactions[Stock_ticker]=A248)*(transactions[Transaction_type]="Buy")*transactions[Total_amount])/B248,"")</f>
        <v/>
      </c>
      <c r="E248" s="24" t="str" cm="1">
        <f t="array" ref="E248">IFERROR(-SUMPRODUCT((transactions[Stock_ticker]=A248)*(transactions[Transaction_type]="Sell")*transactions[Total_amount])/D248,"")</f>
        <v/>
      </c>
      <c r="G248" s="27" t="str">
        <f t="shared" si="4"/>
        <v/>
      </c>
    </row>
    <row r="249" spans="3:7" ht="21" x14ac:dyDescent="0.25">
      <c r="C249" s="22" t="str" cm="1">
        <f t="array" ref="C249">IFERROR(SUMPRODUCT((transactions[Stock_ticker]=A249)*(transactions[Transaction_type]="Buy")*transactions[Total_amount])/B249,"")</f>
        <v/>
      </c>
      <c r="E249" s="24" t="str" cm="1">
        <f t="array" ref="E249">IFERROR(-SUMPRODUCT((transactions[Stock_ticker]=A249)*(transactions[Transaction_type]="Sell")*transactions[Total_amount])/D249,"")</f>
        <v/>
      </c>
      <c r="G249" s="27" t="str">
        <f t="shared" si="4"/>
        <v/>
      </c>
    </row>
    <row r="250" spans="3:7" ht="21" x14ac:dyDescent="0.25">
      <c r="C250" s="22" t="str" cm="1">
        <f t="array" ref="C250">IFERROR(SUMPRODUCT((transactions[Stock_ticker]=A250)*(transactions[Transaction_type]="Buy")*transactions[Total_amount])/B250,"")</f>
        <v/>
      </c>
      <c r="E250" s="24" t="str" cm="1">
        <f t="array" ref="E250">IFERROR(-SUMPRODUCT((transactions[Stock_ticker]=A250)*(transactions[Transaction_type]="Sell")*transactions[Total_amount])/D250,"")</f>
        <v/>
      </c>
      <c r="G250" s="27" t="str">
        <f t="shared" si="4"/>
        <v/>
      </c>
    </row>
    <row r="251" spans="3:7" ht="21" x14ac:dyDescent="0.25">
      <c r="C251" s="22" t="str" cm="1">
        <f t="array" ref="C251">IFERROR(SUMPRODUCT((transactions[Stock_ticker]=A251)*(transactions[Transaction_type]="Buy")*transactions[Total_amount])/B251,"")</f>
        <v/>
      </c>
      <c r="E251" s="24" t="str" cm="1">
        <f t="array" ref="E251">IFERROR(-SUMPRODUCT((transactions[Stock_ticker]=A251)*(transactions[Transaction_type]="Sell")*transactions[Total_amount])/D251,"")</f>
        <v/>
      </c>
      <c r="G251" s="27" t="str">
        <f t="shared" si="4"/>
        <v/>
      </c>
    </row>
    <row r="252" spans="3:7" ht="21" x14ac:dyDescent="0.25">
      <c r="C252" s="22" t="str" cm="1">
        <f t="array" ref="C252">IFERROR(SUMPRODUCT((transactions[Stock_ticker]=A252)*(transactions[Transaction_type]="Buy")*transactions[Total_amount])/B252,"")</f>
        <v/>
      </c>
      <c r="E252" s="24" t="str" cm="1">
        <f t="array" ref="E252">IFERROR(-SUMPRODUCT((transactions[Stock_ticker]=A252)*(transactions[Transaction_type]="Sell")*transactions[Total_amount])/D252,"")</f>
        <v/>
      </c>
      <c r="G252" s="27" t="str">
        <f t="shared" si="4"/>
        <v/>
      </c>
    </row>
    <row r="253" spans="3:7" ht="21" x14ac:dyDescent="0.25">
      <c r="C253" s="22" t="str" cm="1">
        <f t="array" ref="C253">IFERROR(SUMPRODUCT((transactions[Stock_ticker]=A253)*(transactions[Transaction_type]="Buy")*transactions[Total_amount])/B253,"")</f>
        <v/>
      </c>
      <c r="E253" s="24" t="str" cm="1">
        <f t="array" ref="E253">IFERROR(-SUMPRODUCT((transactions[Stock_ticker]=A253)*(transactions[Transaction_type]="Sell")*transactions[Total_amount])/D253,"")</f>
        <v/>
      </c>
      <c r="G253" s="27" t="str">
        <f t="shared" si="4"/>
        <v/>
      </c>
    </row>
    <row r="254" spans="3:7" ht="21" x14ac:dyDescent="0.25">
      <c r="C254" s="22" t="str" cm="1">
        <f t="array" ref="C254">IFERROR(SUMPRODUCT((transactions[Stock_ticker]=A254)*(transactions[Transaction_type]="Buy")*transactions[Total_amount])/B254,"")</f>
        <v/>
      </c>
      <c r="E254" s="24" t="str" cm="1">
        <f t="array" ref="E254">IFERROR(-SUMPRODUCT((transactions[Stock_ticker]=A254)*(transactions[Transaction_type]="Sell")*transactions[Total_amount])/D254,"")</f>
        <v/>
      </c>
      <c r="G254" s="27" t="str">
        <f t="shared" si="4"/>
        <v/>
      </c>
    </row>
    <row r="255" spans="3:7" ht="21" x14ac:dyDescent="0.25">
      <c r="C255" s="22" t="str" cm="1">
        <f t="array" ref="C255">IFERROR(SUMPRODUCT((transactions[Stock_ticker]=A255)*(transactions[Transaction_type]="Buy")*transactions[Total_amount])/B255,"")</f>
        <v/>
      </c>
      <c r="E255" s="24" t="str" cm="1">
        <f t="array" ref="E255">IFERROR(-SUMPRODUCT((transactions[Stock_ticker]=A255)*(transactions[Transaction_type]="Sell")*transactions[Total_amount])/D255,"")</f>
        <v/>
      </c>
      <c r="G255" s="27" t="str">
        <f t="shared" si="4"/>
        <v/>
      </c>
    </row>
    <row r="256" spans="3:7" ht="21" x14ac:dyDescent="0.25">
      <c r="C256" s="22" t="str" cm="1">
        <f t="array" ref="C256">IFERROR(SUMPRODUCT((transactions[Stock_ticker]=A256)*(transactions[Transaction_type]="Buy")*transactions[Total_amount])/B256,"")</f>
        <v/>
      </c>
      <c r="E256" s="24" t="str" cm="1">
        <f t="array" ref="E256">IFERROR(-SUMPRODUCT((transactions[Stock_ticker]=A256)*(transactions[Transaction_type]="Sell")*transactions[Total_amount])/D256,"")</f>
        <v/>
      </c>
      <c r="G256" s="27" t="str">
        <f t="shared" si="4"/>
        <v/>
      </c>
    </row>
    <row r="257" spans="3:7" ht="21" x14ac:dyDescent="0.25">
      <c r="C257" s="22" t="str" cm="1">
        <f t="array" ref="C257">IFERROR(SUMPRODUCT((transactions[Stock_ticker]=A257)*(transactions[Transaction_type]="Buy")*transactions[Total_amount])/B257,"")</f>
        <v/>
      </c>
      <c r="E257" s="24" t="str" cm="1">
        <f t="array" ref="E257">IFERROR(-SUMPRODUCT((transactions[Stock_ticker]=A257)*(transactions[Transaction_type]="Sell")*transactions[Total_amount])/D257,"")</f>
        <v/>
      </c>
      <c r="G257" s="27" t="str">
        <f t="shared" si="4"/>
        <v/>
      </c>
    </row>
    <row r="258" spans="3:7" ht="21" x14ac:dyDescent="0.25">
      <c r="C258" s="22" t="str" cm="1">
        <f t="array" ref="C258">IFERROR(SUMPRODUCT((transactions[Stock_ticker]=A258)*(transactions[Transaction_type]="Buy")*transactions[Total_amount])/B258,"")</f>
        <v/>
      </c>
      <c r="E258" s="24" t="str" cm="1">
        <f t="array" ref="E258">IFERROR(-SUMPRODUCT((transactions[Stock_ticker]=A258)*(transactions[Transaction_type]="Sell")*transactions[Total_amount])/D258,"")</f>
        <v/>
      </c>
      <c r="G258" s="27" t="str">
        <f t="shared" si="4"/>
        <v/>
      </c>
    </row>
    <row r="259" spans="3:7" ht="21" x14ac:dyDescent="0.25">
      <c r="C259" s="22" t="str" cm="1">
        <f t="array" ref="C259">IFERROR(SUMPRODUCT((transactions[Stock_ticker]=A259)*(transactions[Transaction_type]="Buy")*transactions[Total_amount])/B259,"")</f>
        <v/>
      </c>
      <c r="E259" s="24" t="str" cm="1">
        <f t="array" ref="E259">IFERROR(-SUMPRODUCT((transactions[Stock_ticker]=A259)*(transactions[Transaction_type]="Sell")*transactions[Total_amount])/D259,"")</f>
        <v/>
      </c>
      <c r="G259" s="27" t="str">
        <f t="shared" si="4"/>
        <v/>
      </c>
    </row>
    <row r="260" spans="3:7" ht="21" x14ac:dyDescent="0.25">
      <c r="C260" s="22" t="str" cm="1">
        <f t="array" ref="C260">IFERROR(SUMPRODUCT((transactions[Stock_ticker]=A260)*(transactions[Transaction_type]="Buy")*transactions[Total_amount])/B260,"")</f>
        <v/>
      </c>
      <c r="E260" s="24" t="str" cm="1">
        <f t="array" ref="E260">IFERROR(-SUMPRODUCT((transactions[Stock_ticker]=A260)*(transactions[Transaction_type]="Sell")*transactions[Total_amount])/D260,"")</f>
        <v/>
      </c>
      <c r="G260" s="27" t="str">
        <f t="shared" ref="G260:G297" si="5">IFERROR((D260*(E260-C260))+F260,"")</f>
        <v/>
      </c>
    </row>
    <row r="261" spans="3:7" ht="21" x14ac:dyDescent="0.25">
      <c r="C261" s="22" t="str" cm="1">
        <f t="array" ref="C261">IFERROR(SUMPRODUCT((transactions[Stock_ticker]=A261)*(transactions[Transaction_type]="Buy")*transactions[Total_amount])/B261,"")</f>
        <v/>
      </c>
      <c r="E261" s="24" t="str" cm="1">
        <f t="array" ref="E261">IFERROR(-SUMPRODUCT((transactions[Stock_ticker]=A261)*(transactions[Transaction_type]="Sell")*transactions[Total_amount])/D261,"")</f>
        <v/>
      </c>
      <c r="G261" s="27" t="str">
        <f t="shared" si="5"/>
        <v/>
      </c>
    </row>
    <row r="262" spans="3:7" ht="21" x14ac:dyDescent="0.25">
      <c r="C262" s="22" t="str" cm="1">
        <f t="array" ref="C262">IFERROR(SUMPRODUCT((transactions[Stock_ticker]=A262)*(transactions[Transaction_type]="Buy")*transactions[Total_amount])/B262,"")</f>
        <v/>
      </c>
      <c r="E262" s="24" t="str" cm="1">
        <f t="array" ref="E262">IFERROR(-SUMPRODUCT((transactions[Stock_ticker]=A262)*(transactions[Transaction_type]="Sell")*transactions[Total_amount])/D262,"")</f>
        <v/>
      </c>
      <c r="G262" s="27" t="str">
        <f t="shared" si="5"/>
        <v/>
      </c>
    </row>
    <row r="263" spans="3:7" ht="21" x14ac:dyDescent="0.25">
      <c r="C263" s="22" t="str" cm="1">
        <f t="array" ref="C263">IFERROR(SUMPRODUCT((transactions[Stock_ticker]=A263)*(transactions[Transaction_type]="Buy")*transactions[Total_amount])/B263,"")</f>
        <v/>
      </c>
      <c r="E263" s="24" t="str" cm="1">
        <f t="array" ref="E263">IFERROR(-SUMPRODUCT((transactions[Stock_ticker]=A263)*(transactions[Transaction_type]="Sell")*transactions[Total_amount])/D263,"")</f>
        <v/>
      </c>
      <c r="G263" s="27" t="str">
        <f t="shared" si="5"/>
        <v/>
      </c>
    </row>
    <row r="264" spans="3:7" ht="21" x14ac:dyDescent="0.25">
      <c r="C264" s="22" t="str" cm="1">
        <f t="array" ref="C264">IFERROR(SUMPRODUCT((transactions[Stock_ticker]=A264)*(transactions[Transaction_type]="Buy")*transactions[Total_amount])/B264,"")</f>
        <v/>
      </c>
      <c r="E264" s="24" t="str" cm="1">
        <f t="array" ref="E264">IFERROR(-SUMPRODUCT((transactions[Stock_ticker]=A264)*(transactions[Transaction_type]="Sell")*transactions[Total_amount])/D264,"")</f>
        <v/>
      </c>
      <c r="G264" s="27" t="str">
        <f t="shared" si="5"/>
        <v/>
      </c>
    </row>
    <row r="265" spans="3:7" ht="21" x14ac:dyDescent="0.25">
      <c r="C265" s="22" t="str" cm="1">
        <f t="array" ref="C265">IFERROR(SUMPRODUCT((transactions[Stock_ticker]=A265)*(transactions[Transaction_type]="Buy")*transactions[Total_amount])/B265,"")</f>
        <v/>
      </c>
      <c r="E265" s="24" t="str" cm="1">
        <f t="array" ref="E265">IFERROR(-SUMPRODUCT((transactions[Stock_ticker]=A265)*(transactions[Transaction_type]="Sell")*transactions[Total_amount])/D265,"")</f>
        <v/>
      </c>
      <c r="G265" s="27" t="str">
        <f t="shared" si="5"/>
        <v/>
      </c>
    </row>
    <row r="266" spans="3:7" ht="21" x14ac:dyDescent="0.25">
      <c r="C266" s="22" t="str" cm="1">
        <f t="array" ref="C266">IFERROR(SUMPRODUCT((transactions[Stock_ticker]=A266)*(transactions[Transaction_type]="Buy")*transactions[Total_amount])/B266,"")</f>
        <v/>
      </c>
      <c r="E266" s="24" t="str" cm="1">
        <f t="array" ref="E266">IFERROR(-SUMPRODUCT((transactions[Stock_ticker]=A266)*(transactions[Transaction_type]="Sell")*transactions[Total_amount])/D266,"")</f>
        <v/>
      </c>
      <c r="G266" s="27" t="str">
        <f t="shared" si="5"/>
        <v/>
      </c>
    </row>
    <row r="267" spans="3:7" ht="21" x14ac:dyDescent="0.25">
      <c r="C267" s="22" t="str" cm="1">
        <f t="array" ref="C267">IFERROR(SUMPRODUCT((transactions[Stock_ticker]=A267)*(transactions[Transaction_type]="Buy")*transactions[Total_amount])/B267,"")</f>
        <v/>
      </c>
      <c r="E267" s="24" t="str" cm="1">
        <f t="array" ref="E267">IFERROR(-SUMPRODUCT((transactions[Stock_ticker]=A267)*(transactions[Transaction_type]="Sell")*transactions[Total_amount])/D267,"")</f>
        <v/>
      </c>
      <c r="G267" s="27" t="str">
        <f t="shared" si="5"/>
        <v/>
      </c>
    </row>
    <row r="268" spans="3:7" ht="21" x14ac:dyDescent="0.25">
      <c r="C268" s="22" t="str" cm="1">
        <f t="array" ref="C268">IFERROR(SUMPRODUCT((transactions[Stock_ticker]=A268)*(transactions[Transaction_type]="Buy")*transactions[Total_amount])/B268,"")</f>
        <v/>
      </c>
      <c r="E268" s="24" t="str" cm="1">
        <f t="array" ref="E268">IFERROR(-SUMPRODUCT((transactions[Stock_ticker]=A268)*(transactions[Transaction_type]="Sell")*transactions[Total_amount])/D268,"")</f>
        <v/>
      </c>
      <c r="G268" s="27" t="str">
        <f t="shared" si="5"/>
        <v/>
      </c>
    </row>
    <row r="269" spans="3:7" ht="21" x14ac:dyDescent="0.25">
      <c r="C269" s="22" t="str" cm="1">
        <f t="array" ref="C269">IFERROR(SUMPRODUCT((transactions[Stock_ticker]=A269)*(transactions[Transaction_type]="Buy")*transactions[Total_amount])/B269,"")</f>
        <v/>
      </c>
      <c r="E269" s="24" t="str" cm="1">
        <f t="array" ref="E269">IFERROR(-SUMPRODUCT((transactions[Stock_ticker]=A269)*(transactions[Transaction_type]="Sell")*transactions[Total_amount])/D269,"")</f>
        <v/>
      </c>
      <c r="G269" s="27" t="str">
        <f t="shared" si="5"/>
        <v/>
      </c>
    </row>
    <row r="270" spans="3:7" ht="21" x14ac:dyDescent="0.25">
      <c r="C270" s="22" t="str" cm="1">
        <f t="array" ref="C270">IFERROR(SUMPRODUCT((transactions[Stock_ticker]=A270)*(transactions[Transaction_type]="Buy")*transactions[Total_amount])/B270,"")</f>
        <v/>
      </c>
      <c r="E270" s="24" t="str" cm="1">
        <f t="array" ref="E270">IFERROR(-SUMPRODUCT((transactions[Stock_ticker]=A270)*(transactions[Transaction_type]="Sell")*transactions[Total_amount])/D270,"")</f>
        <v/>
      </c>
      <c r="G270" s="27" t="str">
        <f t="shared" si="5"/>
        <v/>
      </c>
    </row>
    <row r="271" spans="3:7" ht="21" x14ac:dyDescent="0.25">
      <c r="C271" s="22" t="str" cm="1">
        <f t="array" ref="C271">IFERROR(SUMPRODUCT((transactions[Stock_ticker]=A271)*(transactions[Transaction_type]="Buy")*transactions[Total_amount])/B271,"")</f>
        <v/>
      </c>
      <c r="E271" s="24" t="str" cm="1">
        <f t="array" ref="E271">IFERROR(-SUMPRODUCT((transactions[Stock_ticker]=A271)*(transactions[Transaction_type]="Sell")*transactions[Total_amount])/D271,"")</f>
        <v/>
      </c>
      <c r="G271" s="27" t="str">
        <f t="shared" si="5"/>
        <v/>
      </c>
    </row>
    <row r="272" spans="3:7" ht="21" x14ac:dyDescent="0.25">
      <c r="C272" s="22" t="str" cm="1">
        <f t="array" ref="C272">IFERROR(SUMPRODUCT((transactions[Stock_ticker]=A272)*(transactions[Transaction_type]="Buy")*transactions[Total_amount])/B272,"")</f>
        <v/>
      </c>
      <c r="E272" s="24" t="str" cm="1">
        <f t="array" ref="E272">IFERROR(-SUMPRODUCT((transactions[Stock_ticker]=A272)*(transactions[Transaction_type]="Sell")*transactions[Total_amount])/D272,"")</f>
        <v/>
      </c>
      <c r="G272" s="27" t="str">
        <f t="shared" si="5"/>
        <v/>
      </c>
    </row>
    <row r="273" spans="3:7" ht="21" x14ac:dyDescent="0.25">
      <c r="C273" s="22" t="str" cm="1">
        <f t="array" ref="C273">IFERROR(SUMPRODUCT((transactions[Stock_ticker]=A273)*(transactions[Transaction_type]="Buy")*transactions[Total_amount])/B273,"")</f>
        <v/>
      </c>
      <c r="E273" s="24" t="str" cm="1">
        <f t="array" ref="E273">IFERROR(-SUMPRODUCT((transactions[Stock_ticker]=A273)*(transactions[Transaction_type]="Sell")*transactions[Total_amount])/D273,"")</f>
        <v/>
      </c>
      <c r="G273" s="27" t="str">
        <f t="shared" si="5"/>
        <v/>
      </c>
    </row>
    <row r="274" spans="3:7" ht="21" x14ac:dyDescent="0.25">
      <c r="C274" s="22" t="str" cm="1">
        <f t="array" ref="C274">IFERROR(SUMPRODUCT((transactions[Stock_ticker]=A274)*(transactions[Transaction_type]="Buy")*transactions[Total_amount])/B274,"")</f>
        <v/>
      </c>
      <c r="E274" s="24" t="str" cm="1">
        <f t="array" ref="E274">IFERROR(-SUMPRODUCT((transactions[Stock_ticker]=A274)*(transactions[Transaction_type]="Sell")*transactions[Total_amount])/D274,"")</f>
        <v/>
      </c>
      <c r="G274" s="27" t="str">
        <f t="shared" si="5"/>
        <v/>
      </c>
    </row>
    <row r="275" spans="3:7" ht="21" x14ac:dyDescent="0.25">
      <c r="C275" s="22" t="str" cm="1">
        <f t="array" ref="C275">IFERROR(SUMPRODUCT((transactions[Stock_ticker]=A275)*(transactions[Transaction_type]="Buy")*transactions[Total_amount])/B275,"")</f>
        <v/>
      </c>
      <c r="E275" s="24" t="str" cm="1">
        <f t="array" ref="E275">IFERROR(-SUMPRODUCT((transactions[Stock_ticker]=A275)*(transactions[Transaction_type]="Sell")*transactions[Total_amount])/D275,"")</f>
        <v/>
      </c>
      <c r="G275" s="27" t="str">
        <f t="shared" si="5"/>
        <v/>
      </c>
    </row>
    <row r="276" spans="3:7" ht="21" x14ac:dyDescent="0.25">
      <c r="C276" s="22" t="str" cm="1">
        <f t="array" ref="C276">IFERROR(SUMPRODUCT((transactions[Stock_ticker]=A276)*(transactions[Transaction_type]="Buy")*transactions[Total_amount])/B276,"")</f>
        <v/>
      </c>
      <c r="E276" s="24" t="str" cm="1">
        <f t="array" ref="E276">IFERROR(-SUMPRODUCT((transactions[Stock_ticker]=A276)*(transactions[Transaction_type]="Sell")*transactions[Total_amount])/D276,"")</f>
        <v/>
      </c>
      <c r="G276" s="27" t="str">
        <f t="shared" si="5"/>
        <v/>
      </c>
    </row>
    <row r="277" spans="3:7" ht="21" x14ac:dyDescent="0.25">
      <c r="C277" s="22" t="str" cm="1">
        <f t="array" ref="C277">IFERROR(SUMPRODUCT((transactions[Stock_ticker]=A277)*(transactions[Transaction_type]="Buy")*transactions[Total_amount])/B277,"")</f>
        <v/>
      </c>
      <c r="E277" s="24" t="str" cm="1">
        <f t="array" ref="E277">IFERROR(-SUMPRODUCT((transactions[Stock_ticker]=A277)*(transactions[Transaction_type]="Sell")*transactions[Total_amount])/D277,"")</f>
        <v/>
      </c>
      <c r="G277" s="27" t="str">
        <f t="shared" si="5"/>
        <v/>
      </c>
    </row>
    <row r="278" spans="3:7" ht="21" x14ac:dyDescent="0.25">
      <c r="C278" s="22" t="str" cm="1">
        <f t="array" ref="C278">IFERROR(SUMPRODUCT((transactions[Stock_ticker]=A278)*(transactions[Transaction_type]="Buy")*transactions[Total_amount])/B278,"")</f>
        <v/>
      </c>
      <c r="E278" s="24" t="str" cm="1">
        <f t="array" ref="E278">IFERROR(-SUMPRODUCT((transactions[Stock_ticker]=A278)*(transactions[Transaction_type]="Sell")*transactions[Total_amount])/D278,"")</f>
        <v/>
      </c>
      <c r="G278" s="27" t="str">
        <f t="shared" si="5"/>
        <v/>
      </c>
    </row>
    <row r="279" spans="3:7" ht="21" x14ac:dyDescent="0.25">
      <c r="C279" s="22" t="str" cm="1">
        <f t="array" ref="C279">IFERROR(SUMPRODUCT((transactions[Stock_ticker]=A279)*(transactions[Transaction_type]="Buy")*transactions[Total_amount])/B279,"")</f>
        <v/>
      </c>
      <c r="E279" s="24" t="str" cm="1">
        <f t="array" ref="E279">IFERROR(-SUMPRODUCT((transactions[Stock_ticker]=A279)*(transactions[Transaction_type]="Sell")*transactions[Total_amount])/D279,"")</f>
        <v/>
      </c>
      <c r="G279" s="27" t="str">
        <f t="shared" si="5"/>
        <v/>
      </c>
    </row>
    <row r="280" spans="3:7" ht="21" x14ac:dyDescent="0.25">
      <c r="C280" s="22" t="str" cm="1">
        <f t="array" ref="C280">IFERROR(SUMPRODUCT((transactions[Stock_ticker]=A280)*(transactions[Transaction_type]="Buy")*transactions[Total_amount])/B280,"")</f>
        <v/>
      </c>
      <c r="E280" s="24" t="str" cm="1">
        <f t="array" ref="E280">IFERROR(-SUMPRODUCT((transactions[Stock_ticker]=A280)*(transactions[Transaction_type]="Sell")*transactions[Total_amount])/D280,"")</f>
        <v/>
      </c>
      <c r="G280" s="27" t="str">
        <f t="shared" si="5"/>
        <v/>
      </c>
    </row>
    <row r="281" spans="3:7" ht="21" x14ac:dyDescent="0.25">
      <c r="C281" s="22" t="str" cm="1">
        <f t="array" ref="C281">IFERROR(SUMPRODUCT((transactions[Stock_ticker]=A281)*(transactions[Transaction_type]="Buy")*transactions[Total_amount])/B281,"")</f>
        <v/>
      </c>
      <c r="E281" s="24" t="str" cm="1">
        <f t="array" ref="E281">IFERROR(-SUMPRODUCT((transactions[Stock_ticker]=A281)*(transactions[Transaction_type]="Sell")*transactions[Total_amount])/D281,"")</f>
        <v/>
      </c>
      <c r="G281" s="27" t="str">
        <f t="shared" si="5"/>
        <v/>
      </c>
    </row>
    <row r="282" spans="3:7" ht="21" x14ac:dyDescent="0.25">
      <c r="C282" s="22" t="str" cm="1">
        <f t="array" ref="C282">IFERROR(SUMPRODUCT((transactions[Stock_ticker]=A282)*(transactions[Transaction_type]="Buy")*transactions[Total_amount])/B282,"")</f>
        <v/>
      </c>
      <c r="E282" s="24" t="str" cm="1">
        <f t="array" ref="E282">IFERROR(-SUMPRODUCT((transactions[Stock_ticker]=A282)*(transactions[Transaction_type]="Sell")*transactions[Total_amount])/D282,"")</f>
        <v/>
      </c>
      <c r="G282" s="27" t="str">
        <f t="shared" si="5"/>
        <v/>
      </c>
    </row>
    <row r="283" spans="3:7" ht="21" x14ac:dyDescent="0.25">
      <c r="C283" s="22" t="str" cm="1">
        <f t="array" ref="C283">IFERROR(SUMPRODUCT((transactions[Stock_ticker]=A283)*(transactions[Transaction_type]="Buy")*transactions[Total_amount])/B283,"")</f>
        <v/>
      </c>
      <c r="E283" s="24" t="str" cm="1">
        <f t="array" ref="E283">IFERROR(-SUMPRODUCT((transactions[Stock_ticker]=A283)*(transactions[Transaction_type]="Sell")*transactions[Total_amount])/D283,"")</f>
        <v/>
      </c>
      <c r="G283" s="27" t="str">
        <f t="shared" si="5"/>
        <v/>
      </c>
    </row>
    <row r="284" spans="3:7" ht="21" x14ac:dyDescent="0.25">
      <c r="C284" s="22" t="str" cm="1">
        <f t="array" ref="C284">IFERROR(SUMPRODUCT((transactions[Stock_ticker]=A284)*(transactions[Transaction_type]="Buy")*transactions[Total_amount])/B284,"")</f>
        <v/>
      </c>
      <c r="E284" s="24" t="str" cm="1">
        <f t="array" ref="E284">IFERROR(-SUMPRODUCT((transactions[Stock_ticker]=A284)*(transactions[Transaction_type]="Sell")*transactions[Total_amount])/D284,"")</f>
        <v/>
      </c>
      <c r="G284" s="27" t="str">
        <f t="shared" si="5"/>
        <v/>
      </c>
    </row>
    <row r="285" spans="3:7" ht="21" x14ac:dyDescent="0.25">
      <c r="C285" s="22" t="str" cm="1">
        <f t="array" ref="C285">IFERROR(SUMPRODUCT((transactions[Stock_ticker]=A285)*(transactions[Transaction_type]="Buy")*transactions[Total_amount])/B285,"")</f>
        <v/>
      </c>
      <c r="E285" s="24" t="str" cm="1">
        <f t="array" ref="E285">IFERROR(-SUMPRODUCT((transactions[Stock_ticker]=A285)*(transactions[Transaction_type]="Sell")*transactions[Total_amount])/D285,"")</f>
        <v/>
      </c>
      <c r="G285" s="27" t="str">
        <f t="shared" si="5"/>
        <v/>
      </c>
    </row>
    <row r="286" spans="3:7" ht="21" x14ac:dyDescent="0.25">
      <c r="C286" s="22" t="str" cm="1">
        <f t="array" ref="C286">IFERROR(SUMPRODUCT((transactions[Stock_ticker]=A286)*(transactions[Transaction_type]="Buy")*transactions[Total_amount])/B286,"")</f>
        <v/>
      </c>
      <c r="E286" s="24" t="str" cm="1">
        <f t="array" ref="E286">IFERROR(-SUMPRODUCT((transactions[Stock_ticker]=A286)*(transactions[Transaction_type]="Sell")*transactions[Total_amount])/D286,"")</f>
        <v/>
      </c>
      <c r="G286" s="27" t="str">
        <f t="shared" si="5"/>
        <v/>
      </c>
    </row>
    <row r="287" spans="3:7" ht="21" x14ac:dyDescent="0.25">
      <c r="C287" s="22" t="str" cm="1">
        <f t="array" ref="C287">IFERROR(SUMPRODUCT((transactions[Stock_ticker]=A287)*(transactions[Transaction_type]="Buy")*transactions[Total_amount])/B287,"")</f>
        <v/>
      </c>
      <c r="E287" s="24" t="str" cm="1">
        <f t="array" ref="E287">IFERROR(-SUMPRODUCT((transactions[Stock_ticker]=A287)*(transactions[Transaction_type]="Sell")*transactions[Total_amount])/D287,"")</f>
        <v/>
      </c>
      <c r="G287" s="27" t="str">
        <f t="shared" si="5"/>
        <v/>
      </c>
    </row>
    <row r="288" spans="3:7" ht="21" x14ac:dyDescent="0.25">
      <c r="C288" s="22" t="str" cm="1">
        <f t="array" ref="C288">IFERROR(SUMPRODUCT((transactions[Stock_ticker]=A288)*(transactions[Transaction_type]="Buy")*transactions[Total_amount])/B288,"")</f>
        <v/>
      </c>
      <c r="E288" s="24" t="str" cm="1">
        <f t="array" ref="E288">IFERROR(-SUMPRODUCT((transactions[Stock_ticker]=A288)*(transactions[Transaction_type]="Sell")*transactions[Total_amount])/D288,"")</f>
        <v/>
      </c>
      <c r="G288" s="27" t="str">
        <f t="shared" si="5"/>
        <v/>
      </c>
    </row>
    <row r="289" spans="3:7" ht="21" x14ac:dyDescent="0.25">
      <c r="C289" s="22" t="str" cm="1">
        <f t="array" ref="C289">IFERROR(SUMPRODUCT((transactions[Stock_ticker]=A289)*(transactions[Transaction_type]="Buy")*transactions[Total_amount])/B289,"")</f>
        <v/>
      </c>
      <c r="E289" s="24" t="str" cm="1">
        <f t="array" ref="E289">IFERROR(-SUMPRODUCT((transactions[Stock_ticker]=A289)*(transactions[Transaction_type]="Sell")*transactions[Total_amount])/D289,"")</f>
        <v/>
      </c>
      <c r="G289" s="27" t="str">
        <f t="shared" si="5"/>
        <v/>
      </c>
    </row>
    <row r="290" spans="3:7" ht="21" x14ac:dyDescent="0.25">
      <c r="C290" s="22" t="str" cm="1">
        <f t="array" ref="C290">IFERROR(SUMPRODUCT((transactions[Stock_ticker]=A290)*(transactions[Transaction_type]="Buy")*transactions[Total_amount])/B290,"")</f>
        <v/>
      </c>
      <c r="E290" s="24" t="str" cm="1">
        <f t="array" ref="E290">IFERROR(-SUMPRODUCT((transactions[Stock_ticker]=A290)*(transactions[Transaction_type]="Sell")*transactions[Total_amount])/D290,"")</f>
        <v/>
      </c>
      <c r="G290" s="27" t="str">
        <f t="shared" si="5"/>
        <v/>
      </c>
    </row>
    <row r="291" spans="3:7" ht="21" x14ac:dyDescent="0.25">
      <c r="C291" s="22" t="str" cm="1">
        <f t="array" ref="C291">IFERROR(SUMPRODUCT((transactions[Stock_ticker]=A291)*(transactions[Transaction_type]="Buy")*transactions[Total_amount])/B291,"")</f>
        <v/>
      </c>
      <c r="E291" s="24" t="str" cm="1">
        <f t="array" ref="E291">IFERROR(-SUMPRODUCT((transactions[Stock_ticker]=A291)*(transactions[Transaction_type]="Sell")*transactions[Total_amount])/D291,"")</f>
        <v/>
      </c>
      <c r="G291" s="27" t="str">
        <f t="shared" si="5"/>
        <v/>
      </c>
    </row>
    <row r="292" spans="3:7" ht="21" x14ac:dyDescent="0.25">
      <c r="C292" s="22" t="str" cm="1">
        <f t="array" ref="C292">IFERROR(SUMPRODUCT((transactions[Stock_ticker]=A292)*(transactions[Transaction_type]="Buy")*transactions[Total_amount])/B292,"")</f>
        <v/>
      </c>
      <c r="E292" s="24" t="str" cm="1">
        <f t="array" ref="E292">IFERROR(-SUMPRODUCT((transactions[Stock_ticker]=A292)*(transactions[Transaction_type]="Sell")*transactions[Total_amount])/D292,"")</f>
        <v/>
      </c>
      <c r="G292" s="27" t="str">
        <f t="shared" si="5"/>
        <v/>
      </c>
    </row>
    <row r="293" spans="3:7" ht="21" x14ac:dyDescent="0.25">
      <c r="C293" s="22" t="str" cm="1">
        <f t="array" ref="C293">IFERROR(SUMPRODUCT((transactions[Stock_ticker]=A293)*(transactions[Transaction_type]="Buy")*transactions[Total_amount])/B293,"")</f>
        <v/>
      </c>
      <c r="E293" s="24" t="str" cm="1">
        <f t="array" ref="E293">IFERROR(-SUMPRODUCT((transactions[Stock_ticker]=A293)*(transactions[Transaction_type]="Sell")*transactions[Total_amount])/D293,"")</f>
        <v/>
      </c>
      <c r="G293" s="27" t="str">
        <f t="shared" si="5"/>
        <v/>
      </c>
    </row>
    <row r="294" spans="3:7" ht="21" x14ac:dyDescent="0.25">
      <c r="C294" s="22" t="str" cm="1">
        <f t="array" ref="C294">IFERROR(SUMPRODUCT((transactions[Stock_ticker]=A294)*(transactions[Transaction_type]="Buy")*transactions[Total_amount])/B294,"")</f>
        <v/>
      </c>
      <c r="E294" s="24" t="str" cm="1">
        <f t="array" ref="E294">IFERROR(-SUMPRODUCT((transactions[Stock_ticker]=A294)*(transactions[Transaction_type]="Sell")*transactions[Total_amount])/D294,"")</f>
        <v/>
      </c>
      <c r="G294" s="27" t="str">
        <f t="shared" si="5"/>
        <v/>
      </c>
    </row>
    <row r="295" spans="3:7" ht="21" x14ac:dyDescent="0.25">
      <c r="C295" s="22" t="str" cm="1">
        <f t="array" ref="C295">IFERROR(SUMPRODUCT((transactions[Stock_ticker]=A295)*(transactions[Transaction_type]="Buy")*transactions[Total_amount])/B295,"")</f>
        <v/>
      </c>
      <c r="E295" s="24" t="str" cm="1">
        <f t="array" ref="E295">IFERROR(-SUMPRODUCT((transactions[Stock_ticker]=A295)*(transactions[Transaction_type]="Sell")*transactions[Total_amount])/D295,"")</f>
        <v/>
      </c>
      <c r="G295" s="27" t="str">
        <f t="shared" si="5"/>
        <v/>
      </c>
    </row>
    <row r="296" spans="3:7" ht="21" x14ac:dyDescent="0.25">
      <c r="C296" s="22" t="str" cm="1">
        <f t="array" ref="C296">IFERROR(SUMPRODUCT((transactions[Stock_ticker]=A296)*(transactions[Transaction_type]="Buy")*transactions[Total_amount])/B296,"")</f>
        <v/>
      </c>
      <c r="E296" s="24" t="str" cm="1">
        <f t="array" ref="E296">IFERROR(-SUMPRODUCT((transactions[Stock_ticker]=A296)*(transactions[Transaction_type]="Sell")*transactions[Total_amount])/D296,"")</f>
        <v/>
      </c>
      <c r="G296" s="27" t="str">
        <f t="shared" si="5"/>
        <v/>
      </c>
    </row>
    <row r="297" spans="3:7" ht="21" x14ac:dyDescent="0.25">
      <c r="C297" s="22" t="str" cm="1">
        <f t="array" ref="C297">IFERROR(SUMPRODUCT((transactions[Stock_ticker]=A297)*(transactions[Transaction_type]="Buy")*transactions[Total_amount])/B297,"")</f>
        <v/>
      </c>
      <c r="E297" s="24" t="str" cm="1">
        <f t="array" ref="E297">IFERROR(-SUMPRODUCT((transactions[Stock_ticker]=A297)*(transactions[Transaction_type]="Sell")*transactions[Total_amount])/D297,"")</f>
        <v/>
      </c>
      <c r="G297" s="27" t="str">
        <f t="shared" si="5"/>
        <v/>
      </c>
    </row>
    <row r="298" spans="3:7" ht="21" x14ac:dyDescent="0.25">
      <c r="C298" s="22" t="str" cm="1">
        <f t="array" ref="C298">IFERROR(SUMPRODUCT((transactions[Stock_ticker]=A298)*(transactions[Transaction_type]="Buy")*transactions[Total_amount])/B298,"")</f>
        <v/>
      </c>
      <c r="E298" s="24" t="str" cm="1">
        <f t="array" ref="E298">IFERROR(-SUMPRODUCT((transactions[Stock_ticker]=A298)*(transactions[Transaction_type]="Sell")*transactions[Total_amount])/D298,"")</f>
        <v/>
      </c>
    </row>
    <row r="299" spans="3:7" ht="21" x14ac:dyDescent="0.25">
      <c r="C299" s="22" t="str" cm="1">
        <f t="array" ref="C299">IFERROR(SUMPRODUCT((transactions[Stock_ticker]=A299)*(transactions[Transaction_type]="Buy")*transactions[Total_amount])/B299,"")</f>
        <v/>
      </c>
      <c r="E299" s="24" t="str" cm="1">
        <f t="array" ref="E299">IFERROR(-SUMPRODUCT((transactions[Stock_ticker]=A299)*(transactions[Transaction_type]="Sell")*transactions[Total_amount])/D299,"")</f>
        <v/>
      </c>
    </row>
    <row r="300" spans="3:7" ht="21" x14ac:dyDescent="0.25">
      <c r="C300" s="22" t="str" cm="1">
        <f t="array" ref="C300">IFERROR(SUMPRODUCT((transactions[Stock_ticker]=A300)*(transactions[Transaction_type]="Buy")*transactions[Total_amount])/B300,"")</f>
        <v/>
      </c>
      <c r="E300" s="24" t="str" cm="1">
        <f t="array" ref="E300">IFERROR(-SUMPRODUCT((transactions[Stock_ticker]=A300)*(transactions[Transaction_type]="Sell")*transactions[Total_amount])/D300,"")</f>
        <v/>
      </c>
    </row>
    <row r="301" spans="3:7" ht="21" x14ac:dyDescent="0.25">
      <c r="C301" s="22" t="str" cm="1">
        <f t="array" ref="C301">IFERROR(SUMPRODUCT((transactions[Stock_ticker]=A301)*(transactions[Transaction_type]="Buy")*transactions[Total_amount])/B301,"")</f>
        <v/>
      </c>
      <c r="E301" s="24" t="str" cm="1">
        <f t="array" ref="E301">IFERROR(-SUMPRODUCT((transactions[Stock_ticker]=A301)*(transactions[Transaction_type]="Sell")*transactions[Total_amount])/D301,"")</f>
        <v/>
      </c>
    </row>
    <row r="302" spans="3:7" ht="21" x14ac:dyDescent="0.25">
      <c r="C302" s="22" t="str" cm="1">
        <f t="array" ref="C302">IFERROR(SUMPRODUCT((transactions[Stock_ticker]=A302)*(transactions[Transaction_type]="Buy")*transactions[Total_amount])/B302,"")</f>
        <v/>
      </c>
      <c r="E302" s="24" t="str" cm="1">
        <f t="array" ref="E302">IFERROR(-SUMPRODUCT((transactions[Stock_ticker]=A302)*(transactions[Transaction_type]="Sell")*transactions[Total_amount])/D302,"")</f>
        <v/>
      </c>
    </row>
    <row r="303" spans="3:7" ht="21" x14ac:dyDescent="0.25">
      <c r="C303" s="22" t="str" cm="1">
        <f t="array" ref="C303">IFERROR(SUMPRODUCT((transactions[Stock_ticker]=A303)*(transactions[Transaction_type]="Buy")*transactions[Total_amount])/B303,"")</f>
        <v/>
      </c>
      <c r="E303" s="24" t="str" cm="1">
        <f t="array" ref="E303">IFERROR(-SUMPRODUCT((transactions[Stock_ticker]=A303)*(transactions[Transaction_type]="Sell")*transactions[Total_amount])/D303,"")</f>
        <v/>
      </c>
    </row>
    <row r="304" spans="3:7" ht="21" x14ac:dyDescent="0.25">
      <c r="C304" s="22" t="str" cm="1">
        <f t="array" ref="C304">IFERROR(SUMPRODUCT((transactions[Stock_ticker]=A304)*(transactions[Transaction_type]="Buy")*transactions[Total_amount])/B304,"")</f>
        <v/>
      </c>
      <c r="E304" s="24" t="str" cm="1">
        <f t="array" ref="E304">IFERROR(-SUMPRODUCT((transactions[Stock_ticker]=A304)*(transactions[Transaction_type]="Sell")*transactions[Total_amount])/D304,"")</f>
        <v/>
      </c>
    </row>
    <row r="305" spans="3:5" ht="21" x14ac:dyDescent="0.25">
      <c r="C305" s="22" t="str" cm="1">
        <f t="array" ref="C305">IFERROR(SUMPRODUCT((transactions[Stock_ticker]=A305)*(transactions[Transaction_type]="Buy")*transactions[Total_amount])/B305,"")</f>
        <v/>
      </c>
      <c r="E305" s="24" t="str" cm="1">
        <f t="array" ref="E305">IFERROR(-SUMPRODUCT((transactions[Stock_ticker]=A305)*(transactions[Transaction_type]="Sell")*transactions[Total_amount])/D305,"")</f>
        <v/>
      </c>
    </row>
    <row r="306" spans="3:5" ht="21" x14ac:dyDescent="0.25">
      <c r="C306" s="22" t="str" cm="1">
        <f t="array" ref="C306">IFERROR(SUMPRODUCT((transactions[Stock_ticker]=A306)*(transactions[Transaction_type]="Buy")*transactions[Total_amount])/B306,"")</f>
        <v/>
      </c>
      <c r="E306" s="24" t="str" cm="1">
        <f t="array" ref="E306">IFERROR(-SUMPRODUCT((transactions[Stock_ticker]=A306)*(transactions[Transaction_type]="Sell")*transactions[Total_amount])/D306,"")</f>
        <v/>
      </c>
    </row>
    <row r="307" spans="3:5" ht="21" x14ac:dyDescent="0.25">
      <c r="C307" s="22" t="str" cm="1">
        <f t="array" ref="C307">IFERROR(SUMPRODUCT((transactions[Stock_ticker]=A307)*(transactions[Transaction_type]="Buy")*transactions[Total_amount])/B307,"")</f>
        <v/>
      </c>
      <c r="E307" s="24" t="str" cm="1">
        <f t="array" ref="E307">IFERROR(-SUMPRODUCT((transactions[Stock_ticker]=A307)*(transactions[Transaction_type]="Sell")*transactions[Total_amount])/D307,"")</f>
        <v/>
      </c>
    </row>
    <row r="308" spans="3:5" ht="21" x14ac:dyDescent="0.25">
      <c r="C308" s="22" t="str" cm="1">
        <f t="array" ref="C308">IFERROR(SUMPRODUCT((transactions[Stock_ticker]=A308)*(transactions[Transaction_type]="Buy")*transactions[Total_amount])/B308,"")</f>
        <v/>
      </c>
      <c r="E308" s="24" t="str" cm="1">
        <f t="array" ref="E308">IFERROR(-SUMPRODUCT((transactions[Stock_ticker]=A308)*(transactions[Transaction_type]="Sell")*transactions[Total_amount])/D308,"")</f>
        <v/>
      </c>
    </row>
    <row r="309" spans="3:5" ht="21" x14ac:dyDescent="0.25">
      <c r="C309" s="22" t="str" cm="1">
        <f t="array" ref="C309">IFERROR(SUMPRODUCT((transactions[Stock_ticker]=A309)*(transactions[Transaction_type]="Buy")*transactions[Total_amount])/B309,"")</f>
        <v/>
      </c>
      <c r="E309" s="24" t="str" cm="1">
        <f t="array" ref="E309">IFERROR(-SUMPRODUCT((transactions[Stock_ticker]=A309)*(transactions[Transaction_type]="Sell")*transactions[Total_amount])/D309,"")</f>
        <v/>
      </c>
    </row>
    <row r="310" spans="3:5" ht="21" x14ac:dyDescent="0.25">
      <c r="C310" s="22" t="str" cm="1">
        <f t="array" ref="C310">IFERROR(SUMPRODUCT((transactions[Stock_ticker]=A310)*(transactions[Transaction_type]="Buy")*transactions[Total_amount])/B310,"")</f>
        <v/>
      </c>
      <c r="E310" s="24" t="str" cm="1">
        <f t="array" ref="E310">IFERROR(-SUMPRODUCT((transactions[Stock_ticker]=A310)*(transactions[Transaction_type]="Sell")*transactions[Total_amount])/D310,"")</f>
        <v/>
      </c>
    </row>
    <row r="311" spans="3:5" ht="21" x14ac:dyDescent="0.25">
      <c r="C311" s="22" t="str" cm="1">
        <f t="array" ref="C311">IFERROR(SUMPRODUCT((transactions[Stock_ticker]=A311)*(transactions[Transaction_type]="Buy")*transactions[Total_amount])/B311,"")</f>
        <v/>
      </c>
      <c r="E311" s="24" t="str" cm="1">
        <f t="array" ref="E311">IFERROR(-SUMPRODUCT((transactions[Stock_ticker]=A311)*(transactions[Transaction_type]="Sell")*transactions[Total_amount])/D311,"")</f>
        <v/>
      </c>
    </row>
    <row r="312" spans="3:5" ht="21" x14ac:dyDescent="0.25">
      <c r="C312" s="22" t="str" cm="1">
        <f t="array" ref="C312">IFERROR(SUMPRODUCT((transactions[Stock_ticker]=A312)*(transactions[Transaction_type]="Buy")*transactions[Total_amount])/B312,"")</f>
        <v/>
      </c>
      <c r="E312" s="24" t="str" cm="1">
        <f t="array" ref="E312">IFERROR(-SUMPRODUCT((transactions[Stock_ticker]=A312)*(transactions[Transaction_type]="Sell")*transactions[Total_amount])/D312,"")</f>
        <v/>
      </c>
    </row>
    <row r="313" spans="3:5" ht="21" x14ac:dyDescent="0.25">
      <c r="C313" s="22" t="str" cm="1">
        <f t="array" ref="C313">IFERROR(SUMPRODUCT((transactions[Stock_ticker]=A313)*(transactions[Transaction_type]="Buy")*transactions[Total_amount])/B313,"")</f>
        <v/>
      </c>
      <c r="E313" s="24" t="str" cm="1">
        <f t="array" ref="E313">IFERROR(-SUMPRODUCT((transactions[Stock_ticker]=A313)*(transactions[Transaction_type]="Sell")*transactions[Total_amount])/D313,"")</f>
        <v/>
      </c>
    </row>
    <row r="314" spans="3:5" ht="21" x14ac:dyDescent="0.25">
      <c r="C314" s="22" t="str" cm="1">
        <f t="array" ref="C314">IFERROR(SUMPRODUCT((transactions[Stock_ticker]=A314)*(transactions[Transaction_type]="Buy")*transactions[Total_amount])/B314,"")</f>
        <v/>
      </c>
      <c r="E314" s="24" t="str" cm="1">
        <f t="array" ref="E314">IFERROR(-SUMPRODUCT((transactions[Stock_ticker]=A314)*(transactions[Transaction_type]="Sell")*transactions[Total_amount])/D314,"")</f>
        <v/>
      </c>
    </row>
    <row r="315" spans="3:5" ht="21" x14ac:dyDescent="0.25">
      <c r="C315" s="22" t="str" cm="1">
        <f t="array" ref="C315">IFERROR(SUMPRODUCT((transactions[Stock_ticker]=A315)*(transactions[Transaction_type]="Buy")*transactions[Total_amount])/B315,"")</f>
        <v/>
      </c>
      <c r="E315" s="24" t="str" cm="1">
        <f t="array" ref="E315">IFERROR(-SUMPRODUCT((transactions[Stock_ticker]=A315)*(transactions[Transaction_type]="Sell")*transactions[Total_amount])/D315,"")</f>
        <v/>
      </c>
    </row>
    <row r="316" spans="3:5" ht="21" x14ac:dyDescent="0.25">
      <c r="C316" s="22" t="str" cm="1">
        <f t="array" ref="C316">IFERROR(SUMPRODUCT((transactions[Stock_ticker]=A316)*(transactions[Transaction_type]="Buy")*transactions[Total_amount])/B316,"")</f>
        <v/>
      </c>
      <c r="E316" s="24" t="str" cm="1">
        <f t="array" ref="E316">IFERROR(-SUMPRODUCT((transactions[Stock_ticker]=A316)*(transactions[Transaction_type]="Sell")*transactions[Total_amount])/D316,"")</f>
        <v/>
      </c>
    </row>
    <row r="317" spans="3:5" ht="21" x14ac:dyDescent="0.25">
      <c r="C317" s="22" t="str" cm="1">
        <f t="array" ref="C317">IFERROR(SUMPRODUCT((transactions[Stock_ticker]=A317)*(transactions[Transaction_type]="Buy")*transactions[Total_amount])/B317,"")</f>
        <v/>
      </c>
      <c r="E317" s="24" t="str" cm="1">
        <f t="array" ref="E317">IFERROR(-SUMPRODUCT((transactions[Stock_ticker]=A317)*(transactions[Transaction_type]="Sell")*transactions[Total_amount])/D317,"")</f>
        <v/>
      </c>
    </row>
    <row r="318" spans="3:5" ht="21" x14ac:dyDescent="0.25">
      <c r="C318" s="22" t="str" cm="1">
        <f t="array" ref="C318">IFERROR(SUMPRODUCT((transactions[Stock_ticker]=A318)*(transactions[Transaction_type]="Buy")*transactions[Total_amount])/B318,"")</f>
        <v/>
      </c>
      <c r="E318" s="24" t="str" cm="1">
        <f t="array" ref="E318">IFERROR(-SUMPRODUCT((transactions[Stock_ticker]=A318)*(transactions[Transaction_type]="Sell")*transactions[Total_amount])/D318,"")</f>
        <v/>
      </c>
    </row>
    <row r="319" spans="3:5" ht="21" x14ac:dyDescent="0.25">
      <c r="C319" s="22" t="str" cm="1">
        <f t="array" ref="C319">IFERROR(SUMPRODUCT((transactions[Stock_ticker]=A319)*(transactions[Transaction_type]="Buy")*transactions[Total_amount])/B319,"")</f>
        <v/>
      </c>
      <c r="E319" s="24" t="str" cm="1">
        <f t="array" ref="E319">IFERROR(-SUMPRODUCT((transactions[Stock_ticker]=A319)*(transactions[Transaction_type]="Sell")*transactions[Total_amount])/D319,"")</f>
        <v/>
      </c>
    </row>
    <row r="320" spans="3:5" ht="21" x14ac:dyDescent="0.25">
      <c r="C320" s="22" t="str" cm="1">
        <f t="array" ref="C320">IFERROR(SUMPRODUCT((transactions[Stock_ticker]=A320)*(transactions[Transaction_type]="Buy")*transactions[Total_amount])/B320,"")</f>
        <v/>
      </c>
      <c r="E320" s="24" t="str" cm="1">
        <f t="array" ref="E320">IFERROR(-SUMPRODUCT((transactions[Stock_ticker]=A320)*(transactions[Transaction_type]="Sell")*transactions[Total_amount])/D320,"")</f>
        <v/>
      </c>
    </row>
    <row r="321" spans="3:5" ht="21" x14ac:dyDescent="0.25">
      <c r="C321" s="22" t="str" cm="1">
        <f t="array" ref="C321">IFERROR(SUMPRODUCT((transactions[Stock_ticker]=A321)*(transactions[Transaction_type]="Buy")*transactions[Total_amount])/B321,"")</f>
        <v/>
      </c>
      <c r="E321" s="24" t="str" cm="1">
        <f t="array" ref="E321">IFERROR(-SUMPRODUCT((transactions[Stock_ticker]=A321)*(transactions[Transaction_type]="Sell")*transactions[Total_amount])/D321,"")</f>
        <v/>
      </c>
    </row>
    <row r="322" spans="3:5" ht="21" x14ac:dyDescent="0.25">
      <c r="C322" s="22" t="str" cm="1">
        <f t="array" ref="C322">IFERROR(SUMPRODUCT((transactions[Stock_ticker]=A322)*(transactions[Transaction_type]="Buy")*transactions[Total_amount])/B322,"")</f>
        <v/>
      </c>
      <c r="E322" s="24" t="str" cm="1">
        <f t="array" ref="E322">IFERROR(-SUMPRODUCT((transactions[Stock_ticker]=A322)*(transactions[Transaction_type]="Sell")*transactions[Total_amount])/D322,"")</f>
        <v/>
      </c>
    </row>
    <row r="323" spans="3:5" ht="21" x14ac:dyDescent="0.25">
      <c r="C323" s="22" t="str" cm="1">
        <f t="array" ref="C323">IFERROR(SUMPRODUCT((transactions[Stock_ticker]=A323)*(transactions[Transaction_type]="Buy")*transactions[Total_amount])/B323,"")</f>
        <v/>
      </c>
      <c r="E323" s="24" t="str" cm="1">
        <f t="array" ref="E323">IFERROR(-SUMPRODUCT((transactions[Stock_ticker]=A323)*(transactions[Transaction_type]="Sell")*transactions[Total_amount])/D323,"")</f>
        <v/>
      </c>
    </row>
    <row r="324" spans="3:5" ht="21" x14ac:dyDescent="0.25">
      <c r="C324" s="22" t="str" cm="1">
        <f t="array" ref="C324">IFERROR(SUMPRODUCT((transactions[Stock_ticker]=A324)*(transactions[Transaction_type]="Buy")*transactions[Total_amount])/B324,"")</f>
        <v/>
      </c>
      <c r="E324" s="24" t="str" cm="1">
        <f t="array" ref="E324">IFERROR(-SUMPRODUCT((transactions[Stock_ticker]=A324)*(transactions[Transaction_type]="Sell")*transactions[Total_amount])/D324,"")</f>
        <v/>
      </c>
    </row>
    <row r="325" spans="3:5" ht="21" x14ac:dyDescent="0.25">
      <c r="C325" s="22" t="str" cm="1">
        <f t="array" ref="C325">IFERROR(SUMPRODUCT((transactions[Stock_ticker]=A325)*(transactions[Transaction_type]="Buy")*transactions[Total_amount])/B325,"")</f>
        <v/>
      </c>
      <c r="E325" s="24" t="str" cm="1">
        <f t="array" ref="E325">IFERROR(-SUMPRODUCT((transactions[Stock_ticker]=A325)*(transactions[Transaction_type]="Sell")*transactions[Total_amount])/D325,"")</f>
        <v/>
      </c>
    </row>
    <row r="326" spans="3:5" ht="21" x14ac:dyDescent="0.25">
      <c r="C326" s="22" t="str" cm="1">
        <f t="array" ref="C326">IFERROR(SUMPRODUCT((transactions[Stock_ticker]=A326)*(transactions[Transaction_type]="Buy")*transactions[Total_amount])/B326,"")</f>
        <v/>
      </c>
      <c r="E326" s="24" t="str" cm="1">
        <f t="array" ref="E326">IFERROR(-SUMPRODUCT((transactions[Stock_ticker]=A326)*(transactions[Transaction_type]="Sell")*transactions[Total_amount])/D326,"")</f>
        <v/>
      </c>
    </row>
    <row r="327" spans="3:5" ht="21" x14ac:dyDescent="0.25">
      <c r="C327" s="22" t="str" cm="1">
        <f t="array" ref="C327">IFERROR(SUMPRODUCT((transactions[Stock_ticker]=A327)*(transactions[Transaction_type]="Buy")*transactions[Total_amount])/B327,"")</f>
        <v/>
      </c>
      <c r="E327" s="24" t="str" cm="1">
        <f t="array" ref="E327">IFERROR(-SUMPRODUCT((transactions[Stock_ticker]=A327)*(transactions[Transaction_type]="Sell")*transactions[Total_amount])/D327,"")</f>
        <v/>
      </c>
    </row>
    <row r="328" spans="3:5" ht="21" x14ac:dyDescent="0.25">
      <c r="C328" s="22" t="str" cm="1">
        <f t="array" ref="C328">IFERROR(SUMPRODUCT((transactions[Stock_ticker]=A328)*(transactions[Transaction_type]="Buy")*transactions[Total_amount])/B328,"")</f>
        <v/>
      </c>
      <c r="E328" s="24" t="str" cm="1">
        <f t="array" ref="E328">IFERROR(-SUMPRODUCT((transactions[Stock_ticker]=A328)*(transactions[Transaction_type]="Sell")*transactions[Total_amount])/D328,"")</f>
        <v/>
      </c>
    </row>
    <row r="329" spans="3:5" ht="21" x14ac:dyDescent="0.25">
      <c r="C329" s="22" t="str" cm="1">
        <f t="array" ref="C329">IFERROR(SUMPRODUCT((transactions[Stock_ticker]=A329)*(transactions[Transaction_type]="Buy")*transactions[Total_amount])/B329,"")</f>
        <v/>
      </c>
      <c r="E329" s="24" t="str" cm="1">
        <f t="array" ref="E329">IFERROR(-SUMPRODUCT((transactions[Stock_ticker]=A329)*(transactions[Transaction_type]="Sell")*transactions[Total_amount])/D329,"")</f>
        <v/>
      </c>
    </row>
    <row r="330" spans="3:5" ht="21" x14ac:dyDescent="0.25">
      <c r="C330" s="22" t="str" cm="1">
        <f t="array" ref="C330">IFERROR(SUMPRODUCT((transactions[Stock_ticker]=A330)*(transactions[Transaction_type]="Buy")*transactions[Total_amount])/B330,"")</f>
        <v/>
      </c>
      <c r="E330" s="24" t="str" cm="1">
        <f t="array" ref="E330">IFERROR(-SUMPRODUCT((transactions[Stock_ticker]=A330)*(transactions[Transaction_type]="Sell")*transactions[Total_amount])/D330,"")</f>
        <v/>
      </c>
    </row>
    <row r="331" spans="3:5" ht="21" x14ac:dyDescent="0.25">
      <c r="C331" s="22" t="str" cm="1">
        <f t="array" ref="C331">IFERROR(SUMPRODUCT((transactions[Stock_ticker]=A331)*(transactions[Transaction_type]="Buy")*transactions[Total_amount])/B331,"")</f>
        <v/>
      </c>
      <c r="E331" s="24" t="str" cm="1">
        <f t="array" ref="E331">IFERROR(-SUMPRODUCT((transactions[Stock_ticker]=A331)*(transactions[Transaction_type]="Sell")*transactions[Total_amount])/D331,"")</f>
        <v/>
      </c>
    </row>
    <row r="332" spans="3:5" ht="21" x14ac:dyDescent="0.25">
      <c r="C332" s="22" t="str" cm="1">
        <f t="array" ref="C332">IFERROR(SUMPRODUCT((transactions[Stock_ticker]=A332)*(transactions[Transaction_type]="Buy")*transactions[Total_amount])/B332,"")</f>
        <v/>
      </c>
      <c r="E332" s="24" t="str" cm="1">
        <f t="array" ref="E332">IFERROR(-SUMPRODUCT((transactions[Stock_ticker]=A332)*(transactions[Transaction_type]="Sell")*transactions[Total_amount])/D332,"")</f>
        <v/>
      </c>
    </row>
    <row r="333" spans="3:5" ht="21" x14ac:dyDescent="0.25">
      <c r="C333" s="22" t="str" cm="1">
        <f t="array" ref="C333">IFERROR(SUMPRODUCT((transactions[Stock_ticker]=A333)*(transactions[Transaction_type]="Buy")*transactions[Total_amount])/B333,"")</f>
        <v/>
      </c>
      <c r="E333" s="24" t="str" cm="1">
        <f t="array" ref="E333">IFERROR(-SUMPRODUCT((transactions[Stock_ticker]=A333)*(transactions[Transaction_type]="Sell")*transactions[Total_amount])/D333,"")</f>
        <v/>
      </c>
    </row>
    <row r="334" spans="3:5" ht="21" x14ac:dyDescent="0.25">
      <c r="C334" s="22" t="str" cm="1">
        <f t="array" ref="C334">IFERROR(SUMPRODUCT((transactions[Stock_ticker]=A334)*(transactions[Transaction_type]="Buy")*transactions[Total_amount])/B334,"")</f>
        <v/>
      </c>
      <c r="E334" s="24" t="str" cm="1">
        <f t="array" ref="E334">IFERROR(-SUMPRODUCT((transactions[Stock_ticker]=A334)*(transactions[Transaction_type]="Sell")*transactions[Total_amount])/D334,"")</f>
        <v/>
      </c>
    </row>
    <row r="335" spans="3:5" ht="21" x14ac:dyDescent="0.25">
      <c r="C335" s="22" t="str" cm="1">
        <f t="array" ref="C335">IFERROR(SUMPRODUCT((transactions[Stock_ticker]=A335)*(transactions[Transaction_type]="Buy")*transactions[Total_amount])/B335,"")</f>
        <v/>
      </c>
      <c r="E335" s="24" t="str" cm="1">
        <f t="array" ref="E335">IFERROR(-SUMPRODUCT((transactions[Stock_ticker]=A335)*(transactions[Transaction_type]="Sell")*transactions[Total_amount])/D335,"")</f>
        <v/>
      </c>
    </row>
    <row r="336" spans="3:5" ht="21" x14ac:dyDescent="0.25">
      <c r="C336" s="22" t="str" cm="1">
        <f t="array" ref="C336">IFERROR(SUMPRODUCT((transactions[Stock_ticker]=A336)*(transactions[Transaction_type]="Buy")*transactions[Total_amount])/B336,"")</f>
        <v/>
      </c>
      <c r="E336" s="24" t="str" cm="1">
        <f t="array" ref="E336">IFERROR(-SUMPRODUCT((transactions[Stock_ticker]=A336)*(transactions[Transaction_type]="Sell")*transactions[Total_amount])/D336,"")</f>
        <v/>
      </c>
    </row>
    <row r="337" spans="3:5" ht="21" x14ac:dyDescent="0.25">
      <c r="C337" s="22" t="str" cm="1">
        <f t="array" ref="C337">IFERROR(SUMPRODUCT((transactions[Stock_ticker]=A337)*(transactions[Transaction_type]="Buy")*transactions[Total_amount])/B337,"")</f>
        <v/>
      </c>
      <c r="E337" s="24" t="str" cm="1">
        <f t="array" ref="E337">IFERROR(-SUMPRODUCT((transactions[Stock_ticker]=A337)*(transactions[Transaction_type]="Sell")*transactions[Total_amount])/D337,"")</f>
        <v/>
      </c>
    </row>
    <row r="338" spans="3:5" ht="21" x14ac:dyDescent="0.25">
      <c r="C338" s="22" t="str" cm="1">
        <f t="array" ref="C338">IFERROR(SUMPRODUCT((transactions[Stock_ticker]=A338)*(transactions[Transaction_type]="Buy")*transactions[Total_amount])/B338,"")</f>
        <v/>
      </c>
      <c r="E338" s="24" t="str" cm="1">
        <f t="array" ref="E338">IFERROR(-SUMPRODUCT((transactions[Stock_ticker]=A338)*(transactions[Transaction_type]="Sell")*transactions[Total_amount])/D338,"")</f>
        <v/>
      </c>
    </row>
    <row r="339" spans="3:5" ht="21" x14ac:dyDescent="0.25">
      <c r="C339" s="22" t="str" cm="1">
        <f t="array" ref="C339">IFERROR(SUMPRODUCT((transactions[Stock_ticker]=A339)*(transactions[Transaction_type]="Buy")*transactions[Total_amount])/B339,"")</f>
        <v/>
      </c>
      <c r="E339" s="24" t="str" cm="1">
        <f t="array" ref="E339">IFERROR(-SUMPRODUCT((transactions[Stock_ticker]=A339)*(transactions[Transaction_type]="Sell")*transactions[Total_amount])/D339,"")</f>
        <v/>
      </c>
    </row>
    <row r="340" spans="3:5" ht="21" x14ac:dyDescent="0.25">
      <c r="C340" s="22" t="str" cm="1">
        <f t="array" ref="C340">IFERROR(SUMPRODUCT((transactions[Stock_ticker]=A340)*(transactions[Transaction_type]="Buy")*transactions[Total_amount])/B340,"")</f>
        <v/>
      </c>
      <c r="E340" s="24" t="str" cm="1">
        <f t="array" ref="E340">IFERROR(-SUMPRODUCT((transactions[Stock_ticker]=A340)*(transactions[Transaction_type]="Sell")*transactions[Total_amount])/D340,"")</f>
        <v/>
      </c>
    </row>
    <row r="341" spans="3:5" ht="21" x14ac:dyDescent="0.25">
      <c r="C341" s="22" t="str" cm="1">
        <f t="array" ref="C341">IFERROR(SUMPRODUCT((transactions[Stock_ticker]=A341)*(transactions[Transaction_type]="Buy")*transactions[Total_amount])/B341,"")</f>
        <v/>
      </c>
      <c r="E341" s="24" t="str" cm="1">
        <f t="array" ref="E341">IFERROR(-SUMPRODUCT((transactions[Stock_ticker]=A341)*(transactions[Transaction_type]="Sell")*transactions[Total_amount])/D341,"")</f>
        <v/>
      </c>
    </row>
    <row r="342" spans="3:5" ht="21" x14ac:dyDescent="0.25">
      <c r="C342" s="22" t="str" cm="1">
        <f t="array" ref="C342">IFERROR(SUMPRODUCT((transactions[Stock_ticker]=A342)*(transactions[Transaction_type]="Buy")*transactions[Total_amount])/B342,"")</f>
        <v/>
      </c>
      <c r="E342" s="24" t="str" cm="1">
        <f t="array" ref="E342">IFERROR(-SUMPRODUCT((transactions[Stock_ticker]=A342)*(transactions[Transaction_type]="Sell")*transactions[Total_amount])/D342,"")</f>
        <v/>
      </c>
    </row>
    <row r="343" spans="3:5" ht="21" x14ac:dyDescent="0.25">
      <c r="C343" s="22" t="str" cm="1">
        <f t="array" ref="C343">IFERROR(SUMPRODUCT((transactions[Stock_ticker]=A343)*(transactions[Transaction_type]="Buy")*transactions[Total_amount])/B343,"")</f>
        <v/>
      </c>
      <c r="E343" s="24" t="str" cm="1">
        <f t="array" ref="E343">IFERROR(-SUMPRODUCT((transactions[Stock_ticker]=A343)*(transactions[Transaction_type]="Sell")*transactions[Total_amount])/D343,"")</f>
        <v/>
      </c>
    </row>
    <row r="344" spans="3:5" ht="21" x14ac:dyDescent="0.25">
      <c r="C344" s="22" t="str" cm="1">
        <f t="array" ref="C344">IFERROR(SUMPRODUCT((transactions[Stock_ticker]=A344)*(transactions[Transaction_type]="Buy")*transactions[Total_amount])/B344,"")</f>
        <v/>
      </c>
      <c r="E344" s="24" t="str" cm="1">
        <f t="array" ref="E344">IFERROR(-SUMPRODUCT((transactions[Stock_ticker]=A344)*(transactions[Transaction_type]="Sell")*transactions[Total_amount])/D344,"")</f>
        <v/>
      </c>
    </row>
    <row r="345" spans="3:5" ht="21" x14ac:dyDescent="0.25">
      <c r="C345" s="22" t="str" cm="1">
        <f t="array" ref="C345">IFERROR(SUMPRODUCT((transactions[Stock_ticker]=A345)*(transactions[Transaction_type]="Buy")*transactions[Total_amount])/B345,"")</f>
        <v/>
      </c>
      <c r="E345" s="24" t="str" cm="1">
        <f t="array" ref="E345">IFERROR(-SUMPRODUCT((transactions[Stock_ticker]=A345)*(transactions[Transaction_type]="Sell")*transactions[Total_amount])/D345,"")</f>
        <v/>
      </c>
    </row>
    <row r="346" spans="3:5" ht="21" x14ac:dyDescent="0.25">
      <c r="C346" s="22" t="str" cm="1">
        <f t="array" ref="C346">IFERROR(SUMPRODUCT((transactions[Stock_ticker]=A346)*(transactions[Transaction_type]="Buy")*transactions[Total_amount])/B346,"")</f>
        <v/>
      </c>
      <c r="E346" s="24" t="str" cm="1">
        <f t="array" ref="E346">IFERROR(-SUMPRODUCT((transactions[Stock_ticker]=A346)*(transactions[Transaction_type]="Sell")*transactions[Total_amount])/D346,"")</f>
        <v/>
      </c>
    </row>
    <row r="347" spans="3:5" ht="21" x14ac:dyDescent="0.25">
      <c r="C347" s="22" t="str" cm="1">
        <f t="array" ref="C347">IFERROR(SUMPRODUCT((transactions[Stock_ticker]=A347)*(transactions[Transaction_type]="Buy")*transactions[Total_amount])/B347,"")</f>
        <v/>
      </c>
      <c r="E347" s="24" t="str" cm="1">
        <f t="array" ref="E347">IFERROR(-SUMPRODUCT((transactions[Stock_ticker]=A347)*(transactions[Transaction_type]="Sell")*transactions[Total_amount])/D347,"")</f>
        <v/>
      </c>
    </row>
    <row r="348" spans="3:5" ht="21" x14ac:dyDescent="0.25">
      <c r="C348" s="22" t="str" cm="1">
        <f t="array" ref="C348">IFERROR(SUMPRODUCT((transactions[Stock_ticker]=A348)*(transactions[Transaction_type]="Buy")*transactions[Total_amount])/B348,"")</f>
        <v/>
      </c>
      <c r="E348" s="24" t="str" cm="1">
        <f t="array" ref="E348">IFERROR(-SUMPRODUCT((transactions[Stock_ticker]=A348)*(transactions[Transaction_type]="Sell")*transactions[Total_amount])/D348,"")</f>
        <v/>
      </c>
    </row>
    <row r="349" spans="3:5" ht="21" x14ac:dyDescent="0.25">
      <c r="C349" s="22" t="str" cm="1">
        <f t="array" ref="C349">IFERROR(SUMPRODUCT((transactions[Stock_ticker]=A349)*(transactions[Transaction_type]="Buy")*transactions[Total_amount])/B349,"")</f>
        <v/>
      </c>
      <c r="E349" s="24" t="str" cm="1">
        <f t="array" ref="E349">IFERROR(-SUMPRODUCT((transactions[Stock_ticker]=A349)*(transactions[Transaction_type]="Sell")*transactions[Total_amount])/D349,"")</f>
        <v/>
      </c>
    </row>
    <row r="350" spans="3:5" ht="21" x14ac:dyDescent="0.25">
      <c r="C350" s="22" t="str" cm="1">
        <f t="array" ref="C350">IFERROR(SUMPRODUCT((transactions[Stock_ticker]=A350)*(transactions[Transaction_type]="Buy")*transactions[Total_amount])/B350,"")</f>
        <v/>
      </c>
      <c r="E350" s="24" t="str" cm="1">
        <f t="array" ref="E350">IFERROR(-SUMPRODUCT((transactions[Stock_ticker]=A350)*(transactions[Transaction_type]="Sell")*transactions[Total_amount])/D350,"")</f>
        <v/>
      </c>
    </row>
    <row r="351" spans="3:5" ht="21" x14ac:dyDescent="0.25">
      <c r="C351" s="22" t="str" cm="1">
        <f t="array" ref="C351">IFERROR(SUMPRODUCT((transactions[Stock_ticker]=A351)*(transactions[Transaction_type]="Buy")*transactions[Total_amount])/B351,"")</f>
        <v/>
      </c>
      <c r="E351" s="24" t="str" cm="1">
        <f t="array" ref="E351">IFERROR(-SUMPRODUCT((transactions[Stock_ticker]=A351)*(transactions[Transaction_type]="Sell")*transactions[Total_amount])/D351,"")</f>
        <v/>
      </c>
    </row>
    <row r="352" spans="3:5" ht="21" x14ac:dyDescent="0.25">
      <c r="C352" s="22" t="str" cm="1">
        <f t="array" ref="C352">IFERROR(SUMPRODUCT((transactions[Stock_ticker]=A352)*(transactions[Transaction_type]="Buy")*transactions[Total_amount])/B352,"")</f>
        <v/>
      </c>
      <c r="E352" s="24" t="str" cm="1">
        <f t="array" ref="E352">IFERROR(-SUMPRODUCT((transactions[Stock_ticker]=A352)*(transactions[Transaction_type]="Sell")*transactions[Total_amount])/D352,"")</f>
        <v/>
      </c>
    </row>
    <row r="353" spans="3:5" ht="21" x14ac:dyDescent="0.25">
      <c r="C353" s="22" t="str" cm="1">
        <f t="array" ref="C353">IFERROR(SUMPRODUCT((transactions[Stock_ticker]=A353)*(transactions[Transaction_type]="Buy")*transactions[Total_amount])/B353,"")</f>
        <v/>
      </c>
      <c r="E353" s="24" t="str" cm="1">
        <f t="array" ref="E353">IFERROR(-SUMPRODUCT((transactions[Stock_ticker]=A353)*(transactions[Transaction_type]="Sell")*transactions[Total_amount])/D353,"")</f>
        <v/>
      </c>
    </row>
    <row r="354" spans="3:5" ht="21" x14ac:dyDescent="0.25">
      <c r="C354" s="22" t="str" cm="1">
        <f t="array" ref="C354">IFERROR(SUMPRODUCT((transactions[Stock_ticker]=A354)*(transactions[Transaction_type]="Buy")*transactions[Total_amount])/B354,"")</f>
        <v/>
      </c>
      <c r="E354" s="24" t="str" cm="1">
        <f t="array" ref="E354">IFERROR(-SUMPRODUCT((transactions[Stock_ticker]=A354)*(transactions[Transaction_type]="Sell")*transactions[Total_amount])/D354,"")</f>
        <v/>
      </c>
    </row>
    <row r="355" spans="3:5" ht="21" x14ac:dyDescent="0.25">
      <c r="C355" s="22" t="str" cm="1">
        <f t="array" ref="C355">IFERROR(SUMPRODUCT((transactions[Stock_ticker]=A355)*(transactions[Transaction_type]="Buy")*transactions[Total_amount])/B355,"")</f>
        <v/>
      </c>
      <c r="E355" s="24" t="str" cm="1">
        <f t="array" ref="E355">IFERROR(-SUMPRODUCT((transactions[Stock_ticker]=A355)*(transactions[Transaction_type]="Sell")*transactions[Total_amount])/D355,"")</f>
        <v/>
      </c>
    </row>
    <row r="356" spans="3:5" ht="21" x14ac:dyDescent="0.25">
      <c r="C356" s="22" t="str" cm="1">
        <f t="array" ref="C356">IFERROR(SUMPRODUCT((transactions[Stock_ticker]=A356)*(transactions[Transaction_type]="Buy")*transactions[Total_amount])/B356,"")</f>
        <v/>
      </c>
      <c r="E356" s="24" t="str" cm="1">
        <f t="array" ref="E356">IFERROR(-SUMPRODUCT((transactions[Stock_ticker]=A356)*(transactions[Transaction_type]="Sell")*transactions[Total_amount])/D356,"")</f>
        <v/>
      </c>
    </row>
    <row r="357" spans="3:5" ht="21" x14ac:dyDescent="0.25">
      <c r="C357" s="22" t="str" cm="1">
        <f t="array" ref="C357">IFERROR(SUMPRODUCT((transactions[Stock_ticker]=A357)*(transactions[Transaction_type]="Buy")*transactions[Total_amount])/B357,"")</f>
        <v/>
      </c>
      <c r="E357" s="24" t="str" cm="1">
        <f t="array" ref="E357">IFERROR(-SUMPRODUCT((transactions[Stock_ticker]=A357)*(transactions[Transaction_type]="Sell")*transactions[Total_amount])/D357,"")</f>
        <v/>
      </c>
    </row>
    <row r="358" spans="3:5" ht="21" x14ac:dyDescent="0.25">
      <c r="C358" s="22" t="str" cm="1">
        <f t="array" ref="C358">IFERROR(SUMPRODUCT((transactions[Stock_ticker]=A358)*(transactions[Transaction_type]="Buy")*transactions[Total_amount])/B358,"")</f>
        <v/>
      </c>
      <c r="E358" s="24" t="str" cm="1">
        <f t="array" ref="E358">IFERROR(-SUMPRODUCT((transactions[Stock_ticker]=A358)*(transactions[Transaction_type]="Sell")*transactions[Total_amount])/D358,"")</f>
        <v/>
      </c>
    </row>
    <row r="359" spans="3:5" ht="21" x14ac:dyDescent="0.25">
      <c r="C359" s="22" t="str" cm="1">
        <f t="array" ref="C359">IFERROR(SUMPRODUCT((transactions[Stock_ticker]=A359)*(transactions[Transaction_type]="Buy")*transactions[Total_amount])/B359,"")</f>
        <v/>
      </c>
      <c r="E359" s="24" t="str" cm="1">
        <f t="array" ref="E359">IFERROR(-SUMPRODUCT((transactions[Stock_ticker]=A359)*(transactions[Transaction_type]="Sell")*transactions[Total_amount])/D359,"")</f>
        <v/>
      </c>
    </row>
    <row r="360" spans="3:5" ht="21" x14ac:dyDescent="0.25">
      <c r="C360" s="22" t="str" cm="1">
        <f t="array" ref="C360">IFERROR(SUMPRODUCT((transactions[Stock_ticker]=A360)*(transactions[Transaction_type]="Buy")*transactions[Total_amount])/B360,"")</f>
        <v/>
      </c>
      <c r="E360" s="24" t="str" cm="1">
        <f t="array" ref="E360">IFERROR(-SUMPRODUCT((transactions[Stock_ticker]=A360)*(transactions[Transaction_type]="Sell")*transactions[Total_amount])/D360,"")</f>
        <v/>
      </c>
    </row>
    <row r="361" spans="3:5" ht="21" x14ac:dyDescent="0.25">
      <c r="C361" s="22" t="str" cm="1">
        <f t="array" ref="C361">IFERROR(SUMPRODUCT((transactions[Stock_ticker]=A361)*(transactions[Transaction_type]="Buy")*transactions[Total_amount])/B361,"")</f>
        <v/>
      </c>
      <c r="E361" s="24" t="str" cm="1">
        <f t="array" ref="E361">IFERROR(-SUMPRODUCT((transactions[Stock_ticker]=A361)*(transactions[Transaction_type]="Sell")*transactions[Total_amount])/D361,"")</f>
        <v/>
      </c>
    </row>
    <row r="362" spans="3:5" ht="21" x14ac:dyDescent="0.25">
      <c r="C362" s="22" t="str" cm="1">
        <f t="array" ref="C362">IFERROR(SUMPRODUCT((transactions[Stock_ticker]=A362)*(transactions[Transaction_type]="Buy")*transactions[Total_amount])/B362,"")</f>
        <v/>
      </c>
      <c r="E362" s="24" t="str" cm="1">
        <f t="array" ref="E362">IFERROR(-SUMPRODUCT((transactions[Stock_ticker]=A362)*(transactions[Transaction_type]="Sell")*transactions[Total_amount])/D362,"")</f>
        <v/>
      </c>
    </row>
    <row r="363" spans="3:5" ht="21" x14ac:dyDescent="0.25">
      <c r="C363" s="22" t="str" cm="1">
        <f t="array" ref="C363">IFERROR(SUMPRODUCT((transactions[Stock_ticker]=A363)*(transactions[Transaction_type]="Buy")*transactions[Total_amount])/B363,"")</f>
        <v/>
      </c>
      <c r="E363" s="24" t="str" cm="1">
        <f t="array" ref="E363">IFERROR(-SUMPRODUCT((transactions[Stock_ticker]=A363)*(transactions[Transaction_type]="Sell")*transactions[Total_amount])/D363,"")</f>
        <v/>
      </c>
    </row>
    <row r="364" spans="3:5" ht="21" x14ac:dyDescent="0.25">
      <c r="C364" s="22" t="str" cm="1">
        <f t="array" ref="C364">IFERROR(SUMPRODUCT((transactions[Stock_ticker]=A364)*(transactions[Transaction_type]="Buy")*transactions[Total_amount])/B364,"")</f>
        <v/>
      </c>
      <c r="E364" s="24" t="str" cm="1">
        <f t="array" ref="E364">IFERROR(-SUMPRODUCT((transactions[Stock_ticker]=A364)*(transactions[Transaction_type]="Sell")*transactions[Total_amount])/D364,"")</f>
        <v/>
      </c>
    </row>
    <row r="365" spans="3:5" ht="21" x14ac:dyDescent="0.25">
      <c r="C365" s="22" t="str" cm="1">
        <f t="array" ref="C365">IFERROR(SUMPRODUCT((transactions[Stock_ticker]=A365)*(transactions[Transaction_type]="Buy")*transactions[Total_amount])/B365,"")</f>
        <v/>
      </c>
      <c r="E365" s="24" t="str" cm="1">
        <f t="array" ref="E365">IFERROR(-SUMPRODUCT((transactions[Stock_ticker]=A365)*(transactions[Transaction_type]="Sell")*transactions[Total_amount])/D365,"")</f>
        <v/>
      </c>
    </row>
    <row r="366" spans="3:5" ht="21" x14ac:dyDescent="0.25">
      <c r="C366" s="22" t="str" cm="1">
        <f t="array" ref="C366">IFERROR(SUMPRODUCT((transactions[Stock_ticker]=A366)*(transactions[Transaction_type]="Buy")*transactions[Total_amount])/B366,"")</f>
        <v/>
      </c>
      <c r="E366" s="24" t="str" cm="1">
        <f t="array" ref="E366">IFERROR(-SUMPRODUCT((transactions[Stock_ticker]=A366)*(transactions[Transaction_type]="Sell")*transactions[Total_amount])/D366,"")</f>
        <v/>
      </c>
    </row>
    <row r="367" spans="3:5" ht="21" x14ac:dyDescent="0.25">
      <c r="C367" s="22" t="str" cm="1">
        <f t="array" ref="C367">IFERROR(SUMPRODUCT((transactions[Stock_ticker]=A367)*(transactions[Transaction_type]="Buy")*transactions[Total_amount])/B367,"")</f>
        <v/>
      </c>
      <c r="E367" s="24" t="str" cm="1">
        <f t="array" ref="E367">IFERROR(-SUMPRODUCT((transactions[Stock_ticker]=A367)*(transactions[Transaction_type]="Sell")*transactions[Total_amount])/D367,"")</f>
        <v/>
      </c>
    </row>
    <row r="368" spans="3:5" ht="21" x14ac:dyDescent="0.25">
      <c r="C368" s="22" t="str" cm="1">
        <f t="array" ref="C368">IFERROR(SUMPRODUCT((transactions[Stock_ticker]=A368)*(transactions[Transaction_type]="Buy")*transactions[Total_amount])/B368,"")</f>
        <v/>
      </c>
      <c r="E368" s="24" t="str" cm="1">
        <f t="array" ref="E368">IFERROR(-SUMPRODUCT((transactions[Stock_ticker]=A368)*(transactions[Transaction_type]="Sell")*transactions[Total_amount])/D368,"")</f>
        <v/>
      </c>
    </row>
    <row r="369" spans="3:5" ht="21" x14ac:dyDescent="0.25">
      <c r="C369" s="22" t="str" cm="1">
        <f t="array" ref="C369">IFERROR(SUMPRODUCT((transactions[Stock_ticker]=A369)*(transactions[Transaction_type]="Buy")*transactions[Total_amount])/B369,"")</f>
        <v/>
      </c>
      <c r="E369" s="24" t="str" cm="1">
        <f t="array" ref="E369">IFERROR(-SUMPRODUCT((transactions[Stock_ticker]=A369)*(transactions[Transaction_type]="Sell")*transactions[Total_amount])/D369,"")</f>
        <v/>
      </c>
    </row>
    <row r="370" spans="3:5" ht="21" x14ac:dyDescent="0.25">
      <c r="C370" s="22" t="str" cm="1">
        <f t="array" ref="C370">IFERROR(SUMPRODUCT((transactions[Stock_ticker]=A370)*(transactions[Transaction_type]="Buy")*transactions[Total_amount])/B370,"")</f>
        <v/>
      </c>
      <c r="E370" s="24" t="str" cm="1">
        <f t="array" ref="E370">IFERROR(-SUMPRODUCT((transactions[Stock_ticker]=A370)*(transactions[Transaction_type]="Sell")*transactions[Total_amount])/D370,"")</f>
        <v/>
      </c>
    </row>
    <row r="371" spans="3:5" ht="21" x14ac:dyDescent="0.25">
      <c r="C371" s="22" t="str" cm="1">
        <f t="array" ref="C371">IFERROR(SUMPRODUCT((transactions[Stock_ticker]=A371)*(transactions[Transaction_type]="Buy")*transactions[Total_amount])/B371,"")</f>
        <v/>
      </c>
      <c r="E371" s="24" t="str" cm="1">
        <f t="array" ref="E371">IFERROR(-SUMPRODUCT((transactions[Stock_ticker]=A371)*(transactions[Transaction_type]="Sell")*transactions[Total_amount])/D371,"")</f>
        <v/>
      </c>
    </row>
    <row r="372" spans="3:5" ht="21" x14ac:dyDescent="0.25">
      <c r="C372" s="22" t="str" cm="1">
        <f t="array" ref="C372">IFERROR(SUMPRODUCT((transactions[Stock_ticker]=A372)*(transactions[Transaction_type]="Buy")*transactions[Total_amount])/B372,"")</f>
        <v/>
      </c>
      <c r="E372" s="24" t="str" cm="1">
        <f t="array" ref="E372">IFERROR(-SUMPRODUCT((transactions[Stock_ticker]=A372)*(transactions[Transaction_type]="Sell")*transactions[Total_amount])/D372,"")</f>
        <v/>
      </c>
    </row>
    <row r="373" spans="3:5" ht="21" x14ac:dyDescent="0.25">
      <c r="C373" s="22" t="str" cm="1">
        <f t="array" ref="C373">IFERROR(SUMPRODUCT((transactions[Stock_ticker]=A373)*(transactions[Transaction_type]="Buy")*transactions[Total_amount])/B373,"")</f>
        <v/>
      </c>
      <c r="E373" s="24" t="str" cm="1">
        <f t="array" ref="E373">IFERROR(-SUMPRODUCT((transactions[Stock_ticker]=A373)*(transactions[Transaction_type]="Sell")*transactions[Total_amount])/D373,"")</f>
        <v/>
      </c>
    </row>
    <row r="374" spans="3:5" ht="21" x14ac:dyDescent="0.25">
      <c r="C374" s="22" t="str" cm="1">
        <f t="array" ref="C374">IFERROR(SUMPRODUCT((transactions[Stock_ticker]=A374)*(transactions[Transaction_type]="Buy")*transactions[Total_amount])/B374,"")</f>
        <v/>
      </c>
      <c r="E374" s="24" t="str" cm="1">
        <f t="array" ref="E374">IFERROR(-SUMPRODUCT((transactions[Stock_ticker]=A374)*(transactions[Transaction_type]="Sell")*transactions[Total_amount])/D374,"")</f>
        <v/>
      </c>
    </row>
    <row r="375" spans="3:5" ht="21" x14ac:dyDescent="0.25">
      <c r="C375" s="22" t="str" cm="1">
        <f t="array" ref="C375">IFERROR(SUMPRODUCT((transactions[Stock_ticker]=A375)*(transactions[Transaction_type]="Buy")*transactions[Total_amount])/B375,"")</f>
        <v/>
      </c>
      <c r="E375" s="24" t="str" cm="1">
        <f t="array" ref="E375">IFERROR(-SUMPRODUCT((transactions[Stock_ticker]=A375)*(transactions[Transaction_type]="Sell")*transactions[Total_amount])/D375,"")</f>
        <v/>
      </c>
    </row>
    <row r="376" spans="3:5" ht="21" x14ac:dyDescent="0.25">
      <c r="C376" s="22" t="str" cm="1">
        <f t="array" ref="C376">IFERROR(SUMPRODUCT((transactions[Stock_ticker]=A376)*(transactions[Transaction_type]="Buy")*transactions[Total_amount])/B376,"")</f>
        <v/>
      </c>
      <c r="E376" s="24" t="str" cm="1">
        <f t="array" ref="E376">IFERROR(-SUMPRODUCT((transactions[Stock_ticker]=A376)*(transactions[Transaction_type]="Sell")*transactions[Total_amount])/D376,"")</f>
        <v/>
      </c>
    </row>
    <row r="377" spans="3:5" ht="21" x14ac:dyDescent="0.25">
      <c r="C377" s="22" t="str" cm="1">
        <f t="array" ref="C377">IFERROR(SUMPRODUCT((transactions[Stock_ticker]=A377)*(transactions[Transaction_type]="Buy")*transactions[Total_amount])/B377,"")</f>
        <v/>
      </c>
      <c r="E377" s="24" t="str" cm="1">
        <f t="array" ref="E377">IFERROR(-SUMPRODUCT((transactions[Stock_ticker]=A377)*(transactions[Transaction_type]="Sell")*transactions[Total_amount])/D377,"")</f>
        <v/>
      </c>
    </row>
    <row r="378" spans="3:5" ht="21" x14ac:dyDescent="0.25">
      <c r="C378" s="22" t="str" cm="1">
        <f t="array" ref="C378">IFERROR(SUMPRODUCT((transactions[Stock_ticker]=A378)*(transactions[Transaction_type]="Buy")*transactions[Total_amount])/B378,"")</f>
        <v/>
      </c>
      <c r="E378" s="24" t="str" cm="1">
        <f t="array" ref="E378">IFERROR(-SUMPRODUCT((transactions[Stock_ticker]=A378)*(transactions[Transaction_type]="Sell")*transactions[Total_amount])/D378,"")</f>
        <v/>
      </c>
    </row>
    <row r="379" spans="3:5" ht="21" x14ac:dyDescent="0.25">
      <c r="C379" s="22" t="str" cm="1">
        <f t="array" ref="C379">IFERROR(SUMPRODUCT((transactions[Stock_ticker]=A379)*(transactions[Transaction_type]="Buy")*transactions[Total_amount])/B379,"")</f>
        <v/>
      </c>
      <c r="E379" s="24" t="str" cm="1">
        <f t="array" ref="E379">IFERROR(-SUMPRODUCT((transactions[Stock_ticker]=A379)*(transactions[Transaction_type]="Sell")*transactions[Total_amount])/D379,"")</f>
        <v/>
      </c>
    </row>
    <row r="380" spans="3:5" ht="21" x14ac:dyDescent="0.25">
      <c r="C380" s="22" t="str" cm="1">
        <f t="array" ref="C380">IFERROR(SUMPRODUCT((transactions[Stock_ticker]=A380)*(transactions[Transaction_type]="Buy")*transactions[Total_amount])/B380,"")</f>
        <v/>
      </c>
      <c r="E380" s="24" t="str" cm="1">
        <f t="array" ref="E380">IFERROR(-SUMPRODUCT((transactions[Stock_ticker]=A380)*(transactions[Transaction_type]="Sell")*transactions[Total_amount])/D380,"")</f>
        <v/>
      </c>
    </row>
    <row r="381" spans="3:5" ht="21" x14ac:dyDescent="0.25">
      <c r="C381" s="22" t="str" cm="1">
        <f t="array" ref="C381">IFERROR(SUMPRODUCT((transactions[Stock_ticker]=A381)*(transactions[Transaction_type]="Buy")*transactions[Total_amount])/B381,"")</f>
        <v/>
      </c>
      <c r="E381" s="24" t="str" cm="1">
        <f t="array" ref="E381">IFERROR(-SUMPRODUCT((transactions[Stock_ticker]=A381)*(transactions[Transaction_type]="Sell")*transactions[Total_amount])/D381,"")</f>
        <v/>
      </c>
    </row>
    <row r="382" spans="3:5" ht="21" x14ac:dyDescent="0.25">
      <c r="C382" s="22" t="str" cm="1">
        <f t="array" ref="C382">IFERROR(SUMPRODUCT((transactions[Stock_ticker]=A382)*(transactions[Transaction_type]="Buy")*transactions[Total_amount])/B382,"")</f>
        <v/>
      </c>
      <c r="E382" s="24" t="str" cm="1">
        <f t="array" ref="E382">IFERROR(-SUMPRODUCT((transactions[Stock_ticker]=A382)*(transactions[Transaction_type]="Sell")*transactions[Total_amount])/D382,"")</f>
        <v/>
      </c>
    </row>
    <row r="383" spans="3:5" ht="21" x14ac:dyDescent="0.25">
      <c r="C383" s="22" t="str" cm="1">
        <f t="array" ref="C383">IFERROR(SUMPRODUCT((transactions[Stock_ticker]=A383)*(transactions[Transaction_type]="Buy")*transactions[Total_amount])/B383,"")</f>
        <v/>
      </c>
      <c r="E383" s="24" t="str" cm="1">
        <f t="array" ref="E383">IFERROR(-SUMPRODUCT((transactions[Stock_ticker]=A383)*(transactions[Transaction_type]="Sell")*transactions[Total_amount])/D383,"")</f>
        <v/>
      </c>
    </row>
    <row r="384" spans="3:5" ht="21" x14ac:dyDescent="0.25">
      <c r="C384" s="22" t="str" cm="1">
        <f t="array" ref="C384">IFERROR(SUMPRODUCT((transactions[Stock_ticker]=A384)*(transactions[Transaction_type]="Buy")*transactions[Total_amount])/B384,"")</f>
        <v/>
      </c>
      <c r="E384" s="24" t="str" cm="1">
        <f t="array" ref="E384">IFERROR(-SUMPRODUCT((transactions[Stock_ticker]=A384)*(transactions[Transaction_type]="Sell")*transactions[Total_amount])/D384,"")</f>
        <v/>
      </c>
    </row>
    <row r="385" spans="3:5" ht="21" x14ac:dyDescent="0.25">
      <c r="C385" s="22" t="str" cm="1">
        <f t="array" ref="C385">IFERROR(SUMPRODUCT((transactions[Stock_ticker]=A385)*(transactions[Transaction_type]="Buy")*transactions[Total_amount])/B385,"")</f>
        <v/>
      </c>
      <c r="E385" s="24" t="str" cm="1">
        <f t="array" ref="E385">IFERROR(-SUMPRODUCT((transactions[Stock_ticker]=A385)*(transactions[Transaction_type]="Sell")*transactions[Total_amount])/D385,"")</f>
        <v/>
      </c>
    </row>
    <row r="386" spans="3:5" ht="21" x14ac:dyDescent="0.25">
      <c r="C386" s="22" t="str" cm="1">
        <f t="array" ref="C386">IFERROR(SUMPRODUCT((transactions[Stock_ticker]=A386)*(transactions[Transaction_type]="Buy")*transactions[Total_amount])/B386,"")</f>
        <v/>
      </c>
      <c r="E386" s="24" t="str" cm="1">
        <f t="array" ref="E386">IFERROR(-SUMPRODUCT((transactions[Stock_ticker]=A386)*(transactions[Transaction_type]="Sell")*transactions[Total_amount])/D386,"")</f>
        <v/>
      </c>
    </row>
    <row r="387" spans="3:5" ht="21" x14ac:dyDescent="0.25">
      <c r="C387" s="22" t="str" cm="1">
        <f t="array" ref="C387">IFERROR(SUMPRODUCT((transactions[Stock_ticker]=A387)*(transactions[Transaction_type]="Buy")*transactions[Total_amount])/B387,"")</f>
        <v/>
      </c>
      <c r="E387" s="24" t="str" cm="1">
        <f t="array" ref="E387">IFERROR(-SUMPRODUCT((transactions[Stock_ticker]=A387)*(transactions[Transaction_type]="Sell")*transactions[Total_amount])/D387,"")</f>
        <v/>
      </c>
    </row>
    <row r="388" spans="3:5" ht="21" x14ac:dyDescent="0.25">
      <c r="C388" s="22" t="str" cm="1">
        <f t="array" ref="C388">IFERROR(SUMPRODUCT((transactions[Stock_ticker]=A388)*(transactions[Transaction_type]="Buy")*transactions[Total_amount])/B388,"")</f>
        <v/>
      </c>
      <c r="E388" s="24" t="str" cm="1">
        <f t="array" ref="E388">IFERROR(-SUMPRODUCT((transactions[Stock_ticker]=A388)*(transactions[Transaction_type]="Sell")*transactions[Total_amount])/D388,"")</f>
        <v/>
      </c>
    </row>
    <row r="389" spans="3:5" ht="21" x14ac:dyDescent="0.25">
      <c r="C389" s="22" t="str" cm="1">
        <f t="array" ref="C389">IFERROR(SUMPRODUCT((transactions[Stock_ticker]=A389)*(transactions[Transaction_type]="Buy")*transactions[Total_amount])/B389,"")</f>
        <v/>
      </c>
      <c r="E389" s="24" t="str" cm="1">
        <f t="array" ref="E389">IFERROR(-SUMPRODUCT((transactions[Stock_ticker]=A389)*(transactions[Transaction_type]="Sell")*transactions[Total_amount])/D389,"")</f>
        <v/>
      </c>
    </row>
    <row r="390" spans="3:5" ht="21" x14ac:dyDescent="0.25">
      <c r="C390" s="22" t="str" cm="1">
        <f t="array" ref="C390">IFERROR(SUMPRODUCT((transactions[Stock_ticker]=A390)*(transactions[Transaction_type]="Buy")*transactions[Total_amount])/B390,"")</f>
        <v/>
      </c>
      <c r="E390" s="24" t="str" cm="1">
        <f t="array" ref="E390">IFERROR(-SUMPRODUCT((transactions[Stock_ticker]=A390)*(transactions[Transaction_type]="Sell")*transactions[Total_amount])/D390,"")</f>
        <v/>
      </c>
    </row>
    <row r="391" spans="3:5" ht="21" x14ac:dyDescent="0.25">
      <c r="C391" s="22" t="str" cm="1">
        <f t="array" ref="C391">IFERROR(SUMPRODUCT((transactions[Stock_ticker]=A391)*(transactions[Transaction_type]="Buy")*transactions[Total_amount])/B391,"")</f>
        <v/>
      </c>
      <c r="E391" s="24" t="str" cm="1">
        <f t="array" ref="E391">IFERROR(-SUMPRODUCT((transactions[Stock_ticker]=A391)*(transactions[Transaction_type]="Sell")*transactions[Total_amount])/D391,"")</f>
        <v/>
      </c>
    </row>
    <row r="392" spans="3:5" ht="21" x14ac:dyDescent="0.25">
      <c r="C392" s="22" t="str" cm="1">
        <f t="array" ref="C392">IFERROR(SUMPRODUCT((transactions[Stock_ticker]=A392)*(transactions[Transaction_type]="Buy")*transactions[Total_amount])/B392,"")</f>
        <v/>
      </c>
      <c r="E392" s="24" t="str" cm="1">
        <f t="array" ref="E392">IFERROR(-SUMPRODUCT((transactions[Stock_ticker]=A392)*(transactions[Transaction_type]="Sell")*transactions[Total_amount])/D392,"")</f>
        <v/>
      </c>
    </row>
    <row r="393" spans="3:5" ht="21" x14ac:dyDescent="0.25">
      <c r="C393" s="22" t="str" cm="1">
        <f t="array" ref="C393">IFERROR(SUMPRODUCT((transactions[Stock_ticker]=A393)*(transactions[Transaction_type]="Buy")*transactions[Total_amount])/B393,"")</f>
        <v/>
      </c>
      <c r="E393" s="24" t="str" cm="1">
        <f t="array" ref="E393">IFERROR(-SUMPRODUCT((transactions[Stock_ticker]=A393)*(transactions[Transaction_type]="Sell")*transactions[Total_amount])/D393,"")</f>
        <v/>
      </c>
    </row>
    <row r="394" spans="3:5" ht="21" x14ac:dyDescent="0.25">
      <c r="C394" s="22" t="str" cm="1">
        <f t="array" ref="C394">IFERROR(SUMPRODUCT((transactions[Stock_ticker]=A394)*(transactions[Transaction_type]="Buy")*transactions[Total_amount])/B394,"")</f>
        <v/>
      </c>
      <c r="E394" s="24" t="str" cm="1">
        <f t="array" ref="E394">IFERROR(-SUMPRODUCT((transactions[Stock_ticker]=A394)*(transactions[Transaction_type]="Sell")*transactions[Total_amount])/D394,"")</f>
        <v/>
      </c>
    </row>
    <row r="395" spans="3:5" ht="21" x14ac:dyDescent="0.25">
      <c r="C395" s="22" t="str" cm="1">
        <f t="array" ref="C395">IFERROR(SUMPRODUCT((transactions[Stock_ticker]=A395)*(transactions[Transaction_type]="Buy")*transactions[Total_amount])/B395,"")</f>
        <v/>
      </c>
      <c r="E395" s="24" t="str" cm="1">
        <f t="array" ref="E395">IFERROR(-SUMPRODUCT((transactions[Stock_ticker]=A395)*(transactions[Transaction_type]="Sell")*transactions[Total_amount])/D395,"")</f>
        <v/>
      </c>
    </row>
    <row r="396" spans="3:5" ht="21" x14ac:dyDescent="0.25">
      <c r="C396" s="22" t="str" cm="1">
        <f t="array" ref="C396">IFERROR(SUMPRODUCT((transactions[Stock_ticker]=A396)*(transactions[Transaction_type]="Buy")*transactions[Total_amount])/B396,"")</f>
        <v/>
      </c>
      <c r="E396" s="24" t="str" cm="1">
        <f t="array" ref="E396">IFERROR(-SUMPRODUCT((transactions[Stock_ticker]=A396)*(transactions[Transaction_type]="Sell")*transactions[Total_amount])/D396,"")</f>
        <v/>
      </c>
    </row>
    <row r="397" spans="3:5" ht="21" x14ac:dyDescent="0.25">
      <c r="C397" s="22" t="str" cm="1">
        <f t="array" ref="C397">IFERROR(SUMPRODUCT((transactions[Stock_ticker]=A397)*(transactions[Transaction_type]="Buy")*transactions[Total_amount])/B397,"")</f>
        <v/>
      </c>
      <c r="E397" s="24" t="str" cm="1">
        <f t="array" ref="E397">IFERROR(-SUMPRODUCT((transactions[Stock_ticker]=A397)*(transactions[Transaction_type]="Sell")*transactions[Total_amount])/D397,"")</f>
        <v/>
      </c>
    </row>
    <row r="398" spans="3:5" ht="21" x14ac:dyDescent="0.25">
      <c r="C398" s="22" t="str" cm="1">
        <f t="array" ref="C398">IFERROR(SUMPRODUCT((transactions[Stock_ticker]=A398)*(transactions[Transaction_type]="Buy")*transactions[Total_amount])/B398,"")</f>
        <v/>
      </c>
      <c r="E398" s="24" t="str" cm="1">
        <f t="array" ref="E398">IFERROR(-SUMPRODUCT((transactions[Stock_ticker]=A398)*(transactions[Transaction_type]="Sell")*transactions[Total_amount])/D398,"")</f>
        <v/>
      </c>
    </row>
    <row r="399" spans="3:5" ht="21" x14ac:dyDescent="0.25">
      <c r="C399" s="22" t="str" cm="1">
        <f t="array" ref="C399">IFERROR(SUMPRODUCT((transactions[Stock_ticker]=A399)*(transactions[Transaction_type]="Buy")*transactions[Total_amount])/B399,"")</f>
        <v/>
      </c>
      <c r="E399" s="24" t="str" cm="1">
        <f t="array" ref="E399">IFERROR(-SUMPRODUCT((transactions[Stock_ticker]=A399)*(transactions[Transaction_type]="Sell")*transactions[Total_amount])/D399,"")</f>
        <v/>
      </c>
    </row>
    <row r="400" spans="3:5" ht="21" x14ac:dyDescent="0.25">
      <c r="C400" s="22" t="str" cm="1">
        <f t="array" ref="C400">IFERROR(SUMPRODUCT((transactions[Stock_ticker]=A400)*(transactions[Transaction_type]="Buy")*transactions[Total_amount])/B400,"")</f>
        <v/>
      </c>
      <c r="E400" s="24" t="str" cm="1">
        <f t="array" ref="E400">IFERROR(-SUMPRODUCT((transactions[Stock_ticker]=A400)*(transactions[Transaction_type]="Sell")*transactions[Total_amount])/D400,"")</f>
        <v/>
      </c>
    </row>
    <row r="401" spans="3:5" ht="21" x14ac:dyDescent="0.25">
      <c r="C401" s="22" t="str" cm="1">
        <f t="array" ref="C401">IFERROR(SUMPRODUCT((transactions[Stock_ticker]=A401)*(transactions[Transaction_type]="Buy")*transactions[Total_amount])/B401,"")</f>
        <v/>
      </c>
      <c r="E401" s="24" t="str" cm="1">
        <f t="array" ref="E401">IFERROR(-SUMPRODUCT((transactions[Stock_ticker]=A401)*(transactions[Transaction_type]="Sell")*transactions[Total_amount])/D401,"")</f>
        <v/>
      </c>
    </row>
    <row r="402" spans="3:5" ht="21" x14ac:dyDescent="0.25">
      <c r="C402" s="22" t="str" cm="1">
        <f t="array" ref="C402">IFERROR(SUMPRODUCT((transactions[Stock_ticker]=A402)*(transactions[Transaction_type]="Buy")*transactions[Total_amount])/B402,"")</f>
        <v/>
      </c>
      <c r="E402" s="24" t="str" cm="1">
        <f t="array" ref="E402">IFERROR(-SUMPRODUCT((transactions[Stock_ticker]=A402)*(transactions[Transaction_type]="Sell")*transactions[Total_amount])/D402,"")</f>
        <v/>
      </c>
    </row>
    <row r="403" spans="3:5" ht="21" x14ac:dyDescent="0.25">
      <c r="C403" s="22" t="str" cm="1">
        <f t="array" ref="C403">IFERROR(SUMPRODUCT((transactions[Stock_ticker]=A403)*(transactions[Transaction_type]="Buy")*transactions[Total_amount])/B403,"")</f>
        <v/>
      </c>
      <c r="E403" s="24" t="str" cm="1">
        <f t="array" ref="E403">IFERROR(-SUMPRODUCT((transactions[Stock_ticker]=A403)*(transactions[Transaction_type]="Sell")*transactions[Total_amount])/D403,"")</f>
        <v/>
      </c>
    </row>
    <row r="404" spans="3:5" ht="21" x14ac:dyDescent="0.25">
      <c r="C404" s="22" t="str" cm="1">
        <f t="array" ref="C404">IFERROR(SUMPRODUCT((transactions[Stock_ticker]=A404)*(transactions[Transaction_type]="Buy")*transactions[Total_amount])/B404,"")</f>
        <v/>
      </c>
      <c r="E404" s="24" t="str" cm="1">
        <f t="array" ref="E404">IFERROR(-SUMPRODUCT((transactions[Stock_ticker]=A404)*(transactions[Transaction_type]="Sell")*transactions[Total_amount])/D404,"")</f>
        <v/>
      </c>
    </row>
    <row r="405" spans="3:5" ht="21" x14ac:dyDescent="0.25">
      <c r="C405" s="22" t="str" cm="1">
        <f t="array" ref="C405">IFERROR(SUMPRODUCT((transactions[Stock_ticker]=A405)*(transactions[Transaction_type]="Buy")*transactions[Total_amount])/B405,"")</f>
        <v/>
      </c>
      <c r="E405" s="24" t="str" cm="1">
        <f t="array" ref="E405">IFERROR(-SUMPRODUCT((transactions[Stock_ticker]=A405)*(transactions[Transaction_type]="Sell")*transactions[Total_amount])/D405,"")</f>
        <v/>
      </c>
    </row>
    <row r="406" spans="3:5" ht="21" x14ac:dyDescent="0.25">
      <c r="C406" s="22" t="str" cm="1">
        <f t="array" ref="C406">IFERROR(SUMPRODUCT((transactions[Stock_ticker]=A406)*(transactions[Transaction_type]="Buy")*transactions[Total_amount])/B406,"")</f>
        <v/>
      </c>
      <c r="E406" s="24" t="str" cm="1">
        <f t="array" ref="E406">IFERROR(-SUMPRODUCT((transactions[Stock_ticker]=A406)*(transactions[Transaction_type]="Sell")*transactions[Total_amount])/D406,"")</f>
        <v/>
      </c>
    </row>
    <row r="407" spans="3:5" ht="21" x14ac:dyDescent="0.25">
      <c r="C407" s="22" t="str" cm="1">
        <f t="array" ref="C407">IFERROR(SUMPRODUCT((transactions[Stock_ticker]=A407)*(transactions[Transaction_type]="Buy")*transactions[Total_amount])/B407,"")</f>
        <v/>
      </c>
      <c r="E407" s="24" t="str" cm="1">
        <f t="array" ref="E407">IFERROR(-SUMPRODUCT((transactions[Stock_ticker]=A407)*(transactions[Transaction_type]="Sell")*transactions[Total_amount])/D407,"")</f>
        <v/>
      </c>
    </row>
    <row r="408" spans="3:5" ht="21" x14ac:dyDescent="0.25">
      <c r="C408" s="22" t="str" cm="1">
        <f t="array" ref="C408">IFERROR(SUMPRODUCT((transactions[Stock_ticker]=A408)*(transactions[Transaction_type]="Buy")*transactions[Total_amount])/B408,"")</f>
        <v/>
      </c>
      <c r="E408" s="24" t="str" cm="1">
        <f t="array" ref="E408">IFERROR(-SUMPRODUCT((transactions[Stock_ticker]=A408)*(transactions[Transaction_type]="Sell")*transactions[Total_amount])/D408,"")</f>
        <v/>
      </c>
    </row>
    <row r="409" spans="3:5" ht="21" x14ac:dyDescent="0.25">
      <c r="C409" s="22" t="str" cm="1">
        <f t="array" ref="C409">IFERROR(SUMPRODUCT((transactions[Stock_ticker]=A409)*(transactions[Transaction_type]="Buy")*transactions[Total_amount])/B409,"")</f>
        <v/>
      </c>
      <c r="E409" s="24" t="str" cm="1">
        <f t="array" ref="E409">IFERROR(-SUMPRODUCT((transactions[Stock_ticker]=A409)*(transactions[Transaction_type]="Sell")*transactions[Total_amount])/D409,"")</f>
        <v/>
      </c>
    </row>
    <row r="410" spans="3:5" ht="21" x14ac:dyDescent="0.25">
      <c r="C410" s="22" t="str" cm="1">
        <f t="array" ref="C410">IFERROR(SUMPRODUCT((transactions[Stock_ticker]=A410)*(transactions[Transaction_type]="Buy")*transactions[Total_amount])/B410,"")</f>
        <v/>
      </c>
      <c r="E410" s="24" t="str" cm="1">
        <f t="array" ref="E410">IFERROR(-SUMPRODUCT((transactions[Stock_ticker]=A410)*(transactions[Transaction_type]="Sell")*transactions[Total_amount])/D410,"")</f>
        <v/>
      </c>
    </row>
    <row r="411" spans="3:5" ht="21" x14ac:dyDescent="0.25">
      <c r="C411" s="22" t="str" cm="1">
        <f t="array" ref="C411">IFERROR(SUMPRODUCT((transactions[Stock_ticker]=A411)*(transactions[Transaction_type]="Buy")*transactions[Total_amount])/B411,"")</f>
        <v/>
      </c>
      <c r="E411" s="24" t="str" cm="1">
        <f t="array" ref="E411">IFERROR(-SUMPRODUCT((transactions[Stock_ticker]=A411)*(transactions[Transaction_type]="Sell")*transactions[Total_amount])/D411,"")</f>
        <v/>
      </c>
    </row>
    <row r="412" spans="3:5" ht="21" x14ac:dyDescent="0.25">
      <c r="C412" s="22" t="str" cm="1">
        <f t="array" ref="C412">IFERROR(SUMPRODUCT((transactions[Stock_ticker]=A412)*(transactions[Transaction_type]="Buy")*transactions[Total_amount])/B412,"")</f>
        <v/>
      </c>
      <c r="E412" s="24" t="str" cm="1">
        <f t="array" ref="E412">IFERROR(-SUMPRODUCT((transactions[Stock_ticker]=A412)*(transactions[Transaction_type]="Sell")*transactions[Total_amount])/D412,"")</f>
        <v/>
      </c>
    </row>
    <row r="413" spans="3:5" ht="21" x14ac:dyDescent="0.25">
      <c r="C413" s="22" t="str" cm="1">
        <f t="array" ref="C413">IFERROR(SUMPRODUCT((transactions[Stock_ticker]=A413)*(transactions[Transaction_type]="Buy")*transactions[Total_amount])/B413,"")</f>
        <v/>
      </c>
      <c r="E413" s="24" t="str" cm="1">
        <f t="array" ref="E413">IFERROR(-SUMPRODUCT((transactions[Stock_ticker]=A413)*(transactions[Transaction_type]="Sell")*transactions[Total_amount])/D413,"")</f>
        <v/>
      </c>
    </row>
    <row r="414" spans="3:5" ht="21" x14ac:dyDescent="0.25">
      <c r="C414" s="22" t="str" cm="1">
        <f t="array" ref="C414">IFERROR(SUMPRODUCT((transactions[Stock_ticker]=A414)*(transactions[Transaction_type]="Buy")*transactions[Total_amount])/B414,"")</f>
        <v/>
      </c>
      <c r="E414" s="24" t="str" cm="1">
        <f t="array" ref="E414">IFERROR(-SUMPRODUCT((transactions[Stock_ticker]=A414)*(transactions[Transaction_type]="Sell")*transactions[Total_amount])/D414,"")</f>
        <v/>
      </c>
    </row>
    <row r="415" spans="3:5" ht="21" x14ac:dyDescent="0.25">
      <c r="C415" s="22" t="str" cm="1">
        <f t="array" ref="C415">IFERROR(SUMPRODUCT((transactions[Stock_ticker]=A415)*(transactions[Transaction_type]="Buy")*transactions[Total_amount])/B415,"")</f>
        <v/>
      </c>
      <c r="E415" s="24" t="str" cm="1">
        <f t="array" ref="E415">IFERROR(-SUMPRODUCT((transactions[Stock_ticker]=A415)*(transactions[Transaction_type]="Sell")*transactions[Total_amount])/D415,"")</f>
        <v/>
      </c>
    </row>
    <row r="416" spans="3:5" ht="21" x14ac:dyDescent="0.25">
      <c r="C416" s="22" t="str" cm="1">
        <f t="array" ref="C416">IFERROR(SUMPRODUCT((transactions[Stock_ticker]=A416)*(transactions[Transaction_type]="Buy")*transactions[Total_amount])/B416,"")</f>
        <v/>
      </c>
      <c r="E416" s="24" t="str" cm="1">
        <f t="array" ref="E416">IFERROR(-SUMPRODUCT((transactions[Stock_ticker]=A416)*(transactions[Transaction_type]="Sell")*transactions[Total_amount])/D416,"")</f>
        <v/>
      </c>
    </row>
    <row r="417" spans="3:5" ht="21" x14ac:dyDescent="0.25">
      <c r="C417" s="22" t="str" cm="1">
        <f t="array" ref="C417">IFERROR(SUMPRODUCT((transactions[Stock_ticker]=A417)*(transactions[Transaction_type]="Buy")*transactions[Total_amount])/B417,"")</f>
        <v/>
      </c>
      <c r="E417" s="24" t="str" cm="1">
        <f t="array" ref="E417">IFERROR(-SUMPRODUCT((transactions[Stock_ticker]=A417)*(transactions[Transaction_type]="Sell")*transactions[Total_amount])/D417,"")</f>
        <v/>
      </c>
    </row>
    <row r="418" spans="3:5" ht="21" x14ac:dyDescent="0.25">
      <c r="C418" s="22" t="str" cm="1">
        <f t="array" ref="C418">IFERROR(SUMPRODUCT((transactions[Stock_ticker]=A418)*(transactions[Transaction_type]="Buy")*transactions[Total_amount])/B418,"")</f>
        <v/>
      </c>
      <c r="E418" s="24" t="str" cm="1">
        <f t="array" ref="E418">IFERROR(-SUMPRODUCT((transactions[Stock_ticker]=A418)*(transactions[Transaction_type]="Sell")*transactions[Total_amount])/D418,"")</f>
        <v/>
      </c>
    </row>
    <row r="419" spans="3:5" ht="21" x14ac:dyDescent="0.25">
      <c r="C419" s="22" t="str" cm="1">
        <f t="array" ref="C419">IFERROR(SUMPRODUCT((transactions[Stock_ticker]=A419)*(transactions[Transaction_type]="Buy")*transactions[Total_amount])/B419,"")</f>
        <v/>
      </c>
      <c r="E419" s="24" t="str" cm="1">
        <f t="array" ref="E419">IFERROR(-SUMPRODUCT((transactions[Stock_ticker]=A419)*(transactions[Transaction_type]="Sell")*transactions[Total_amount])/D419,"")</f>
        <v/>
      </c>
    </row>
    <row r="420" spans="3:5" ht="21" x14ac:dyDescent="0.25">
      <c r="C420" s="22" t="str" cm="1">
        <f t="array" ref="C420">IFERROR(SUMPRODUCT((transactions[Stock_ticker]=A420)*(transactions[Transaction_type]="Buy")*transactions[Total_amount])/B420,"")</f>
        <v/>
      </c>
      <c r="E420" s="24" t="str" cm="1">
        <f t="array" ref="E420">IFERROR(-SUMPRODUCT((transactions[Stock_ticker]=A420)*(transactions[Transaction_type]="Sell")*transactions[Total_amount])/D420,"")</f>
        <v/>
      </c>
    </row>
    <row r="421" spans="3:5" ht="21" x14ac:dyDescent="0.25">
      <c r="C421" s="22" t="str" cm="1">
        <f t="array" ref="C421">IFERROR(SUMPRODUCT((transactions[Stock_ticker]=A421)*(transactions[Transaction_type]="Buy")*transactions[Total_amount])/B421,"")</f>
        <v/>
      </c>
      <c r="E421" s="24" t="str" cm="1">
        <f t="array" ref="E421">IFERROR(-SUMPRODUCT((transactions[Stock_ticker]=A421)*(transactions[Transaction_type]="Sell")*transactions[Total_amount])/D421,"")</f>
        <v/>
      </c>
    </row>
    <row r="422" spans="3:5" ht="21" x14ac:dyDescent="0.25">
      <c r="C422" s="22" t="str" cm="1">
        <f t="array" ref="C422">IFERROR(SUMPRODUCT((transactions[Stock_ticker]=A422)*(transactions[Transaction_type]="Buy")*transactions[Total_amount])/B422,"")</f>
        <v/>
      </c>
      <c r="E422" s="24" t="str" cm="1">
        <f t="array" ref="E422">IFERROR(-SUMPRODUCT((transactions[Stock_ticker]=A422)*(transactions[Transaction_type]="Sell")*transactions[Total_amount])/D422,"")</f>
        <v/>
      </c>
    </row>
    <row r="423" spans="3:5" ht="21" x14ac:dyDescent="0.25">
      <c r="C423" s="22" t="str" cm="1">
        <f t="array" ref="C423">IFERROR(SUMPRODUCT((transactions[Stock_ticker]=A423)*(transactions[Transaction_type]="Buy")*transactions[Total_amount])/B423,"")</f>
        <v/>
      </c>
      <c r="E423" s="24" t="str" cm="1">
        <f t="array" ref="E423">IFERROR(-SUMPRODUCT((transactions[Stock_ticker]=A423)*(transactions[Transaction_type]="Sell")*transactions[Total_amount])/D423,"")</f>
        <v/>
      </c>
    </row>
    <row r="424" spans="3:5" ht="21" x14ac:dyDescent="0.25">
      <c r="C424" s="22" t="str" cm="1">
        <f t="array" ref="C424">IFERROR(SUMPRODUCT((transactions[Stock_ticker]=A424)*(transactions[Transaction_type]="Buy")*transactions[Total_amount])/B424,"")</f>
        <v/>
      </c>
      <c r="E424" s="24" t="str" cm="1">
        <f t="array" ref="E424">IFERROR(-SUMPRODUCT((transactions[Stock_ticker]=A424)*(transactions[Transaction_type]="Sell")*transactions[Total_amount])/D424,"")</f>
        <v/>
      </c>
    </row>
    <row r="425" spans="3:5" ht="21" x14ac:dyDescent="0.25">
      <c r="C425" s="22" t="str" cm="1">
        <f t="array" ref="C425">IFERROR(SUMPRODUCT((transactions[Stock_ticker]=A425)*(transactions[Transaction_type]="Buy")*transactions[Total_amount])/B425,"")</f>
        <v/>
      </c>
      <c r="E425" s="24" t="str" cm="1">
        <f t="array" ref="E425">IFERROR(-SUMPRODUCT((transactions[Stock_ticker]=A425)*(transactions[Transaction_type]="Sell")*transactions[Total_amount])/D425,"")</f>
        <v/>
      </c>
    </row>
    <row r="426" spans="3:5" ht="21" x14ac:dyDescent="0.25">
      <c r="C426" s="22" t="str" cm="1">
        <f t="array" ref="C426">IFERROR(SUMPRODUCT((transactions[Stock_ticker]=A426)*(transactions[Transaction_type]="Buy")*transactions[Total_amount])/B426,"")</f>
        <v/>
      </c>
      <c r="E426" s="24" t="str" cm="1">
        <f t="array" ref="E426">IFERROR(-SUMPRODUCT((transactions[Stock_ticker]=A426)*(transactions[Transaction_type]="Sell")*transactions[Total_amount])/D426,"")</f>
        <v/>
      </c>
    </row>
    <row r="427" spans="3:5" ht="21" x14ac:dyDescent="0.25">
      <c r="C427" s="22" t="str" cm="1">
        <f t="array" ref="C427">IFERROR(SUMPRODUCT((transactions[Stock_ticker]=A427)*(transactions[Transaction_type]="Buy")*transactions[Total_amount])/B427,"")</f>
        <v/>
      </c>
      <c r="E427" s="24" t="str" cm="1">
        <f t="array" ref="E427">IFERROR(-SUMPRODUCT((transactions[Stock_ticker]=A427)*(transactions[Transaction_type]="Sell")*transactions[Total_amount])/D427,"")</f>
        <v/>
      </c>
    </row>
    <row r="428" spans="3:5" ht="21" x14ac:dyDescent="0.25">
      <c r="C428" s="22" t="str" cm="1">
        <f t="array" ref="C428">IFERROR(SUMPRODUCT((transactions[Stock_ticker]=A428)*(transactions[Transaction_type]="Buy")*transactions[Total_amount])/B428,"")</f>
        <v/>
      </c>
      <c r="E428" s="24" t="str" cm="1">
        <f t="array" ref="E428">IFERROR(-SUMPRODUCT((transactions[Stock_ticker]=A428)*(transactions[Transaction_type]="Sell")*transactions[Total_amount])/D428,"")</f>
        <v/>
      </c>
    </row>
    <row r="429" spans="3:5" ht="21" x14ac:dyDescent="0.25">
      <c r="C429" s="22" t="str" cm="1">
        <f t="array" ref="C429">IFERROR(SUMPRODUCT((transactions[Stock_ticker]=A429)*(transactions[Transaction_type]="Buy")*transactions[Total_amount])/B429,"")</f>
        <v/>
      </c>
      <c r="E429" s="24" t="str" cm="1">
        <f t="array" ref="E429">IFERROR(-SUMPRODUCT((transactions[Stock_ticker]=A429)*(transactions[Transaction_type]="Sell")*transactions[Total_amount])/D429,"")</f>
        <v/>
      </c>
    </row>
    <row r="430" spans="3:5" ht="21" x14ac:dyDescent="0.25">
      <c r="C430" s="22" t="str" cm="1">
        <f t="array" ref="C430">IFERROR(SUMPRODUCT((transactions[Stock_ticker]=A430)*(transactions[Transaction_type]="Buy")*transactions[Total_amount])/B430,"")</f>
        <v/>
      </c>
      <c r="E430" s="24" t="str" cm="1">
        <f t="array" ref="E430">IFERROR(-SUMPRODUCT((transactions[Stock_ticker]=A430)*(transactions[Transaction_type]="Sell")*transactions[Total_amount])/D430,"")</f>
        <v/>
      </c>
    </row>
    <row r="431" spans="3:5" ht="21" x14ac:dyDescent="0.25">
      <c r="C431" s="22" t="str" cm="1">
        <f t="array" ref="C431">IFERROR(SUMPRODUCT((transactions[Stock_ticker]=A431)*(transactions[Transaction_type]="Buy")*transactions[Total_amount])/B431,"")</f>
        <v/>
      </c>
      <c r="E431" s="24" t="str" cm="1">
        <f t="array" ref="E431">IFERROR(-SUMPRODUCT((transactions[Stock_ticker]=A431)*(transactions[Transaction_type]="Sell")*transactions[Total_amount])/D431,"")</f>
        <v/>
      </c>
    </row>
    <row r="432" spans="3:5" ht="21" x14ac:dyDescent="0.25">
      <c r="C432" s="22" t="str" cm="1">
        <f t="array" ref="C432">IFERROR(SUMPRODUCT((transactions[Stock_ticker]=A432)*(transactions[Transaction_type]="Buy")*transactions[Total_amount])/B432,"")</f>
        <v/>
      </c>
      <c r="E432" s="24" t="str" cm="1">
        <f t="array" ref="E432">IFERROR(-SUMPRODUCT((transactions[Stock_ticker]=A432)*(transactions[Transaction_type]="Sell")*transactions[Total_amount])/D432,"")</f>
        <v/>
      </c>
    </row>
    <row r="433" spans="3:5" ht="21" x14ac:dyDescent="0.25">
      <c r="C433" s="22" t="str" cm="1">
        <f t="array" ref="C433">IFERROR(SUMPRODUCT((transactions[Stock_ticker]=A433)*(transactions[Transaction_type]="Buy")*transactions[Total_amount])/B433,"")</f>
        <v/>
      </c>
      <c r="E433" s="24" t="str" cm="1">
        <f t="array" ref="E433">IFERROR(-SUMPRODUCT((transactions[Stock_ticker]=A433)*(transactions[Transaction_type]="Sell")*transactions[Total_amount])/D433,"")</f>
        <v/>
      </c>
    </row>
    <row r="434" spans="3:5" ht="21" x14ac:dyDescent="0.25">
      <c r="C434" s="22" t="str" cm="1">
        <f t="array" ref="C434">IFERROR(SUMPRODUCT((transactions[Stock_ticker]=A434)*(transactions[Transaction_type]="Buy")*transactions[Total_amount])/B434,"")</f>
        <v/>
      </c>
      <c r="E434" s="24" t="str" cm="1">
        <f t="array" ref="E434">IFERROR(-SUMPRODUCT((transactions[Stock_ticker]=A434)*(transactions[Transaction_type]="Sell")*transactions[Total_amount])/D434,"")</f>
        <v/>
      </c>
    </row>
    <row r="435" spans="3:5" ht="21" x14ac:dyDescent="0.25">
      <c r="C435" s="22" t="str" cm="1">
        <f t="array" ref="C435">IFERROR(SUMPRODUCT((transactions[Stock_ticker]=A435)*(transactions[Transaction_type]="Buy")*transactions[Total_amount])/B435,"")</f>
        <v/>
      </c>
      <c r="E435" s="24" t="str" cm="1">
        <f t="array" ref="E435">IFERROR(-SUMPRODUCT((transactions[Stock_ticker]=A435)*(transactions[Transaction_type]="Sell")*transactions[Total_amount])/D435,"")</f>
        <v/>
      </c>
    </row>
    <row r="436" spans="3:5" ht="21" x14ac:dyDescent="0.25">
      <c r="C436" s="22" t="str" cm="1">
        <f t="array" ref="C436">IFERROR(SUMPRODUCT((transactions[Stock_ticker]=A436)*(transactions[Transaction_type]="Buy")*transactions[Total_amount])/B436,"")</f>
        <v/>
      </c>
      <c r="E436" s="24" t="str" cm="1">
        <f t="array" ref="E436">IFERROR(-SUMPRODUCT((transactions[Stock_ticker]=A436)*(transactions[Transaction_type]="Sell")*transactions[Total_amount])/D436,"")</f>
        <v/>
      </c>
    </row>
    <row r="437" spans="3:5" ht="21" x14ac:dyDescent="0.25">
      <c r="C437" s="22" t="str" cm="1">
        <f t="array" ref="C437">IFERROR(SUMPRODUCT((transactions[Stock_ticker]=A437)*(transactions[Transaction_type]="Buy")*transactions[Total_amount])/B437,"")</f>
        <v/>
      </c>
      <c r="E437" s="24" t="str" cm="1">
        <f t="array" ref="E437">IFERROR(-SUMPRODUCT((transactions[Stock_ticker]=A437)*(transactions[Transaction_type]="Sell")*transactions[Total_amount])/D437,"")</f>
        <v/>
      </c>
    </row>
    <row r="438" spans="3:5" ht="21" x14ac:dyDescent="0.25">
      <c r="C438" s="22" t="str" cm="1">
        <f t="array" ref="C438">IFERROR(SUMPRODUCT((transactions[Stock_ticker]=A438)*(transactions[Transaction_type]="Buy")*transactions[Total_amount])/B438,"")</f>
        <v/>
      </c>
      <c r="E438" s="24" t="str" cm="1">
        <f t="array" ref="E438">IFERROR(-SUMPRODUCT((transactions[Stock_ticker]=A438)*(transactions[Transaction_type]="Sell")*transactions[Total_amount])/D438,"")</f>
        <v/>
      </c>
    </row>
    <row r="439" spans="3:5" ht="21" x14ac:dyDescent="0.25">
      <c r="C439" s="22" t="str" cm="1">
        <f t="array" ref="C439">IFERROR(SUMPRODUCT((transactions[Stock_ticker]=A439)*(transactions[Transaction_type]="Buy")*transactions[Total_amount])/B439,"")</f>
        <v/>
      </c>
      <c r="E439" s="24" t="str" cm="1">
        <f t="array" ref="E439">IFERROR(-SUMPRODUCT((transactions[Stock_ticker]=A439)*(transactions[Transaction_type]="Sell")*transactions[Total_amount])/D439,"")</f>
        <v/>
      </c>
    </row>
    <row r="440" spans="3:5" ht="21" x14ac:dyDescent="0.25">
      <c r="C440" s="22" t="str" cm="1">
        <f t="array" ref="C440">IFERROR(SUMPRODUCT((transactions[Stock_ticker]=A440)*(transactions[Transaction_type]="Buy")*transactions[Total_amount])/B440,"")</f>
        <v/>
      </c>
      <c r="E440" s="24" t="str" cm="1">
        <f t="array" ref="E440">IFERROR(-SUMPRODUCT((transactions[Stock_ticker]=A440)*(transactions[Transaction_type]="Sell")*transactions[Total_amount])/D440,"")</f>
        <v/>
      </c>
    </row>
    <row r="441" spans="3:5" ht="21" x14ac:dyDescent="0.25">
      <c r="C441" s="22" t="str" cm="1">
        <f t="array" ref="C441">IFERROR(SUMPRODUCT((transactions[Stock_ticker]=A441)*(transactions[Transaction_type]="Buy")*transactions[Total_amount])/B441,"")</f>
        <v/>
      </c>
      <c r="E441" s="24" t="str" cm="1">
        <f t="array" ref="E441">IFERROR(-SUMPRODUCT((transactions[Stock_ticker]=A441)*(transactions[Transaction_type]="Sell")*transactions[Total_amount])/D441,"")</f>
        <v/>
      </c>
    </row>
    <row r="442" spans="3:5" ht="21" x14ac:dyDescent="0.25">
      <c r="C442" s="22" t="str" cm="1">
        <f t="array" ref="C442">IFERROR(SUMPRODUCT((transactions[Stock_ticker]=A442)*(transactions[Transaction_type]="Buy")*transactions[Total_amount])/B442,"")</f>
        <v/>
      </c>
      <c r="E442" s="24" t="str" cm="1">
        <f t="array" ref="E442">IFERROR(-SUMPRODUCT((transactions[Stock_ticker]=A442)*(transactions[Transaction_type]="Sell")*transactions[Total_amount])/D442,"")</f>
        <v/>
      </c>
    </row>
    <row r="443" spans="3:5" ht="21" x14ac:dyDescent="0.25">
      <c r="C443" s="22" t="str" cm="1">
        <f t="array" ref="C443">IFERROR(SUMPRODUCT((transactions[Stock_ticker]=A443)*(transactions[Transaction_type]="Buy")*transactions[Total_amount])/B443,"")</f>
        <v/>
      </c>
      <c r="E443" s="24" t="str" cm="1">
        <f t="array" ref="E443">IFERROR(-SUMPRODUCT((transactions[Stock_ticker]=A443)*(transactions[Transaction_type]="Sell")*transactions[Total_amount])/D443,"")</f>
        <v/>
      </c>
    </row>
    <row r="444" spans="3:5" ht="21" x14ac:dyDescent="0.25">
      <c r="C444" s="22" t="str" cm="1">
        <f t="array" ref="C444">IFERROR(SUMPRODUCT((transactions[Stock_ticker]=A444)*(transactions[Transaction_type]="Buy")*transactions[Total_amount])/B444,"")</f>
        <v/>
      </c>
      <c r="E444" s="24" t="str" cm="1">
        <f t="array" ref="E444">IFERROR(-SUMPRODUCT((transactions[Stock_ticker]=A444)*(transactions[Transaction_type]="Sell")*transactions[Total_amount])/D444,"")</f>
        <v/>
      </c>
    </row>
    <row r="445" spans="3:5" ht="21" x14ac:dyDescent="0.25">
      <c r="C445" s="22" t="str" cm="1">
        <f t="array" ref="C445">IFERROR(SUMPRODUCT((transactions[Stock_ticker]=A445)*(transactions[Transaction_type]="Buy")*transactions[Total_amount])/B445,"")</f>
        <v/>
      </c>
      <c r="E445" s="24" t="str" cm="1">
        <f t="array" ref="E445">IFERROR(-SUMPRODUCT((transactions[Stock_ticker]=A445)*(transactions[Transaction_type]="Sell")*transactions[Total_amount])/D445,"")</f>
        <v/>
      </c>
    </row>
    <row r="446" spans="3:5" ht="21" x14ac:dyDescent="0.25">
      <c r="C446" s="22" t="str" cm="1">
        <f t="array" ref="C446">IFERROR(SUMPRODUCT((transactions[Stock_ticker]=A446)*(transactions[Transaction_type]="Buy")*transactions[Total_amount])/B446,"")</f>
        <v/>
      </c>
      <c r="E446" s="24" t="str" cm="1">
        <f t="array" ref="E446">IFERROR(-SUMPRODUCT((transactions[Stock_ticker]=A446)*(transactions[Transaction_type]="Sell")*transactions[Total_amount])/D446,"")</f>
        <v/>
      </c>
    </row>
    <row r="447" spans="3:5" ht="21" x14ac:dyDescent="0.25">
      <c r="C447" s="22" t="str" cm="1">
        <f t="array" ref="C447">IFERROR(SUMPRODUCT((transactions[Stock_ticker]=A447)*(transactions[Transaction_type]="Buy")*transactions[Total_amount])/B447,"")</f>
        <v/>
      </c>
      <c r="E447" s="24" t="str" cm="1">
        <f t="array" ref="E447">IFERROR(-SUMPRODUCT((transactions[Stock_ticker]=A447)*(transactions[Transaction_type]="Sell")*transactions[Total_amount])/D447,"")</f>
        <v/>
      </c>
    </row>
    <row r="448" spans="3:5" ht="21" x14ac:dyDescent="0.25">
      <c r="C448" s="22" t="str" cm="1">
        <f t="array" ref="C448">IFERROR(SUMPRODUCT((transactions[Stock_ticker]=A448)*(transactions[Transaction_type]="Buy")*transactions[Total_amount])/B448,"")</f>
        <v/>
      </c>
      <c r="E448" s="24" t="str" cm="1">
        <f t="array" ref="E448">IFERROR(-SUMPRODUCT((transactions[Stock_ticker]=A448)*(transactions[Transaction_type]="Sell")*transactions[Total_amount])/D448,"")</f>
        <v/>
      </c>
    </row>
    <row r="449" spans="3:5" ht="21" x14ac:dyDescent="0.25">
      <c r="C449" s="22" t="str" cm="1">
        <f t="array" ref="C449">IFERROR(SUMPRODUCT((transactions[Stock_ticker]=A449)*(transactions[Transaction_type]="Buy")*transactions[Total_amount])/B449,"")</f>
        <v/>
      </c>
      <c r="E449" s="24" t="str" cm="1">
        <f t="array" ref="E449">IFERROR(-SUMPRODUCT((transactions[Stock_ticker]=A449)*(transactions[Transaction_type]="Sell")*transactions[Total_amount])/D449,"")</f>
        <v/>
      </c>
    </row>
    <row r="450" spans="3:5" ht="21" x14ac:dyDescent="0.25">
      <c r="C450" s="22" t="str" cm="1">
        <f t="array" ref="C450">IFERROR(SUMPRODUCT((transactions[Stock_ticker]=A450)*(transactions[Transaction_type]="Buy")*transactions[Total_amount])/B450,"")</f>
        <v/>
      </c>
      <c r="E450" s="24" t="str" cm="1">
        <f t="array" ref="E450">IFERROR(-SUMPRODUCT((transactions[Stock_ticker]=A450)*(transactions[Transaction_type]="Sell")*transactions[Total_amount])/D450,"")</f>
        <v/>
      </c>
    </row>
    <row r="451" spans="3:5" ht="21" x14ac:dyDescent="0.25">
      <c r="C451" s="22" t="str" cm="1">
        <f t="array" ref="C451">IFERROR(SUMPRODUCT((transactions[Stock_ticker]=A451)*(transactions[Transaction_type]="Buy")*transactions[Total_amount])/B451,"")</f>
        <v/>
      </c>
      <c r="E451" s="24" t="str" cm="1">
        <f t="array" ref="E451">IFERROR(-SUMPRODUCT((transactions[Stock_ticker]=A451)*(transactions[Transaction_type]="Sell")*transactions[Total_amount])/D451,"")</f>
        <v/>
      </c>
    </row>
    <row r="452" spans="3:5" ht="21" x14ac:dyDescent="0.25">
      <c r="C452" s="22" t="str" cm="1">
        <f t="array" ref="C452">IFERROR(SUMPRODUCT((transactions[Stock_ticker]=A452)*(transactions[Transaction_type]="Buy")*transactions[Total_amount])/B452,"")</f>
        <v/>
      </c>
      <c r="E452" s="24" t="str" cm="1">
        <f t="array" ref="E452">IFERROR(-SUMPRODUCT((transactions[Stock_ticker]=A452)*(transactions[Transaction_type]="Sell")*transactions[Total_amount])/D452,"")</f>
        <v/>
      </c>
    </row>
    <row r="453" spans="3:5" ht="21" x14ac:dyDescent="0.25">
      <c r="C453" s="22" t="str" cm="1">
        <f t="array" ref="C453">IFERROR(SUMPRODUCT((transactions[Stock_ticker]=A453)*(transactions[Transaction_type]="Buy")*transactions[Total_amount])/B453,"")</f>
        <v/>
      </c>
      <c r="E453" s="24" t="str" cm="1">
        <f t="array" ref="E453">IFERROR(-SUMPRODUCT((transactions[Stock_ticker]=A453)*(transactions[Transaction_type]="Sell")*transactions[Total_amount])/D453,"")</f>
        <v/>
      </c>
    </row>
    <row r="454" spans="3:5" ht="21" x14ac:dyDescent="0.25">
      <c r="C454" s="22" t="str" cm="1">
        <f t="array" ref="C454">IFERROR(SUMPRODUCT((transactions[Stock_ticker]=A454)*(transactions[Transaction_type]="Buy")*transactions[Total_amount])/B454,"")</f>
        <v/>
      </c>
      <c r="E454" s="24" t="str" cm="1">
        <f t="array" ref="E454">IFERROR(-SUMPRODUCT((transactions[Stock_ticker]=A454)*(transactions[Transaction_type]="Sell")*transactions[Total_amount])/D454,"")</f>
        <v/>
      </c>
    </row>
    <row r="455" spans="3:5" ht="21" x14ac:dyDescent="0.25">
      <c r="C455" s="22" t="str" cm="1">
        <f t="array" ref="C455">IFERROR(SUMPRODUCT((transactions[Stock_ticker]=A455)*(transactions[Transaction_type]="Buy")*transactions[Total_amount])/B455,"")</f>
        <v/>
      </c>
      <c r="E455" s="24" t="str" cm="1">
        <f t="array" ref="E455">IFERROR(-SUMPRODUCT((transactions[Stock_ticker]=A455)*(transactions[Transaction_type]="Sell")*transactions[Total_amount])/D455,"")</f>
        <v/>
      </c>
    </row>
    <row r="456" spans="3:5" ht="21" x14ac:dyDescent="0.25">
      <c r="C456" s="22" t="str" cm="1">
        <f t="array" ref="C456">IFERROR(SUMPRODUCT((transactions[Stock_ticker]=A456)*(transactions[Transaction_type]="Buy")*transactions[Total_amount])/B456,"")</f>
        <v/>
      </c>
      <c r="E456" s="24" t="str" cm="1">
        <f t="array" ref="E456">IFERROR(-SUMPRODUCT((transactions[Stock_ticker]=A456)*(transactions[Transaction_type]="Sell")*transactions[Total_amount])/D456,"")</f>
        <v/>
      </c>
    </row>
    <row r="457" spans="3:5" ht="21" x14ac:dyDescent="0.25">
      <c r="C457" s="22" t="str" cm="1">
        <f t="array" ref="C457">IFERROR(SUMPRODUCT((transactions[Stock_ticker]=A457)*(transactions[Transaction_type]="Buy")*transactions[Total_amount])/B457,"")</f>
        <v/>
      </c>
      <c r="E457" s="24" t="str" cm="1">
        <f t="array" ref="E457">IFERROR(-SUMPRODUCT((transactions[Stock_ticker]=A457)*(transactions[Transaction_type]="Sell")*transactions[Total_amount])/D457,"")</f>
        <v/>
      </c>
    </row>
    <row r="458" spans="3:5" ht="21" x14ac:dyDescent="0.25">
      <c r="C458" s="22" t="str" cm="1">
        <f t="array" ref="C458">IFERROR(SUMPRODUCT((transactions[Stock_ticker]=A458)*(transactions[Transaction_type]="Buy")*transactions[Total_amount])/B458,"")</f>
        <v/>
      </c>
      <c r="E458" s="24" t="str" cm="1">
        <f t="array" ref="E458">IFERROR(-SUMPRODUCT((transactions[Stock_ticker]=A458)*(transactions[Transaction_type]="Sell")*transactions[Total_amount])/D458,"")</f>
        <v/>
      </c>
    </row>
    <row r="459" spans="3:5" ht="21" x14ac:dyDescent="0.25">
      <c r="C459" s="22" t="str" cm="1">
        <f t="array" ref="C459">IFERROR(SUMPRODUCT((transactions[Stock_ticker]=A459)*(transactions[Transaction_type]="Buy")*transactions[Total_amount])/B459,"")</f>
        <v/>
      </c>
      <c r="E459" s="24" t="str" cm="1">
        <f t="array" ref="E459">IFERROR(-SUMPRODUCT((transactions[Stock_ticker]=A459)*(transactions[Transaction_type]="Sell")*transactions[Total_amount])/D459,"")</f>
        <v/>
      </c>
    </row>
    <row r="460" spans="3:5" ht="21" x14ac:dyDescent="0.25">
      <c r="C460" s="22" t="str" cm="1">
        <f t="array" ref="C460">IFERROR(SUMPRODUCT((transactions[Stock_ticker]=A460)*(transactions[Transaction_type]="Buy")*transactions[Total_amount])/B460,"")</f>
        <v/>
      </c>
      <c r="E460" s="24" t="str" cm="1">
        <f t="array" ref="E460">IFERROR(-SUMPRODUCT((transactions[Stock_ticker]=A460)*(transactions[Transaction_type]="Sell")*transactions[Total_amount])/D460,"")</f>
        <v/>
      </c>
    </row>
    <row r="461" spans="3:5" ht="21" x14ac:dyDescent="0.25">
      <c r="C461" s="22" t="str" cm="1">
        <f t="array" ref="C461">IFERROR(SUMPRODUCT((transactions[Stock_ticker]=A461)*(transactions[Transaction_type]="Buy")*transactions[Total_amount])/B461,"")</f>
        <v/>
      </c>
      <c r="E461" s="24" t="str" cm="1">
        <f t="array" ref="E461">IFERROR(-SUMPRODUCT((transactions[Stock_ticker]=A461)*(transactions[Transaction_type]="Sell")*transactions[Total_amount])/D461,"")</f>
        <v/>
      </c>
    </row>
    <row r="462" spans="3:5" ht="21" x14ac:dyDescent="0.25">
      <c r="C462" s="22" t="str" cm="1">
        <f t="array" ref="C462">IFERROR(SUMPRODUCT((transactions[Stock_ticker]=A462)*(transactions[Transaction_type]="Buy")*transactions[Total_amount])/B462,"")</f>
        <v/>
      </c>
      <c r="E462" s="24" t="str" cm="1">
        <f t="array" ref="E462">IFERROR(-SUMPRODUCT((transactions[Stock_ticker]=A462)*(transactions[Transaction_type]="Sell")*transactions[Total_amount])/D462,"")</f>
        <v/>
      </c>
    </row>
    <row r="463" spans="3:5" ht="21" x14ac:dyDescent="0.25">
      <c r="C463" s="22" t="str" cm="1">
        <f t="array" ref="C463">IFERROR(SUMPRODUCT((transactions[Stock_ticker]=A463)*(transactions[Transaction_type]="Buy")*transactions[Total_amount])/B463,"")</f>
        <v/>
      </c>
      <c r="E463" s="24" t="str" cm="1">
        <f t="array" ref="E463">IFERROR(-SUMPRODUCT((transactions[Stock_ticker]=A463)*(transactions[Transaction_type]="Sell")*transactions[Total_amount])/D463,"")</f>
        <v/>
      </c>
    </row>
    <row r="464" spans="3:5" ht="21" x14ac:dyDescent="0.25">
      <c r="C464" s="22" t="str" cm="1">
        <f t="array" ref="C464">IFERROR(SUMPRODUCT((transactions[Stock_ticker]=A464)*(transactions[Transaction_type]="Buy")*transactions[Total_amount])/B464,"")</f>
        <v/>
      </c>
      <c r="E464" s="24" t="str" cm="1">
        <f t="array" ref="E464">IFERROR(-SUMPRODUCT((transactions[Stock_ticker]=A464)*(transactions[Transaction_type]="Sell")*transactions[Total_amount])/D464,"")</f>
        <v/>
      </c>
    </row>
    <row r="465" spans="3:5" ht="21" x14ac:dyDescent="0.25">
      <c r="C465" s="22" t="str" cm="1">
        <f t="array" ref="C465">IFERROR(SUMPRODUCT((transactions[Stock_ticker]=A465)*(transactions[Transaction_type]="Buy")*transactions[Total_amount])/B465,"")</f>
        <v/>
      </c>
      <c r="E465" s="24" t="str" cm="1">
        <f t="array" ref="E465">IFERROR(-SUMPRODUCT((transactions[Stock_ticker]=A465)*(transactions[Transaction_type]="Sell")*transactions[Total_amount])/D465,"")</f>
        <v/>
      </c>
    </row>
    <row r="466" spans="3:5" ht="21" x14ac:dyDescent="0.25">
      <c r="C466" s="22" t="str" cm="1">
        <f t="array" ref="C466">IFERROR(SUMPRODUCT((transactions[Stock_ticker]=A466)*(transactions[Transaction_type]="Buy")*transactions[Total_amount])/B466,"")</f>
        <v/>
      </c>
      <c r="E466" s="24" t="str" cm="1">
        <f t="array" ref="E466">IFERROR(-SUMPRODUCT((transactions[Stock_ticker]=A466)*(transactions[Transaction_type]="Sell")*transactions[Total_amount])/D466,"")</f>
        <v/>
      </c>
    </row>
    <row r="467" spans="3:5" ht="21" x14ac:dyDescent="0.25">
      <c r="C467" s="22" t="str" cm="1">
        <f t="array" ref="C467">IFERROR(SUMPRODUCT((transactions[Stock_ticker]=A467)*(transactions[Transaction_type]="Buy")*transactions[Total_amount])/B467,"")</f>
        <v/>
      </c>
      <c r="E467" s="24" t="str" cm="1">
        <f t="array" ref="E467">IFERROR(-SUMPRODUCT((transactions[Stock_ticker]=A467)*(transactions[Transaction_type]="Sell")*transactions[Total_amount])/D467,"")</f>
        <v/>
      </c>
    </row>
    <row r="468" spans="3:5" ht="21" x14ac:dyDescent="0.25">
      <c r="C468" s="22" t="str" cm="1">
        <f t="array" ref="C468">IFERROR(SUMPRODUCT((transactions[Stock_ticker]=A468)*(transactions[Transaction_type]="Buy")*transactions[Total_amount])/B468,"")</f>
        <v/>
      </c>
      <c r="E468" s="24" t="str" cm="1">
        <f t="array" ref="E468">IFERROR(-SUMPRODUCT((transactions[Stock_ticker]=A468)*(transactions[Transaction_type]="Sell")*transactions[Total_amount])/D468,"")</f>
        <v/>
      </c>
    </row>
    <row r="469" spans="3:5" ht="21" x14ac:dyDescent="0.25">
      <c r="C469" s="22" t="str" cm="1">
        <f t="array" ref="C469">IFERROR(SUMPRODUCT((transactions[Stock_ticker]=A469)*(transactions[Transaction_type]="Buy")*transactions[Total_amount])/B469,"")</f>
        <v/>
      </c>
      <c r="E469" s="24" t="str" cm="1">
        <f t="array" ref="E469">IFERROR(-SUMPRODUCT((transactions[Stock_ticker]=A469)*(transactions[Transaction_type]="Sell")*transactions[Total_amount])/D469,"")</f>
        <v/>
      </c>
    </row>
    <row r="470" spans="3:5" ht="21" x14ac:dyDescent="0.25">
      <c r="C470" s="22" t="str" cm="1">
        <f t="array" ref="C470">IFERROR(SUMPRODUCT((transactions[Stock_ticker]=A470)*(transactions[Transaction_type]="Buy")*transactions[Total_amount])/B470,"")</f>
        <v/>
      </c>
      <c r="E470" s="24" t="str" cm="1">
        <f t="array" ref="E470">IFERROR(-SUMPRODUCT((transactions[Stock_ticker]=A470)*(transactions[Transaction_type]="Sell")*transactions[Total_amount])/D470,"")</f>
        <v/>
      </c>
    </row>
    <row r="471" spans="3:5" ht="21" x14ac:dyDescent="0.25">
      <c r="C471" s="22" t="str" cm="1">
        <f t="array" ref="C471">IFERROR(SUMPRODUCT((transactions[Stock_ticker]=A471)*(transactions[Transaction_type]="Buy")*transactions[Total_amount])/B471,"")</f>
        <v/>
      </c>
      <c r="E471" s="24" t="str" cm="1">
        <f t="array" ref="E471">IFERROR(-SUMPRODUCT((transactions[Stock_ticker]=A471)*(transactions[Transaction_type]="Sell")*transactions[Total_amount])/D471,"")</f>
        <v/>
      </c>
    </row>
    <row r="472" spans="3:5" ht="21" x14ac:dyDescent="0.25">
      <c r="C472" s="22" t="str" cm="1">
        <f t="array" ref="C472">IFERROR(SUMPRODUCT((transactions[Stock_ticker]=A472)*(transactions[Transaction_type]="Buy")*transactions[Total_amount])/B472,"")</f>
        <v/>
      </c>
      <c r="E472" s="24" t="str" cm="1">
        <f t="array" ref="E472">IFERROR(-SUMPRODUCT((transactions[Stock_ticker]=A472)*(transactions[Transaction_type]="Sell")*transactions[Total_amount])/D472,"")</f>
        <v/>
      </c>
    </row>
    <row r="473" spans="3:5" ht="21" x14ac:dyDescent="0.25">
      <c r="C473" s="22" t="str" cm="1">
        <f t="array" ref="C473">IFERROR(SUMPRODUCT((transactions[Stock_ticker]=A473)*(transactions[Transaction_type]="Buy")*transactions[Total_amount])/B473,"")</f>
        <v/>
      </c>
      <c r="E473" s="24" t="str" cm="1">
        <f t="array" ref="E473">IFERROR(-SUMPRODUCT((transactions[Stock_ticker]=A473)*(transactions[Transaction_type]="Sell")*transactions[Total_amount])/D473,"")</f>
        <v/>
      </c>
    </row>
    <row r="474" spans="3:5" ht="21" x14ac:dyDescent="0.25">
      <c r="C474" s="22" t="str" cm="1">
        <f t="array" ref="C474">IFERROR(SUMPRODUCT((transactions[Stock_ticker]=A474)*(transactions[Transaction_type]="Buy")*transactions[Total_amount])/B474,"")</f>
        <v/>
      </c>
      <c r="E474" s="24" t="str" cm="1">
        <f t="array" ref="E474">IFERROR(-SUMPRODUCT((transactions[Stock_ticker]=A474)*(transactions[Transaction_type]="Sell")*transactions[Total_amount])/D474,"")</f>
        <v/>
      </c>
    </row>
    <row r="475" spans="3:5" ht="21" x14ac:dyDescent="0.25">
      <c r="C475" s="22" t="str" cm="1">
        <f t="array" ref="C475">IFERROR(SUMPRODUCT((transactions[Stock_ticker]=A475)*(transactions[Transaction_type]="Buy")*transactions[Total_amount])/B475,"")</f>
        <v/>
      </c>
      <c r="E475" s="24" t="str" cm="1">
        <f t="array" ref="E475">IFERROR(-SUMPRODUCT((transactions[Stock_ticker]=A475)*(transactions[Transaction_type]="Sell")*transactions[Total_amount])/D475,"")</f>
        <v/>
      </c>
    </row>
    <row r="476" spans="3:5" ht="21" x14ac:dyDescent="0.25">
      <c r="C476" s="22" t="str" cm="1">
        <f t="array" ref="C476">IFERROR(SUMPRODUCT((transactions[Stock_ticker]=A476)*(transactions[Transaction_type]="Buy")*transactions[Total_amount])/B476,"")</f>
        <v/>
      </c>
      <c r="E476" s="24" t="str" cm="1">
        <f t="array" ref="E476">IFERROR(-SUMPRODUCT((transactions[Stock_ticker]=A476)*(transactions[Transaction_type]="Sell")*transactions[Total_amount])/D476,"")</f>
        <v/>
      </c>
    </row>
    <row r="477" spans="3:5" ht="21" x14ac:dyDescent="0.25">
      <c r="C477" s="22" t="str" cm="1">
        <f t="array" ref="C477">IFERROR(SUMPRODUCT((transactions[Stock_ticker]=A477)*(transactions[Transaction_type]="Buy")*transactions[Total_amount])/B477,"")</f>
        <v/>
      </c>
      <c r="E477" s="24" t="str" cm="1">
        <f t="array" ref="E477">IFERROR(-SUMPRODUCT((transactions[Stock_ticker]=A477)*(transactions[Transaction_type]="Sell")*transactions[Total_amount])/D477,"")</f>
        <v/>
      </c>
    </row>
    <row r="478" spans="3:5" ht="21" x14ac:dyDescent="0.25">
      <c r="C478" s="22" t="str" cm="1">
        <f t="array" ref="C478">IFERROR(SUMPRODUCT((transactions[Stock_ticker]=A478)*(transactions[Transaction_type]="Buy")*transactions[Total_amount])/B478,"")</f>
        <v/>
      </c>
      <c r="E478" s="24" t="str" cm="1">
        <f t="array" ref="E478">IFERROR(-SUMPRODUCT((transactions[Stock_ticker]=A478)*(transactions[Transaction_type]="Sell")*transactions[Total_amount])/D478,"")</f>
        <v/>
      </c>
    </row>
    <row r="479" spans="3:5" ht="21" x14ac:dyDescent="0.25">
      <c r="C479" s="22" t="str" cm="1">
        <f t="array" ref="C479">IFERROR(SUMPRODUCT((transactions[Stock_ticker]=A479)*(transactions[Transaction_type]="Buy")*transactions[Total_amount])/B479,"")</f>
        <v/>
      </c>
      <c r="E479" s="24" t="str" cm="1">
        <f t="array" ref="E479">IFERROR(-SUMPRODUCT((transactions[Stock_ticker]=A479)*(transactions[Transaction_type]="Sell")*transactions[Total_amount])/D479,"")</f>
        <v/>
      </c>
    </row>
    <row r="480" spans="3:5" ht="21" x14ac:dyDescent="0.25">
      <c r="C480" s="22" t="str" cm="1">
        <f t="array" ref="C480">IFERROR(SUMPRODUCT((transactions[Stock_ticker]=A480)*(transactions[Transaction_type]="Buy")*transactions[Total_amount])/B480,"")</f>
        <v/>
      </c>
      <c r="E480" s="24" t="str" cm="1">
        <f t="array" ref="E480">IFERROR(-SUMPRODUCT((transactions[Stock_ticker]=A480)*(transactions[Transaction_type]="Sell")*transactions[Total_amount])/D480,"")</f>
        <v/>
      </c>
    </row>
    <row r="481" spans="3:5" ht="21" x14ac:dyDescent="0.25">
      <c r="C481" s="22" t="str" cm="1">
        <f t="array" ref="C481">IFERROR(SUMPRODUCT((transactions[Stock_ticker]=A481)*(transactions[Transaction_type]="Buy")*transactions[Total_amount])/B481,"")</f>
        <v/>
      </c>
      <c r="E481" s="24" t="str" cm="1">
        <f t="array" ref="E481">IFERROR(-SUMPRODUCT((transactions[Stock_ticker]=A481)*(transactions[Transaction_type]="Sell")*transactions[Total_amount])/D481,"")</f>
        <v/>
      </c>
    </row>
    <row r="482" spans="3:5" ht="21" x14ac:dyDescent="0.25">
      <c r="C482" s="22" t="str" cm="1">
        <f t="array" ref="C482">IFERROR(SUMPRODUCT((transactions[Stock_ticker]=A482)*(transactions[Transaction_type]="Buy")*transactions[Total_amount])/B482,"")</f>
        <v/>
      </c>
      <c r="E482" s="24" t="str" cm="1">
        <f t="array" ref="E482">IFERROR(-SUMPRODUCT((transactions[Stock_ticker]=A482)*(transactions[Transaction_type]="Sell")*transactions[Total_amount])/D482,"")</f>
        <v/>
      </c>
    </row>
    <row r="483" spans="3:5" ht="21" x14ac:dyDescent="0.25">
      <c r="C483" s="22" t="str" cm="1">
        <f t="array" ref="C483">IFERROR(SUMPRODUCT((transactions[Stock_ticker]=A483)*(transactions[Transaction_type]="Buy")*transactions[Total_amount])/B483,"")</f>
        <v/>
      </c>
      <c r="E483" s="24" t="str" cm="1">
        <f t="array" ref="E483">IFERROR(-SUMPRODUCT((transactions[Stock_ticker]=A483)*(transactions[Transaction_type]="Sell")*transactions[Total_amount])/D483,"")</f>
        <v/>
      </c>
    </row>
    <row r="484" spans="3:5" ht="21" x14ac:dyDescent="0.25">
      <c r="C484" s="22" t="str" cm="1">
        <f t="array" ref="C484">IFERROR(SUMPRODUCT((transactions[Stock_ticker]=A484)*(transactions[Transaction_type]="Buy")*transactions[Total_amount])/B484,"")</f>
        <v/>
      </c>
      <c r="E484" s="24" t="str" cm="1">
        <f t="array" ref="E484">IFERROR(-SUMPRODUCT((transactions[Stock_ticker]=A484)*(transactions[Transaction_type]="Sell")*transactions[Total_amount])/D484,"")</f>
        <v/>
      </c>
    </row>
    <row r="485" spans="3:5" ht="21" x14ac:dyDescent="0.25">
      <c r="C485" s="22" t="str" cm="1">
        <f t="array" ref="C485">IFERROR(SUMPRODUCT((transactions[Stock_ticker]=A485)*(transactions[Transaction_type]="Buy")*transactions[Total_amount])/B485,"")</f>
        <v/>
      </c>
      <c r="E485" s="24" t="str" cm="1">
        <f t="array" ref="E485">IFERROR(-SUMPRODUCT((transactions[Stock_ticker]=A485)*(transactions[Transaction_type]="Sell")*transactions[Total_amount])/D485,"")</f>
        <v/>
      </c>
    </row>
    <row r="486" spans="3:5" ht="21" x14ac:dyDescent="0.25">
      <c r="C486" s="22" t="str" cm="1">
        <f t="array" ref="C486">IFERROR(SUMPRODUCT((transactions[Stock_ticker]=A486)*(transactions[Transaction_type]="Buy")*transactions[Total_amount])/B486,"")</f>
        <v/>
      </c>
      <c r="E486" s="24" t="str" cm="1">
        <f t="array" ref="E486">IFERROR(-SUMPRODUCT((transactions[Stock_ticker]=A486)*(transactions[Transaction_type]="Sell")*transactions[Total_amount])/D486,"")</f>
        <v/>
      </c>
    </row>
    <row r="487" spans="3:5" ht="21" x14ac:dyDescent="0.25">
      <c r="C487" s="22" t="str" cm="1">
        <f t="array" ref="C487">IFERROR(SUMPRODUCT((transactions[Stock_ticker]=A487)*(transactions[Transaction_type]="Buy")*transactions[Total_amount])/B487,"")</f>
        <v/>
      </c>
      <c r="E487" s="24" t="str" cm="1">
        <f t="array" ref="E487">IFERROR(-SUMPRODUCT((transactions[Stock_ticker]=A487)*(transactions[Transaction_type]="Sell")*transactions[Total_amount])/D487,"")</f>
        <v/>
      </c>
    </row>
    <row r="488" spans="3:5" ht="21" x14ac:dyDescent="0.25">
      <c r="C488" s="22" t="str" cm="1">
        <f t="array" ref="C488">IFERROR(SUMPRODUCT((transactions[Stock_ticker]=A488)*(transactions[Transaction_type]="Buy")*transactions[Total_amount])/B488,"")</f>
        <v/>
      </c>
      <c r="E488" s="24" t="str" cm="1">
        <f t="array" ref="E488">IFERROR(-SUMPRODUCT((transactions[Stock_ticker]=A488)*(transactions[Transaction_type]="Sell")*transactions[Total_amount])/D488,"")</f>
        <v/>
      </c>
    </row>
    <row r="489" spans="3:5" ht="21" x14ac:dyDescent="0.25">
      <c r="C489" s="22" t="str" cm="1">
        <f t="array" ref="C489">IFERROR(SUMPRODUCT((transactions[Stock_ticker]=A489)*(transactions[Transaction_type]="Buy")*transactions[Total_amount])/B489,"")</f>
        <v/>
      </c>
      <c r="E489" s="24" t="str" cm="1">
        <f t="array" ref="E489">IFERROR(-SUMPRODUCT((transactions[Stock_ticker]=A489)*(transactions[Transaction_type]="Sell")*transactions[Total_amount])/D489,"")</f>
        <v/>
      </c>
    </row>
    <row r="490" spans="3:5" ht="21" x14ac:dyDescent="0.25">
      <c r="C490" s="22" t="str" cm="1">
        <f t="array" ref="C490">IFERROR(SUMPRODUCT((transactions[Stock_ticker]=A490)*(transactions[Transaction_type]="Buy")*transactions[Total_amount])/B490,"")</f>
        <v/>
      </c>
      <c r="E490" s="24" t="str" cm="1">
        <f t="array" ref="E490">IFERROR(-SUMPRODUCT((transactions[Stock_ticker]=A490)*(transactions[Transaction_type]="Sell")*transactions[Total_amount])/D490,"")</f>
        <v/>
      </c>
    </row>
    <row r="491" spans="3:5" ht="21" x14ac:dyDescent="0.25">
      <c r="C491" s="22" t="str" cm="1">
        <f t="array" ref="C491">IFERROR(SUMPRODUCT((transactions[Stock_ticker]=A491)*(transactions[Transaction_type]="Buy")*transactions[Total_amount])/B491,"")</f>
        <v/>
      </c>
      <c r="E491" s="24" t="str" cm="1">
        <f t="array" ref="E491">IFERROR(-SUMPRODUCT((transactions[Stock_ticker]=A491)*(transactions[Transaction_type]="Sell")*transactions[Total_amount])/D491,"")</f>
        <v/>
      </c>
    </row>
    <row r="492" spans="3:5" ht="21" x14ac:dyDescent="0.25">
      <c r="C492" s="22" t="str" cm="1">
        <f t="array" ref="C492">IFERROR(SUMPRODUCT((transactions[Stock_ticker]=A492)*(transactions[Transaction_type]="Buy")*transactions[Total_amount])/B492,"")</f>
        <v/>
      </c>
      <c r="E492" s="24" t="str" cm="1">
        <f t="array" ref="E492">IFERROR(-SUMPRODUCT((transactions[Stock_ticker]=A492)*(transactions[Transaction_type]="Sell")*transactions[Total_amount])/D492,"")</f>
        <v/>
      </c>
    </row>
    <row r="493" spans="3:5" ht="21" x14ac:dyDescent="0.25">
      <c r="C493" s="22" t="str" cm="1">
        <f t="array" ref="C493">IFERROR(SUMPRODUCT((transactions[Stock_ticker]=A493)*(transactions[Transaction_type]="Buy")*transactions[Total_amount])/B493,"")</f>
        <v/>
      </c>
      <c r="E493" s="24" t="str" cm="1">
        <f t="array" ref="E493">IFERROR(-SUMPRODUCT((transactions[Stock_ticker]=A493)*(transactions[Transaction_type]="Sell")*transactions[Total_amount])/D493,"")</f>
        <v/>
      </c>
    </row>
    <row r="494" spans="3:5" ht="21" x14ac:dyDescent="0.25">
      <c r="C494" s="22" t="str" cm="1">
        <f t="array" ref="C494">IFERROR(SUMPRODUCT((transactions[Stock_ticker]=A494)*(transactions[Transaction_type]="Buy")*transactions[Total_amount])/B494,"")</f>
        <v/>
      </c>
      <c r="E494" s="24" t="str" cm="1">
        <f t="array" ref="E494">IFERROR(-SUMPRODUCT((transactions[Stock_ticker]=A494)*(transactions[Transaction_type]="Sell")*transactions[Total_amount])/D494,"")</f>
        <v/>
      </c>
    </row>
    <row r="495" spans="3:5" ht="21" x14ac:dyDescent="0.25">
      <c r="C495" s="22" t="str" cm="1">
        <f t="array" ref="C495">IFERROR(SUMPRODUCT((transactions[Stock_ticker]=A495)*(transactions[Transaction_type]="Buy")*transactions[Total_amount])/B495,"")</f>
        <v/>
      </c>
      <c r="E495" s="24" t="str" cm="1">
        <f t="array" ref="E495">IFERROR(-SUMPRODUCT((transactions[Stock_ticker]=A495)*(transactions[Transaction_type]="Sell")*transactions[Total_amount])/D495,"")</f>
        <v/>
      </c>
    </row>
    <row r="496" spans="3:5" ht="21" x14ac:dyDescent="0.25">
      <c r="C496" s="22" t="str" cm="1">
        <f t="array" ref="C496">IFERROR(SUMPRODUCT((transactions[Stock_ticker]=A496)*(transactions[Transaction_type]="Buy")*transactions[Total_amount])/B496,"")</f>
        <v/>
      </c>
      <c r="E496" s="24" t="str" cm="1">
        <f t="array" ref="E496">IFERROR(-SUMPRODUCT((transactions[Stock_ticker]=A496)*(transactions[Transaction_type]="Sell")*transactions[Total_amount])/D496,"")</f>
        <v/>
      </c>
    </row>
    <row r="497" spans="3:5" ht="21" x14ac:dyDescent="0.25">
      <c r="C497" s="22" t="str" cm="1">
        <f t="array" ref="C497">IFERROR(SUMPRODUCT((transactions[Stock_ticker]=A497)*(transactions[Transaction_type]="Buy")*transactions[Total_amount])/B497,"")</f>
        <v/>
      </c>
      <c r="E497" s="24" t="str" cm="1">
        <f t="array" ref="E497">IFERROR(-SUMPRODUCT((transactions[Stock_ticker]=A497)*(transactions[Transaction_type]="Sell")*transactions[Total_amount])/D497,"")</f>
        <v/>
      </c>
    </row>
    <row r="498" spans="3:5" ht="21" x14ac:dyDescent="0.25">
      <c r="C498" s="22" t="str" cm="1">
        <f t="array" ref="C498">IFERROR(SUMPRODUCT((transactions[Stock_ticker]=A498)*(transactions[Transaction_type]="Buy")*transactions[Total_amount])/B498,"")</f>
        <v/>
      </c>
      <c r="E498" s="24" t="str" cm="1">
        <f t="array" ref="E498">IFERROR(-SUMPRODUCT((transactions[Stock_ticker]=A498)*(transactions[Transaction_type]="Sell")*transactions[Total_amount])/D498,"")</f>
        <v/>
      </c>
    </row>
    <row r="499" spans="3:5" ht="21" x14ac:dyDescent="0.25">
      <c r="C499" s="22" t="str" cm="1">
        <f t="array" ref="C499">IFERROR(SUMPRODUCT((transactions[Stock_ticker]=A499)*(transactions[Transaction_type]="Buy")*transactions[Total_amount])/B499,"")</f>
        <v/>
      </c>
      <c r="E499" s="24" t="str" cm="1">
        <f t="array" ref="E499">IFERROR(-SUMPRODUCT((transactions[Stock_ticker]=A499)*(transactions[Transaction_type]="Sell")*transactions[Total_amount])/D499,"")</f>
        <v/>
      </c>
    </row>
    <row r="500" spans="3:5" ht="21" x14ac:dyDescent="0.25">
      <c r="C500" s="22" t="str" cm="1">
        <f t="array" ref="C500">IFERROR(SUMPRODUCT((transactions[Stock_ticker]=A500)*(transactions[Transaction_type]="Buy")*transactions[Total_amount])/B500,"")</f>
        <v/>
      </c>
      <c r="E500" s="24" t="str" cm="1">
        <f t="array" ref="E500">IFERROR(-SUMPRODUCT((transactions[Stock_ticker]=A500)*(transactions[Transaction_type]="Sell")*transactions[Total_amount])/D500,"")</f>
        <v/>
      </c>
    </row>
    <row r="501" spans="3:5" ht="21" x14ac:dyDescent="0.25">
      <c r="C501" s="22" t="str" cm="1">
        <f t="array" ref="C501">IFERROR(SUMPRODUCT((transactions[Stock_ticker]=A501)*(transactions[Transaction_type]="Buy")*transactions[Total_amount])/B501,"")</f>
        <v/>
      </c>
      <c r="E501" s="24" t="str" cm="1">
        <f t="array" ref="E501">IFERROR(-SUMPRODUCT((transactions[Stock_ticker]=A501)*(transactions[Transaction_type]="Sell")*transactions[Total_amount])/D501,"")</f>
        <v/>
      </c>
    </row>
    <row r="502" spans="3:5" ht="21" x14ac:dyDescent="0.25">
      <c r="C502" s="22" t="str" cm="1">
        <f t="array" ref="C502">IFERROR(SUMPRODUCT((transactions[Stock_ticker]=A502)*(transactions[Transaction_type]="Buy")*transactions[Total_amount])/B502,"")</f>
        <v/>
      </c>
      <c r="E502" s="24" t="str" cm="1">
        <f t="array" ref="E502">IFERROR(-SUMPRODUCT((transactions[Stock_ticker]=A502)*(transactions[Transaction_type]="Sell")*transactions[Total_amount])/D502,"")</f>
        <v/>
      </c>
    </row>
    <row r="503" spans="3:5" ht="21" x14ac:dyDescent="0.25">
      <c r="C503" s="22" t="str" cm="1">
        <f t="array" ref="C503">IFERROR(SUMPRODUCT((transactions[Stock_ticker]=A503)*(transactions[Transaction_type]="Buy")*transactions[Total_amount])/B503,"")</f>
        <v/>
      </c>
      <c r="E503" s="24" t="str" cm="1">
        <f t="array" ref="E503">IFERROR(-SUMPRODUCT((transactions[Stock_ticker]=A503)*(transactions[Transaction_type]="Sell")*transactions[Total_amount])/D503,"")</f>
        <v/>
      </c>
    </row>
    <row r="504" spans="3:5" ht="21" x14ac:dyDescent="0.25">
      <c r="C504" s="22" t="str" cm="1">
        <f t="array" ref="C504">IFERROR(SUMPRODUCT((transactions[Stock_ticker]=A504)*(transactions[Transaction_type]="Buy")*transactions[Total_amount])/B504,"")</f>
        <v/>
      </c>
      <c r="E504" s="24" t="str" cm="1">
        <f t="array" ref="E504">IFERROR(-SUMPRODUCT((transactions[Stock_ticker]=A504)*(transactions[Transaction_type]="Sell")*transactions[Total_amount])/D504,"")</f>
        <v/>
      </c>
    </row>
    <row r="505" spans="3:5" ht="21" x14ac:dyDescent="0.25">
      <c r="C505" s="22" t="str" cm="1">
        <f t="array" ref="C505">IFERROR(SUMPRODUCT((transactions[Stock_ticker]=A505)*(transactions[Transaction_type]="Buy")*transactions[Total_amount])/B505,"")</f>
        <v/>
      </c>
      <c r="E505" s="24" t="str" cm="1">
        <f t="array" ref="E505">IFERROR(-SUMPRODUCT((transactions[Stock_ticker]=A505)*(transactions[Transaction_type]="Sell")*transactions[Total_amount])/D505,"")</f>
        <v/>
      </c>
    </row>
    <row r="506" spans="3:5" ht="21" x14ac:dyDescent="0.25">
      <c r="C506" s="22" t="str" cm="1">
        <f t="array" ref="C506">IFERROR(SUMPRODUCT((transactions[Stock_ticker]=A506)*(transactions[Transaction_type]="Buy")*transactions[Total_amount])/B506,"")</f>
        <v/>
      </c>
      <c r="E506" s="24" t="str" cm="1">
        <f t="array" ref="E506">IFERROR(-SUMPRODUCT((transactions[Stock_ticker]=A506)*(transactions[Transaction_type]="Sell")*transactions[Total_amount])/D506,"")</f>
        <v/>
      </c>
    </row>
    <row r="507" spans="3:5" ht="21" x14ac:dyDescent="0.25">
      <c r="C507" s="22" t="str" cm="1">
        <f t="array" ref="C507">IFERROR(SUMPRODUCT((transactions[Stock_ticker]=A507)*(transactions[Transaction_type]="Buy")*transactions[Total_amount])/B507,"")</f>
        <v/>
      </c>
      <c r="E507" s="24" t="str" cm="1">
        <f t="array" ref="E507">IFERROR(-SUMPRODUCT((transactions[Stock_ticker]=A507)*(transactions[Transaction_type]="Sell")*transactions[Total_amount])/D507,"")</f>
        <v/>
      </c>
    </row>
    <row r="508" spans="3:5" ht="21" x14ac:dyDescent="0.25">
      <c r="C508" s="22" t="str" cm="1">
        <f t="array" ref="C508">IFERROR(SUMPRODUCT((transactions[Stock_ticker]=A508)*(transactions[Transaction_type]="Buy")*transactions[Total_amount])/B508,"")</f>
        <v/>
      </c>
      <c r="E508" s="24" t="str" cm="1">
        <f t="array" ref="E508">IFERROR(-SUMPRODUCT((transactions[Stock_ticker]=A508)*(transactions[Transaction_type]="Sell")*transactions[Total_amount])/D508,"")</f>
        <v/>
      </c>
    </row>
    <row r="509" spans="3:5" ht="21" x14ac:dyDescent="0.25">
      <c r="C509" s="22" t="str" cm="1">
        <f t="array" ref="C509">IFERROR(SUMPRODUCT((transactions[Stock_ticker]=A509)*(transactions[Transaction_type]="Buy")*transactions[Total_amount])/B509,"")</f>
        <v/>
      </c>
      <c r="E509" s="24" t="str" cm="1">
        <f t="array" ref="E509">IFERROR(-SUMPRODUCT((transactions[Stock_ticker]=A509)*(transactions[Transaction_type]="Sell")*transactions[Total_amount])/D509,"")</f>
        <v/>
      </c>
    </row>
    <row r="510" spans="3:5" ht="21" x14ac:dyDescent="0.25">
      <c r="C510" s="22" t="str" cm="1">
        <f t="array" ref="C510">IFERROR(SUMPRODUCT((transactions[Stock_ticker]=A510)*(transactions[Transaction_type]="Buy")*transactions[Total_amount])/B510,"")</f>
        <v/>
      </c>
      <c r="E510" s="24" t="str" cm="1">
        <f t="array" ref="E510">IFERROR(-SUMPRODUCT((transactions[Stock_ticker]=A510)*(transactions[Transaction_type]="Sell")*transactions[Total_amount])/D510,"")</f>
        <v/>
      </c>
    </row>
    <row r="511" spans="3:5" ht="21" x14ac:dyDescent="0.25">
      <c r="C511" s="22" t="str" cm="1">
        <f t="array" ref="C511">IFERROR(SUMPRODUCT((transactions[Stock_ticker]=A511)*(transactions[Transaction_type]="Buy")*transactions[Total_amount])/B511,"")</f>
        <v/>
      </c>
      <c r="E511" s="24" t="str" cm="1">
        <f t="array" ref="E511">IFERROR(-SUMPRODUCT((transactions[Stock_ticker]=A511)*(transactions[Transaction_type]="Sell")*transactions[Total_amount])/D511,"")</f>
        <v/>
      </c>
    </row>
    <row r="512" spans="3:5" ht="21" x14ac:dyDescent="0.25">
      <c r="C512" s="22" t="str" cm="1">
        <f t="array" ref="C512">IFERROR(SUMPRODUCT((transactions[Stock_ticker]=A512)*(transactions[Transaction_type]="Buy")*transactions[Total_amount])/B512,"")</f>
        <v/>
      </c>
      <c r="E512" s="24" t="str" cm="1">
        <f t="array" ref="E512">IFERROR(-SUMPRODUCT((transactions[Stock_ticker]=A512)*(transactions[Transaction_type]="Sell")*transactions[Total_amount])/D512,"")</f>
        <v/>
      </c>
    </row>
    <row r="513" spans="3:5" ht="21" x14ac:dyDescent="0.25">
      <c r="C513" s="22" t="str" cm="1">
        <f t="array" ref="C513">IFERROR(SUMPRODUCT((transactions[Stock_ticker]=A513)*(transactions[Transaction_type]="Buy")*transactions[Total_amount])/B513,"")</f>
        <v/>
      </c>
      <c r="E513" s="24" t="str" cm="1">
        <f t="array" ref="E513">IFERROR(-SUMPRODUCT((transactions[Stock_ticker]=A513)*(transactions[Transaction_type]="Sell")*transactions[Total_amount])/D513,"")</f>
        <v/>
      </c>
    </row>
    <row r="514" spans="3:5" ht="21" x14ac:dyDescent="0.25">
      <c r="C514" s="22" t="str" cm="1">
        <f t="array" ref="C514">IFERROR(SUMPRODUCT((transactions[Stock_ticker]=A514)*(transactions[Transaction_type]="Buy")*transactions[Total_amount])/B514,"")</f>
        <v/>
      </c>
      <c r="E514" s="24" t="str" cm="1">
        <f t="array" ref="E514">IFERROR(-SUMPRODUCT((transactions[Stock_ticker]=A514)*(transactions[Transaction_type]="Sell")*transactions[Total_amount])/D514,"")</f>
        <v/>
      </c>
    </row>
    <row r="515" spans="3:5" ht="21" x14ac:dyDescent="0.25">
      <c r="C515" s="22" t="str" cm="1">
        <f t="array" ref="C515">IFERROR(SUMPRODUCT((transactions[Stock_ticker]=A515)*(transactions[Transaction_type]="Buy")*transactions[Total_amount])/B515,"")</f>
        <v/>
      </c>
      <c r="E515" s="24" t="str" cm="1">
        <f t="array" ref="E515">IFERROR(-SUMPRODUCT((transactions[Stock_ticker]=A515)*(transactions[Transaction_type]="Sell")*transactions[Total_amount])/D515,"")</f>
        <v/>
      </c>
    </row>
    <row r="516" spans="3:5" ht="21" x14ac:dyDescent="0.25">
      <c r="C516" s="22" t="str" cm="1">
        <f t="array" ref="C516">IFERROR(SUMPRODUCT((transactions[Stock_ticker]=A516)*(transactions[Transaction_type]="Buy")*transactions[Total_amount])/B516,"")</f>
        <v/>
      </c>
      <c r="E516" s="24" t="str" cm="1">
        <f t="array" ref="E516">IFERROR(-SUMPRODUCT((transactions[Stock_ticker]=A516)*(transactions[Transaction_type]="Sell")*transactions[Total_amount])/D516,"")</f>
        <v/>
      </c>
    </row>
    <row r="517" spans="3:5" ht="21" x14ac:dyDescent="0.25">
      <c r="C517" s="22" t="str" cm="1">
        <f t="array" ref="C517">IFERROR(SUMPRODUCT((transactions[Stock_ticker]=A517)*(transactions[Transaction_type]="Buy")*transactions[Total_amount])/B517,"")</f>
        <v/>
      </c>
      <c r="E517" s="24" t="str" cm="1">
        <f t="array" ref="E517">IFERROR(-SUMPRODUCT((transactions[Stock_ticker]=A517)*(transactions[Transaction_type]="Sell")*transactions[Total_amount])/D517,"")</f>
        <v/>
      </c>
    </row>
    <row r="518" spans="3:5" ht="21" x14ac:dyDescent="0.25">
      <c r="C518" s="22" t="str" cm="1">
        <f t="array" ref="C518">IFERROR(SUMPRODUCT((transactions[Stock_ticker]=A518)*(transactions[Transaction_type]="Buy")*transactions[Total_amount])/B518,"")</f>
        <v/>
      </c>
      <c r="E518" s="24" t="str" cm="1">
        <f t="array" ref="E518">IFERROR(-SUMPRODUCT((transactions[Stock_ticker]=A518)*(transactions[Transaction_type]="Sell")*transactions[Total_amount])/D518,"")</f>
        <v/>
      </c>
    </row>
    <row r="519" spans="3:5" ht="21" x14ac:dyDescent="0.25">
      <c r="C519" s="22" t="str" cm="1">
        <f t="array" ref="C519">IFERROR(SUMPRODUCT((transactions[Stock_ticker]=A519)*(transactions[Transaction_type]="Buy")*transactions[Total_amount])/B519,"")</f>
        <v/>
      </c>
      <c r="E519" s="24" t="str" cm="1">
        <f t="array" ref="E519">IFERROR(-SUMPRODUCT((transactions[Stock_ticker]=A519)*(transactions[Transaction_type]="Sell")*transactions[Total_amount])/D519,"")</f>
        <v/>
      </c>
    </row>
    <row r="520" spans="3:5" ht="21" x14ac:dyDescent="0.25">
      <c r="C520" s="22" t="str" cm="1">
        <f t="array" ref="C520">IFERROR(SUMPRODUCT((transactions[Stock_ticker]=A520)*(transactions[Transaction_type]="Buy")*transactions[Total_amount])/B520,"")</f>
        <v/>
      </c>
      <c r="E520" s="24" t="str" cm="1">
        <f t="array" ref="E520">IFERROR(-SUMPRODUCT((transactions[Stock_ticker]=A520)*(transactions[Transaction_type]="Sell")*transactions[Total_amount])/D520,"")</f>
        <v/>
      </c>
    </row>
    <row r="521" spans="3:5" ht="21" x14ac:dyDescent="0.25">
      <c r="C521" s="22" t="str" cm="1">
        <f t="array" ref="C521">IFERROR(SUMPRODUCT((transactions[Stock_ticker]=A521)*(transactions[Transaction_type]="Buy")*transactions[Total_amount])/B521,"")</f>
        <v/>
      </c>
      <c r="E521" s="24" t="str" cm="1">
        <f t="array" ref="E521">IFERROR(-SUMPRODUCT((transactions[Stock_ticker]=A521)*(transactions[Transaction_type]="Sell")*transactions[Total_amount])/D521,"")</f>
        <v/>
      </c>
    </row>
    <row r="522" spans="3:5" ht="21" x14ac:dyDescent="0.25">
      <c r="C522" s="22" t="str" cm="1">
        <f t="array" ref="C522">IFERROR(SUMPRODUCT((transactions[Stock_ticker]=A522)*(transactions[Transaction_type]="Buy")*transactions[Total_amount])/B522,"")</f>
        <v/>
      </c>
      <c r="E522" s="24" t="str" cm="1">
        <f t="array" ref="E522">IFERROR(-SUMPRODUCT((transactions[Stock_ticker]=A522)*(transactions[Transaction_type]="Sell")*transactions[Total_amount])/D522,"")</f>
        <v/>
      </c>
    </row>
    <row r="523" spans="3:5" ht="21" x14ac:dyDescent="0.25">
      <c r="C523" s="22" t="str" cm="1">
        <f t="array" ref="C523">IFERROR(SUMPRODUCT((transactions[Stock_ticker]=A523)*(transactions[Transaction_type]="Buy")*transactions[Total_amount])/B523,"")</f>
        <v/>
      </c>
      <c r="E523" s="24" t="str" cm="1">
        <f t="array" ref="E523">IFERROR(-SUMPRODUCT((transactions[Stock_ticker]=A523)*(transactions[Transaction_type]="Sell")*transactions[Total_amount])/D523,"")</f>
        <v/>
      </c>
    </row>
    <row r="524" spans="3:5" ht="21" x14ac:dyDescent="0.25">
      <c r="C524" s="22" t="str" cm="1">
        <f t="array" ref="C524">IFERROR(SUMPRODUCT((transactions[Stock_ticker]=A524)*(transactions[Transaction_type]="Buy")*transactions[Total_amount])/B524,"")</f>
        <v/>
      </c>
      <c r="E524" s="24" t="str" cm="1">
        <f t="array" ref="E524">IFERROR(-SUMPRODUCT((transactions[Stock_ticker]=A524)*(transactions[Transaction_type]="Sell")*transactions[Total_amount])/D524,"")</f>
        <v/>
      </c>
    </row>
    <row r="525" spans="3:5" ht="21" x14ac:dyDescent="0.25">
      <c r="C525" s="22" t="str" cm="1">
        <f t="array" ref="C525">IFERROR(SUMPRODUCT((transactions[Stock_ticker]=A525)*(transactions[Transaction_type]="Buy")*transactions[Total_amount])/B525,"")</f>
        <v/>
      </c>
      <c r="E525" s="24" t="str" cm="1">
        <f t="array" ref="E525">IFERROR(-SUMPRODUCT((transactions[Stock_ticker]=A525)*(transactions[Transaction_type]="Sell")*transactions[Total_amount])/D525,"")</f>
        <v/>
      </c>
    </row>
    <row r="526" spans="3:5" ht="21" x14ac:dyDescent="0.25">
      <c r="C526" s="22" t="str" cm="1">
        <f t="array" ref="C526">IFERROR(SUMPRODUCT((transactions[Stock_ticker]=A526)*(transactions[Transaction_type]="Buy")*transactions[Total_amount])/B526,"")</f>
        <v/>
      </c>
      <c r="E526" s="24" t="str" cm="1">
        <f t="array" ref="E526">IFERROR(-SUMPRODUCT((transactions[Stock_ticker]=A526)*(transactions[Transaction_type]="Sell")*transactions[Total_amount])/D526,"")</f>
        <v/>
      </c>
    </row>
    <row r="527" spans="3:5" ht="21" x14ac:dyDescent="0.25">
      <c r="C527" s="22" t="str" cm="1">
        <f t="array" ref="C527">IFERROR(SUMPRODUCT((transactions[Stock_ticker]=A527)*(transactions[Transaction_type]="Buy")*transactions[Total_amount])/B527,"")</f>
        <v/>
      </c>
      <c r="E527" s="24" t="str" cm="1">
        <f t="array" ref="E527">IFERROR(-SUMPRODUCT((transactions[Stock_ticker]=A527)*(transactions[Transaction_type]="Sell")*transactions[Total_amount])/D527,"")</f>
        <v/>
      </c>
    </row>
    <row r="528" spans="3:5" ht="21" x14ac:dyDescent="0.25">
      <c r="C528" s="22" t="str" cm="1">
        <f t="array" ref="C528">IFERROR(SUMPRODUCT((transactions[Stock_ticker]=A528)*(transactions[Transaction_type]="Buy")*transactions[Total_amount])/B528,"")</f>
        <v/>
      </c>
      <c r="E528" s="24" t="str" cm="1">
        <f t="array" ref="E528">IFERROR(-SUMPRODUCT((transactions[Stock_ticker]=A528)*(transactions[Transaction_type]="Sell")*transactions[Total_amount])/D528,"")</f>
        <v/>
      </c>
    </row>
    <row r="529" spans="3:5" ht="21" x14ac:dyDescent="0.25">
      <c r="C529" s="22" t="str" cm="1">
        <f t="array" ref="C529">IFERROR(SUMPRODUCT((transactions[Stock_ticker]=A529)*(transactions[Transaction_type]="Buy")*transactions[Total_amount])/B529,"")</f>
        <v/>
      </c>
      <c r="E529" s="24" t="str" cm="1">
        <f t="array" ref="E529">IFERROR(-SUMPRODUCT((transactions[Stock_ticker]=A529)*(transactions[Transaction_type]="Sell")*transactions[Total_amount])/D529,"")</f>
        <v/>
      </c>
    </row>
    <row r="530" spans="3:5" ht="21" x14ac:dyDescent="0.25">
      <c r="C530" s="22" t="str" cm="1">
        <f t="array" ref="C530">IFERROR(SUMPRODUCT((transactions[Stock_ticker]=A530)*(transactions[Transaction_type]="Buy")*transactions[Total_amount])/B530,"")</f>
        <v/>
      </c>
      <c r="E530" s="24" t="str" cm="1">
        <f t="array" ref="E530">IFERROR(-SUMPRODUCT((transactions[Stock_ticker]=A530)*(transactions[Transaction_type]="Sell")*transactions[Total_amount])/D530,"")</f>
        <v/>
      </c>
    </row>
    <row r="531" spans="3:5" ht="21" x14ac:dyDescent="0.25">
      <c r="C531" s="22" t="str" cm="1">
        <f t="array" ref="C531">IFERROR(SUMPRODUCT((transactions[Stock_ticker]=A531)*(transactions[Transaction_type]="Buy")*transactions[Total_amount])/B531,"")</f>
        <v/>
      </c>
      <c r="E531" s="24" t="str" cm="1">
        <f t="array" ref="E531">IFERROR(-SUMPRODUCT((transactions[Stock_ticker]=A531)*(transactions[Transaction_type]="Sell")*transactions[Total_amount])/D531,"")</f>
        <v/>
      </c>
    </row>
    <row r="532" spans="3:5" ht="21" x14ac:dyDescent="0.25">
      <c r="C532" s="22" t="str" cm="1">
        <f t="array" ref="C532">IFERROR(SUMPRODUCT((transactions[Stock_ticker]=A532)*(transactions[Transaction_type]="Buy")*transactions[Total_amount])/B532,"")</f>
        <v/>
      </c>
      <c r="E532" s="24" t="str" cm="1">
        <f t="array" ref="E532">IFERROR(-SUMPRODUCT((transactions[Stock_ticker]=A532)*(transactions[Transaction_type]="Sell")*transactions[Total_amount])/D532,"")</f>
        <v/>
      </c>
    </row>
    <row r="533" spans="3:5" ht="21" x14ac:dyDescent="0.25">
      <c r="C533" s="22" t="str" cm="1">
        <f t="array" ref="C533">IFERROR(SUMPRODUCT((transactions[Stock_ticker]=A533)*(transactions[Transaction_type]="Buy")*transactions[Total_amount])/B533,"")</f>
        <v/>
      </c>
      <c r="E533" s="24" t="str" cm="1">
        <f t="array" ref="E533">IFERROR(-SUMPRODUCT((transactions[Stock_ticker]=A533)*(transactions[Transaction_type]="Sell")*transactions[Total_amount])/D533,"")</f>
        <v/>
      </c>
    </row>
    <row r="534" spans="3:5" ht="21" x14ac:dyDescent="0.25">
      <c r="C534" s="22" t="str" cm="1">
        <f t="array" ref="C534">IFERROR(SUMPRODUCT((transactions[Stock_ticker]=A534)*(transactions[Transaction_type]="Buy")*transactions[Total_amount])/B534,"")</f>
        <v/>
      </c>
      <c r="E534" s="24" t="str" cm="1">
        <f t="array" ref="E534">IFERROR(-SUMPRODUCT((transactions[Stock_ticker]=A534)*(transactions[Transaction_type]="Sell")*transactions[Total_amount])/D534,"")</f>
        <v/>
      </c>
    </row>
    <row r="535" spans="3:5" ht="21" x14ac:dyDescent="0.25">
      <c r="C535" s="22" t="str" cm="1">
        <f t="array" ref="C535">IFERROR(SUMPRODUCT((transactions[Stock_ticker]=A535)*(transactions[Transaction_type]="Buy")*transactions[Total_amount])/B535,"")</f>
        <v/>
      </c>
      <c r="E535" s="24" t="str" cm="1">
        <f t="array" ref="E535">IFERROR(-SUMPRODUCT((transactions[Stock_ticker]=A535)*(transactions[Transaction_type]="Sell")*transactions[Total_amount])/D535,"")</f>
        <v/>
      </c>
    </row>
    <row r="536" spans="3:5" ht="21" x14ac:dyDescent="0.25">
      <c r="C536" s="22" t="str" cm="1">
        <f t="array" ref="C536">IFERROR(SUMPRODUCT((transactions[Stock_ticker]=A536)*(transactions[Transaction_type]="Buy")*transactions[Total_amount])/B536,"")</f>
        <v/>
      </c>
      <c r="E536" s="24" t="str" cm="1">
        <f t="array" ref="E536">IFERROR(-SUMPRODUCT((transactions[Stock_ticker]=A536)*(transactions[Transaction_type]="Sell")*transactions[Total_amount])/D536,"")</f>
        <v/>
      </c>
    </row>
    <row r="537" spans="3:5" ht="21" x14ac:dyDescent="0.25">
      <c r="C537" s="22" t="str" cm="1">
        <f t="array" ref="C537">IFERROR(SUMPRODUCT((transactions[Stock_ticker]=A537)*(transactions[Transaction_type]="Buy")*transactions[Total_amount])/B537,"")</f>
        <v/>
      </c>
      <c r="E537" s="24" t="str" cm="1">
        <f t="array" ref="E537">IFERROR(-SUMPRODUCT((transactions[Stock_ticker]=A537)*(transactions[Transaction_type]="Sell")*transactions[Total_amount])/D537,"")</f>
        <v/>
      </c>
    </row>
    <row r="538" spans="3:5" ht="21" x14ac:dyDescent="0.25">
      <c r="C538" s="22" t="str" cm="1">
        <f t="array" ref="C538">IFERROR(SUMPRODUCT((transactions[Stock_ticker]=A538)*(transactions[Transaction_type]="Buy")*transactions[Total_amount])/B538,"")</f>
        <v/>
      </c>
      <c r="E538" s="24" t="str" cm="1">
        <f t="array" ref="E538">IFERROR(-SUMPRODUCT((transactions[Stock_ticker]=A538)*(transactions[Transaction_type]="Sell")*transactions[Total_amount])/D538,"")</f>
        <v/>
      </c>
    </row>
    <row r="539" spans="3:5" ht="21" x14ac:dyDescent="0.25">
      <c r="C539" s="22" t="str" cm="1">
        <f t="array" ref="C539">IFERROR(SUMPRODUCT((transactions[Stock_ticker]=A539)*(transactions[Transaction_type]="Buy")*transactions[Total_amount])/B539,"")</f>
        <v/>
      </c>
      <c r="E539" s="24" t="str" cm="1">
        <f t="array" ref="E539">IFERROR(-SUMPRODUCT((transactions[Stock_ticker]=A539)*(transactions[Transaction_type]="Sell")*transactions[Total_amount])/D539,"")</f>
        <v/>
      </c>
    </row>
    <row r="540" spans="3:5" ht="21" x14ac:dyDescent="0.25">
      <c r="C540" s="22" t="str" cm="1">
        <f t="array" ref="C540">IFERROR(SUMPRODUCT((transactions[Stock_ticker]=A540)*(transactions[Transaction_type]="Buy")*transactions[Total_amount])/B540,"")</f>
        <v/>
      </c>
      <c r="E540" s="24" t="str" cm="1">
        <f t="array" ref="E540">IFERROR(-SUMPRODUCT((transactions[Stock_ticker]=A540)*(transactions[Transaction_type]="Sell")*transactions[Total_amount])/D540,"")</f>
        <v/>
      </c>
    </row>
    <row r="541" spans="3:5" ht="21" x14ac:dyDescent="0.25">
      <c r="C541" s="22" t="str" cm="1">
        <f t="array" ref="C541">IFERROR(SUMPRODUCT((transactions[Stock_ticker]=A541)*(transactions[Transaction_type]="Buy")*transactions[Total_amount])/B541,"")</f>
        <v/>
      </c>
      <c r="E541" s="24" t="str" cm="1">
        <f t="array" ref="E541">IFERROR(-SUMPRODUCT((transactions[Stock_ticker]=A541)*(transactions[Transaction_type]="Sell")*transactions[Total_amount])/D541,"")</f>
        <v/>
      </c>
    </row>
    <row r="542" spans="3:5" ht="21" x14ac:dyDescent="0.25">
      <c r="C542" s="22" t="str" cm="1">
        <f t="array" ref="C542">IFERROR(SUMPRODUCT((transactions[Stock_ticker]=A542)*(transactions[Transaction_type]="Buy")*transactions[Total_amount])/B542,"")</f>
        <v/>
      </c>
      <c r="E542" s="24" t="str" cm="1">
        <f t="array" ref="E542">IFERROR(-SUMPRODUCT((transactions[Stock_ticker]=A542)*(transactions[Transaction_type]="Sell")*transactions[Total_amount])/D542,"")</f>
        <v/>
      </c>
    </row>
    <row r="543" spans="3:5" ht="21" x14ac:dyDescent="0.25">
      <c r="C543" s="22" t="str" cm="1">
        <f t="array" ref="C543">IFERROR(SUMPRODUCT((transactions[Stock_ticker]=A543)*(transactions[Transaction_type]="Buy")*transactions[Total_amount])/B543,"")</f>
        <v/>
      </c>
      <c r="E543" s="24" t="str" cm="1">
        <f t="array" ref="E543">IFERROR(-SUMPRODUCT((transactions[Stock_ticker]=A543)*(transactions[Transaction_type]="Sell")*transactions[Total_amount])/D543,"")</f>
        <v/>
      </c>
    </row>
    <row r="544" spans="3:5" ht="21" x14ac:dyDescent="0.25">
      <c r="C544" s="22" t="str" cm="1">
        <f t="array" ref="C544">IFERROR(SUMPRODUCT((transactions[Stock_ticker]=A544)*(transactions[Transaction_type]="Buy")*transactions[Total_amount])/B544,"")</f>
        <v/>
      </c>
      <c r="E544" s="24" t="str" cm="1">
        <f t="array" ref="E544">IFERROR(-SUMPRODUCT((transactions[Stock_ticker]=A544)*(transactions[Transaction_type]="Sell")*transactions[Total_amount])/D544,"")</f>
        <v/>
      </c>
    </row>
    <row r="545" spans="3:5" ht="21" x14ac:dyDescent="0.25">
      <c r="C545" s="22" t="str" cm="1">
        <f t="array" ref="C545">IFERROR(SUMPRODUCT((transactions[Stock_ticker]=A545)*(transactions[Transaction_type]="Buy")*transactions[Total_amount])/B545,"")</f>
        <v/>
      </c>
      <c r="E545" s="24" t="str" cm="1">
        <f t="array" ref="E545">IFERROR(-SUMPRODUCT((transactions[Stock_ticker]=A545)*(transactions[Transaction_type]="Sell")*transactions[Total_amount])/D545,"")</f>
        <v/>
      </c>
    </row>
    <row r="546" spans="3:5" ht="21" x14ac:dyDescent="0.25">
      <c r="C546" s="22" t="str" cm="1">
        <f t="array" ref="C546">IFERROR(SUMPRODUCT((transactions[Stock_ticker]=A546)*(transactions[Transaction_type]="Buy")*transactions[Total_amount])/B546,"")</f>
        <v/>
      </c>
      <c r="E546" s="24" t="str" cm="1">
        <f t="array" ref="E546">IFERROR(-SUMPRODUCT((transactions[Stock_ticker]=A546)*(transactions[Transaction_type]="Sell")*transactions[Total_amount])/D546,"")</f>
        <v/>
      </c>
    </row>
    <row r="547" spans="3:5" ht="21" x14ac:dyDescent="0.25">
      <c r="C547" s="22" t="str" cm="1">
        <f t="array" ref="C547">IFERROR(SUMPRODUCT((transactions[Stock_ticker]=A547)*(transactions[Transaction_type]="Buy")*transactions[Total_amount])/B547,"")</f>
        <v/>
      </c>
      <c r="E547" s="24" t="str" cm="1">
        <f t="array" ref="E547">IFERROR(-SUMPRODUCT((transactions[Stock_ticker]=A547)*(transactions[Transaction_type]="Sell")*transactions[Total_amount])/D547,"")</f>
        <v/>
      </c>
    </row>
    <row r="548" spans="3:5" ht="21" x14ac:dyDescent="0.25">
      <c r="C548" s="22" t="str" cm="1">
        <f t="array" ref="C548">IFERROR(SUMPRODUCT((transactions[Stock_ticker]=A548)*(transactions[Transaction_type]="Buy")*transactions[Total_amount])/B548,"")</f>
        <v/>
      </c>
      <c r="E548" s="24" t="str" cm="1">
        <f t="array" ref="E548">IFERROR(-SUMPRODUCT((transactions[Stock_ticker]=A548)*(transactions[Transaction_type]="Sell")*transactions[Total_amount])/D548,"")</f>
        <v/>
      </c>
    </row>
    <row r="549" spans="3:5" ht="21" x14ac:dyDescent="0.25">
      <c r="C549" s="22" t="str" cm="1">
        <f t="array" ref="C549">IFERROR(SUMPRODUCT((transactions[Stock_ticker]=A549)*(transactions[Transaction_type]="Buy")*transactions[Total_amount])/B549,"")</f>
        <v/>
      </c>
      <c r="E549" s="24" t="str" cm="1">
        <f t="array" ref="E549">IFERROR(-SUMPRODUCT((transactions[Stock_ticker]=A549)*(transactions[Transaction_type]="Sell")*transactions[Total_amount])/D549,"")</f>
        <v/>
      </c>
    </row>
    <row r="550" spans="3:5" ht="21" x14ac:dyDescent="0.25">
      <c r="C550" s="22" t="str" cm="1">
        <f t="array" ref="C550">IFERROR(SUMPRODUCT((transactions[Stock_ticker]=A550)*(transactions[Transaction_type]="Buy")*transactions[Total_amount])/B550,"")</f>
        <v/>
      </c>
      <c r="E550" s="24" t="str" cm="1">
        <f t="array" ref="E550">IFERROR(-SUMPRODUCT((transactions[Stock_ticker]=A550)*(transactions[Transaction_type]="Sell")*transactions[Total_amount])/D550,"")</f>
        <v/>
      </c>
    </row>
    <row r="551" spans="3:5" ht="21" x14ac:dyDescent="0.25">
      <c r="C551" s="22" t="str" cm="1">
        <f t="array" ref="C551">IFERROR(SUMPRODUCT((transactions[Stock_ticker]=A551)*(transactions[Transaction_type]="Buy")*transactions[Total_amount])/B551,"")</f>
        <v/>
      </c>
      <c r="E551" s="24" t="str" cm="1">
        <f t="array" ref="E551">IFERROR(-SUMPRODUCT((transactions[Stock_ticker]=A551)*(transactions[Transaction_type]="Sell")*transactions[Total_amount])/D551,"")</f>
        <v/>
      </c>
    </row>
    <row r="552" spans="3:5" ht="21" x14ac:dyDescent="0.25">
      <c r="C552" s="22" t="str" cm="1">
        <f t="array" ref="C552">IFERROR(SUMPRODUCT((transactions[Stock_ticker]=A552)*(transactions[Transaction_type]="Buy")*transactions[Total_amount])/B552,"")</f>
        <v/>
      </c>
      <c r="E552" s="24" t="str" cm="1">
        <f t="array" ref="E552">IFERROR(-SUMPRODUCT((transactions[Stock_ticker]=A552)*(transactions[Transaction_type]="Sell")*transactions[Total_amount])/D552,"")</f>
        <v/>
      </c>
    </row>
    <row r="553" spans="3:5" ht="21" x14ac:dyDescent="0.25">
      <c r="C553" s="22" t="str" cm="1">
        <f t="array" ref="C553">IFERROR(SUMPRODUCT((transactions[Stock_ticker]=A553)*(transactions[Transaction_type]="Buy")*transactions[Total_amount])/B553,"")</f>
        <v/>
      </c>
      <c r="E553" s="24" t="str" cm="1">
        <f t="array" ref="E553">IFERROR(-SUMPRODUCT((transactions[Stock_ticker]=A553)*(transactions[Transaction_type]="Sell")*transactions[Total_amount])/D553,"")</f>
        <v/>
      </c>
    </row>
    <row r="554" spans="3:5" ht="21" x14ac:dyDescent="0.25">
      <c r="C554" s="22" t="str" cm="1">
        <f t="array" ref="C554">IFERROR(SUMPRODUCT((transactions[Stock_ticker]=A554)*(transactions[Transaction_type]="Buy")*transactions[Total_amount])/B554,"")</f>
        <v/>
      </c>
      <c r="E554" s="24" t="str" cm="1">
        <f t="array" ref="E554">IFERROR(-SUMPRODUCT((transactions[Stock_ticker]=A554)*(transactions[Transaction_type]="Sell")*transactions[Total_amount])/D554,"")</f>
        <v/>
      </c>
    </row>
    <row r="555" spans="3:5" ht="21" x14ac:dyDescent="0.25">
      <c r="C555" s="22" t="str" cm="1">
        <f t="array" ref="C555">IFERROR(SUMPRODUCT((transactions[Stock_ticker]=A555)*(transactions[Transaction_type]="Buy")*transactions[Total_amount])/B555,"")</f>
        <v/>
      </c>
      <c r="E555" s="24" t="str" cm="1">
        <f t="array" ref="E555">IFERROR(-SUMPRODUCT((transactions[Stock_ticker]=A555)*(transactions[Transaction_type]="Sell")*transactions[Total_amount])/D555,"")</f>
        <v/>
      </c>
    </row>
    <row r="556" spans="3:5" ht="21" x14ac:dyDescent="0.25">
      <c r="C556" s="22" t="str" cm="1">
        <f t="array" ref="C556">IFERROR(SUMPRODUCT((transactions[Stock_ticker]=A556)*(transactions[Transaction_type]="Buy")*transactions[Total_amount])/B556,"")</f>
        <v/>
      </c>
      <c r="E556" s="24" t="str" cm="1">
        <f t="array" ref="E556">IFERROR(-SUMPRODUCT((transactions[Stock_ticker]=A556)*(transactions[Transaction_type]="Sell")*transactions[Total_amount])/D556,"")</f>
        <v/>
      </c>
    </row>
    <row r="557" spans="3:5" ht="21" x14ac:dyDescent="0.25">
      <c r="C557" s="22" t="str" cm="1">
        <f t="array" ref="C557">IFERROR(SUMPRODUCT((transactions[Stock_ticker]=A557)*(transactions[Transaction_type]="Buy")*transactions[Total_amount])/B557,"")</f>
        <v/>
      </c>
      <c r="E557" s="24" t="str" cm="1">
        <f t="array" ref="E557">IFERROR(-SUMPRODUCT((transactions[Stock_ticker]=A557)*(transactions[Transaction_type]="Sell")*transactions[Total_amount])/D557,"")</f>
        <v/>
      </c>
    </row>
    <row r="558" spans="3:5" ht="21" x14ac:dyDescent="0.25">
      <c r="C558" s="22" t="str" cm="1">
        <f t="array" ref="C558">IFERROR(SUMPRODUCT((transactions[Stock_ticker]=A558)*(transactions[Transaction_type]="Buy")*transactions[Total_amount])/B558,"")</f>
        <v/>
      </c>
      <c r="E558" s="24" t="str" cm="1">
        <f t="array" ref="E558">IFERROR(-SUMPRODUCT((transactions[Stock_ticker]=A558)*(transactions[Transaction_type]="Sell")*transactions[Total_amount])/D558,"")</f>
        <v/>
      </c>
    </row>
    <row r="559" spans="3:5" ht="21" x14ac:dyDescent="0.25">
      <c r="C559" s="22" t="str" cm="1">
        <f t="array" ref="C559">IFERROR(SUMPRODUCT((transactions[Stock_ticker]=A559)*(transactions[Transaction_type]="Buy")*transactions[Total_amount])/B559,"")</f>
        <v/>
      </c>
      <c r="E559" s="24" t="str" cm="1">
        <f t="array" ref="E559">IFERROR(-SUMPRODUCT((transactions[Stock_ticker]=A559)*(transactions[Transaction_type]="Sell")*transactions[Total_amount])/D559,"")</f>
        <v/>
      </c>
    </row>
    <row r="560" spans="3:5" ht="21" x14ac:dyDescent="0.25">
      <c r="C560" s="22" t="str" cm="1">
        <f t="array" ref="C560">IFERROR(SUMPRODUCT((transactions[Stock_ticker]=A560)*(transactions[Transaction_type]="Buy")*transactions[Total_amount])/B560,"")</f>
        <v/>
      </c>
      <c r="E560" s="24" t="str" cm="1">
        <f t="array" ref="E560">IFERROR(-SUMPRODUCT((transactions[Stock_ticker]=A560)*(transactions[Transaction_type]="Sell")*transactions[Total_amount])/D560,"")</f>
        <v/>
      </c>
    </row>
    <row r="561" spans="3:5" ht="21" x14ac:dyDescent="0.25">
      <c r="C561" s="22" t="str" cm="1">
        <f t="array" ref="C561">IFERROR(SUMPRODUCT((transactions[Stock_ticker]=A561)*(transactions[Transaction_type]="Buy")*transactions[Total_amount])/B561,"")</f>
        <v/>
      </c>
      <c r="E561" s="24" t="str" cm="1">
        <f t="array" ref="E561">IFERROR(-SUMPRODUCT((transactions[Stock_ticker]=A561)*(transactions[Transaction_type]="Sell")*transactions[Total_amount])/D561,"")</f>
        <v/>
      </c>
    </row>
    <row r="562" spans="3:5" ht="21" x14ac:dyDescent="0.25">
      <c r="C562" s="22" t="str" cm="1">
        <f t="array" ref="C562">IFERROR(SUMPRODUCT((transactions[Stock_ticker]=A562)*(transactions[Transaction_type]="Buy")*transactions[Total_amount])/B562,"")</f>
        <v/>
      </c>
      <c r="E562" s="24" t="str" cm="1">
        <f t="array" ref="E562">IFERROR(-SUMPRODUCT((transactions[Stock_ticker]=A562)*(transactions[Transaction_type]="Sell")*transactions[Total_amount])/D562,"")</f>
        <v/>
      </c>
    </row>
    <row r="563" spans="3:5" ht="21" x14ac:dyDescent="0.25">
      <c r="C563" s="22" t="str" cm="1">
        <f t="array" ref="C563">IFERROR(SUMPRODUCT((transactions[Stock_ticker]=A563)*(transactions[Transaction_type]="Buy")*transactions[Total_amount])/B563,"")</f>
        <v/>
      </c>
      <c r="E563" s="24" t="str" cm="1">
        <f t="array" ref="E563">IFERROR(-SUMPRODUCT((transactions[Stock_ticker]=A563)*(transactions[Transaction_type]="Sell")*transactions[Total_amount])/D563,"")</f>
        <v/>
      </c>
    </row>
    <row r="564" spans="3:5" ht="21" x14ac:dyDescent="0.25">
      <c r="C564" s="22" t="str" cm="1">
        <f t="array" ref="C564">IFERROR(SUMPRODUCT((transactions[Stock_ticker]=A564)*(transactions[Transaction_type]="Buy")*transactions[Total_amount])/B564,"")</f>
        <v/>
      </c>
      <c r="E564" s="24" t="str" cm="1">
        <f t="array" ref="E564">IFERROR(-SUMPRODUCT((transactions[Stock_ticker]=A564)*(transactions[Transaction_type]="Sell")*transactions[Total_amount])/D564,"")</f>
        <v/>
      </c>
    </row>
    <row r="565" spans="3:5" ht="21" x14ac:dyDescent="0.25">
      <c r="C565" s="22" t="str" cm="1">
        <f t="array" ref="C565">IFERROR(SUMPRODUCT((transactions[Stock_ticker]=A565)*(transactions[Transaction_type]="Buy")*transactions[Total_amount])/B565,"")</f>
        <v/>
      </c>
      <c r="E565" s="24" t="str" cm="1">
        <f t="array" ref="E565">IFERROR(-SUMPRODUCT((transactions[Stock_ticker]=A565)*(transactions[Transaction_type]="Sell")*transactions[Total_amount])/D565,"")</f>
        <v/>
      </c>
    </row>
    <row r="566" spans="3:5" ht="21" x14ac:dyDescent="0.25">
      <c r="C566" s="22" t="str" cm="1">
        <f t="array" ref="C566">IFERROR(SUMPRODUCT((transactions[Stock_ticker]=A566)*(transactions[Transaction_type]="Buy")*transactions[Total_amount])/B566,"")</f>
        <v/>
      </c>
      <c r="E566" s="24" t="str" cm="1">
        <f t="array" ref="E566">IFERROR(-SUMPRODUCT((transactions[Stock_ticker]=A566)*(transactions[Transaction_type]="Sell")*transactions[Total_amount])/D566,"")</f>
        <v/>
      </c>
    </row>
    <row r="567" spans="3:5" ht="21" x14ac:dyDescent="0.25">
      <c r="C567" s="22" t="str" cm="1">
        <f t="array" ref="C567">IFERROR(SUMPRODUCT((transactions[Stock_ticker]=A567)*(transactions[Transaction_type]="Buy")*transactions[Total_amount])/B567,"")</f>
        <v/>
      </c>
      <c r="E567" s="24" t="str" cm="1">
        <f t="array" ref="E567">IFERROR(-SUMPRODUCT((transactions[Stock_ticker]=A567)*(transactions[Transaction_type]="Sell")*transactions[Total_amount])/D567,"")</f>
        <v/>
      </c>
    </row>
    <row r="568" spans="3:5" ht="21" x14ac:dyDescent="0.25">
      <c r="C568" s="22" t="str" cm="1">
        <f t="array" ref="C568">IFERROR(SUMPRODUCT((transactions[Stock_ticker]=A568)*(transactions[Transaction_type]="Buy")*transactions[Total_amount])/B568,"")</f>
        <v/>
      </c>
      <c r="E568" s="24" t="str" cm="1">
        <f t="array" ref="E568">IFERROR(-SUMPRODUCT((transactions[Stock_ticker]=A568)*(transactions[Transaction_type]="Sell")*transactions[Total_amount])/D568,"")</f>
        <v/>
      </c>
    </row>
    <row r="569" spans="3:5" ht="21" x14ac:dyDescent="0.25">
      <c r="C569" s="22" t="str" cm="1">
        <f t="array" ref="C569">IFERROR(SUMPRODUCT((transactions[Stock_ticker]=A569)*(transactions[Transaction_type]="Buy")*transactions[Total_amount])/B569,"")</f>
        <v/>
      </c>
      <c r="E569" s="24" t="str" cm="1">
        <f t="array" ref="E569">IFERROR(-SUMPRODUCT((transactions[Stock_ticker]=A569)*(transactions[Transaction_type]="Sell")*transactions[Total_amount])/D569,"")</f>
        <v/>
      </c>
    </row>
    <row r="570" spans="3:5" ht="21" x14ac:dyDescent="0.25">
      <c r="C570" s="22" t="str" cm="1">
        <f t="array" ref="C570">IFERROR(SUMPRODUCT((transactions[Stock_ticker]=A570)*(transactions[Transaction_type]="Buy")*transactions[Total_amount])/B570,"")</f>
        <v/>
      </c>
      <c r="E570" s="24" t="str" cm="1">
        <f t="array" ref="E570">IFERROR(-SUMPRODUCT((transactions[Stock_ticker]=A570)*(transactions[Transaction_type]="Sell")*transactions[Total_amount])/D570,"")</f>
        <v/>
      </c>
    </row>
    <row r="571" spans="3:5" ht="21" x14ac:dyDescent="0.25">
      <c r="C571" s="22" t="str" cm="1">
        <f t="array" ref="C571">IFERROR(SUMPRODUCT((transactions[Stock_ticker]=A571)*(transactions[Transaction_type]="Buy")*transactions[Total_amount])/B571,"")</f>
        <v/>
      </c>
      <c r="E571" s="24" t="str" cm="1">
        <f t="array" ref="E571">IFERROR(-SUMPRODUCT((transactions[Stock_ticker]=A571)*(transactions[Transaction_type]="Sell")*transactions[Total_amount])/D571,"")</f>
        <v/>
      </c>
    </row>
    <row r="572" spans="3:5" ht="21" x14ac:dyDescent="0.25">
      <c r="C572" s="22" t="str" cm="1">
        <f t="array" ref="C572">IFERROR(SUMPRODUCT((transactions[Stock_ticker]=A572)*(transactions[Transaction_type]="Buy")*transactions[Total_amount])/B572,"")</f>
        <v/>
      </c>
      <c r="E572" s="24" t="str" cm="1">
        <f t="array" ref="E572">IFERROR(-SUMPRODUCT((transactions[Stock_ticker]=A572)*(transactions[Transaction_type]="Sell")*transactions[Total_amount])/D572,"")</f>
        <v/>
      </c>
    </row>
    <row r="573" spans="3:5" ht="21" x14ac:dyDescent="0.25">
      <c r="C573" s="22" t="str" cm="1">
        <f t="array" ref="C573">IFERROR(SUMPRODUCT((transactions[Stock_ticker]=A573)*(transactions[Transaction_type]="Buy")*transactions[Total_amount])/B573,"")</f>
        <v/>
      </c>
      <c r="E573" s="24" t="str" cm="1">
        <f t="array" ref="E573">IFERROR(-SUMPRODUCT((transactions[Stock_ticker]=A573)*(transactions[Transaction_type]="Sell")*transactions[Total_amount])/D573,"")</f>
        <v/>
      </c>
    </row>
    <row r="574" spans="3:5" ht="21" x14ac:dyDescent="0.25">
      <c r="C574" s="22" t="str" cm="1">
        <f t="array" ref="C574">IFERROR(SUMPRODUCT((transactions[Stock_ticker]=A574)*(transactions[Transaction_type]="Buy")*transactions[Total_amount])/B574,"")</f>
        <v/>
      </c>
      <c r="E574" s="24" t="str" cm="1">
        <f t="array" ref="E574">IFERROR(-SUMPRODUCT((transactions[Stock_ticker]=A574)*(transactions[Transaction_type]="Sell")*transactions[Total_amount])/D574,"")</f>
        <v/>
      </c>
    </row>
    <row r="575" spans="3:5" ht="21" x14ac:dyDescent="0.25">
      <c r="C575" s="22" t="str" cm="1">
        <f t="array" ref="C575">IFERROR(SUMPRODUCT((transactions[Stock_ticker]=A575)*(transactions[Transaction_type]="Buy")*transactions[Total_amount])/B575,"")</f>
        <v/>
      </c>
      <c r="E575" s="24" t="str" cm="1">
        <f t="array" ref="E575">IFERROR(-SUMPRODUCT((transactions[Stock_ticker]=A575)*(transactions[Transaction_type]="Sell")*transactions[Total_amount])/D575,"")</f>
        <v/>
      </c>
    </row>
    <row r="576" spans="3:5" ht="21" x14ac:dyDescent="0.25">
      <c r="C576" s="22" t="str" cm="1">
        <f t="array" ref="C576">IFERROR(SUMPRODUCT((transactions[Stock_ticker]=A576)*(transactions[Transaction_type]="Buy")*transactions[Total_amount])/B576,"")</f>
        <v/>
      </c>
      <c r="E576" s="24" t="str" cm="1">
        <f t="array" ref="E576">IFERROR(-SUMPRODUCT((transactions[Stock_ticker]=A576)*(transactions[Transaction_type]="Sell")*transactions[Total_amount])/D576,"")</f>
        <v/>
      </c>
    </row>
    <row r="577" spans="3:5" ht="21" x14ac:dyDescent="0.25">
      <c r="C577" s="22" t="str" cm="1">
        <f t="array" ref="C577">IFERROR(SUMPRODUCT((transactions[Stock_ticker]=A577)*(transactions[Transaction_type]="Buy")*transactions[Total_amount])/B577,"")</f>
        <v/>
      </c>
      <c r="E577" s="24" t="str" cm="1">
        <f t="array" ref="E577">IFERROR(-SUMPRODUCT((transactions[Stock_ticker]=A577)*(transactions[Transaction_type]="Sell")*transactions[Total_amount])/D577,"")</f>
        <v/>
      </c>
    </row>
    <row r="578" spans="3:5" ht="21" x14ac:dyDescent="0.25">
      <c r="C578" s="22" t="str" cm="1">
        <f t="array" ref="C578">IFERROR(SUMPRODUCT((transactions[Stock_ticker]=A578)*(transactions[Transaction_type]="Buy")*transactions[Total_amount])/B578,"")</f>
        <v/>
      </c>
      <c r="E578" s="24" t="str" cm="1">
        <f t="array" ref="E578">IFERROR(-SUMPRODUCT((transactions[Stock_ticker]=A578)*(transactions[Transaction_type]="Sell")*transactions[Total_amount])/D578,"")</f>
        <v/>
      </c>
    </row>
    <row r="579" spans="3:5" ht="21" x14ac:dyDescent="0.25">
      <c r="C579" s="22" t="str" cm="1">
        <f t="array" ref="C579">IFERROR(SUMPRODUCT((transactions[Stock_ticker]=A579)*(transactions[Transaction_type]="Buy")*transactions[Total_amount])/B579,"")</f>
        <v/>
      </c>
      <c r="E579" s="24" t="str" cm="1">
        <f t="array" ref="E579">IFERROR(-SUMPRODUCT((transactions[Stock_ticker]=A579)*(transactions[Transaction_type]="Sell")*transactions[Total_amount])/D579,"")</f>
        <v/>
      </c>
    </row>
    <row r="580" spans="3:5" ht="21" x14ac:dyDescent="0.25">
      <c r="C580" s="22" t="str" cm="1">
        <f t="array" ref="C580">IFERROR(SUMPRODUCT((transactions[Stock_ticker]=A580)*(transactions[Transaction_type]="Buy")*transactions[Total_amount])/B580,"")</f>
        <v/>
      </c>
      <c r="E580" s="24" t="str" cm="1">
        <f t="array" ref="E580">IFERROR(-SUMPRODUCT((transactions[Stock_ticker]=A580)*(transactions[Transaction_type]="Sell")*transactions[Total_amount])/D580,"")</f>
        <v/>
      </c>
    </row>
    <row r="581" spans="3:5" ht="21" x14ac:dyDescent="0.25">
      <c r="C581" s="22" t="str" cm="1">
        <f t="array" ref="C581">IFERROR(SUMPRODUCT((transactions[Stock_ticker]=A581)*(transactions[Transaction_type]="Buy")*transactions[Total_amount])/B581,"")</f>
        <v/>
      </c>
      <c r="E581" s="24" t="str" cm="1">
        <f t="array" ref="E581">IFERROR(-SUMPRODUCT((transactions[Stock_ticker]=A581)*(transactions[Transaction_type]="Sell")*transactions[Total_amount])/D581,"")</f>
        <v/>
      </c>
    </row>
    <row r="582" spans="3:5" ht="21" x14ac:dyDescent="0.25">
      <c r="C582" s="22" t="str" cm="1">
        <f t="array" ref="C582">IFERROR(SUMPRODUCT((transactions[Stock_ticker]=A582)*(transactions[Transaction_type]="Buy")*transactions[Total_amount])/B582,"")</f>
        <v/>
      </c>
      <c r="E582" s="24" t="str" cm="1">
        <f t="array" ref="E582">IFERROR(-SUMPRODUCT((transactions[Stock_ticker]=A582)*(transactions[Transaction_type]="Sell")*transactions[Total_amount])/D582,"")</f>
        <v/>
      </c>
    </row>
    <row r="583" spans="3:5" ht="21" x14ac:dyDescent="0.25">
      <c r="C583" s="22" t="str" cm="1">
        <f t="array" ref="C583">IFERROR(SUMPRODUCT((transactions[Stock_ticker]=A583)*(transactions[Transaction_type]="Buy")*transactions[Total_amount])/B583,"")</f>
        <v/>
      </c>
      <c r="E583" s="24" t="str" cm="1">
        <f t="array" ref="E583">IFERROR(-SUMPRODUCT((transactions[Stock_ticker]=A583)*(transactions[Transaction_type]="Sell")*transactions[Total_amount])/D583,"")</f>
        <v/>
      </c>
    </row>
    <row r="584" spans="3:5" ht="21" x14ac:dyDescent="0.25">
      <c r="C584" s="22" t="str" cm="1">
        <f t="array" ref="C584">IFERROR(SUMPRODUCT((transactions[Stock_ticker]=A584)*(transactions[Transaction_type]="Buy")*transactions[Total_amount])/B584,"")</f>
        <v/>
      </c>
      <c r="E584" s="24" t="str" cm="1">
        <f t="array" ref="E584">IFERROR(-SUMPRODUCT((transactions[Stock_ticker]=A584)*(transactions[Transaction_type]="Sell")*transactions[Total_amount])/D584,"")</f>
        <v/>
      </c>
    </row>
    <row r="585" spans="3:5" ht="21" x14ac:dyDescent="0.25">
      <c r="C585" s="22" t="str" cm="1">
        <f t="array" ref="C585">IFERROR(SUMPRODUCT((transactions[Stock_ticker]=A585)*(transactions[Transaction_type]="Buy")*transactions[Total_amount])/B585,"")</f>
        <v/>
      </c>
      <c r="E585" s="24" t="str" cm="1">
        <f t="array" ref="E585">IFERROR(-SUMPRODUCT((transactions[Stock_ticker]=A585)*(transactions[Transaction_type]="Sell")*transactions[Total_amount])/D585,"")</f>
        <v/>
      </c>
    </row>
    <row r="586" spans="3:5" ht="21" x14ac:dyDescent="0.25">
      <c r="C586" s="22" t="str" cm="1">
        <f t="array" ref="C586">IFERROR(SUMPRODUCT((transactions[Stock_ticker]=A586)*(transactions[Transaction_type]="Buy")*transactions[Total_amount])/B586,"")</f>
        <v/>
      </c>
      <c r="E586" s="24" t="str" cm="1">
        <f t="array" ref="E586">IFERROR(-SUMPRODUCT((transactions[Stock_ticker]=A586)*(transactions[Transaction_type]="Sell")*transactions[Total_amount])/D586,"")</f>
        <v/>
      </c>
    </row>
    <row r="587" spans="3:5" ht="21" x14ac:dyDescent="0.25">
      <c r="C587" s="22" t="str" cm="1">
        <f t="array" ref="C587">IFERROR(SUMPRODUCT((transactions[Stock_ticker]=A587)*(transactions[Transaction_type]="Buy")*transactions[Total_amount])/B587,"")</f>
        <v/>
      </c>
      <c r="E587" s="24" t="str" cm="1">
        <f t="array" ref="E587">IFERROR(-SUMPRODUCT((transactions[Stock_ticker]=A587)*(transactions[Transaction_type]="Sell")*transactions[Total_amount])/D587,"")</f>
        <v/>
      </c>
    </row>
    <row r="588" spans="3:5" ht="21" x14ac:dyDescent="0.25">
      <c r="C588" s="22" t="str" cm="1">
        <f t="array" ref="C588">IFERROR(SUMPRODUCT((transactions[Stock_ticker]=A588)*(transactions[Transaction_type]="Buy")*transactions[Total_amount])/B588,"")</f>
        <v/>
      </c>
      <c r="E588" s="24" t="str" cm="1">
        <f t="array" ref="E588">IFERROR(-SUMPRODUCT((transactions[Stock_ticker]=A588)*(transactions[Transaction_type]="Sell")*transactions[Total_amount])/D588,"")</f>
        <v/>
      </c>
    </row>
    <row r="589" spans="3:5" ht="21" x14ac:dyDescent="0.25">
      <c r="C589" s="22" t="str" cm="1">
        <f t="array" ref="C589">IFERROR(SUMPRODUCT((transactions[Stock_ticker]=A589)*(transactions[Transaction_type]="Buy")*transactions[Total_amount])/B589,"")</f>
        <v/>
      </c>
      <c r="E589" s="24" t="str" cm="1">
        <f t="array" ref="E589">IFERROR(-SUMPRODUCT((transactions[Stock_ticker]=A589)*(transactions[Transaction_type]="Sell")*transactions[Total_amount])/D589,"")</f>
        <v/>
      </c>
    </row>
    <row r="590" spans="3:5" ht="21" x14ac:dyDescent="0.25">
      <c r="C590" s="22" t="str" cm="1">
        <f t="array" ref="C590">IFERROR(SUMPRODUCT((transactions[Stock_ticker]=A590)*(transactions[Transaction_type]="Buy")*transactions[Total_amount])/B590,"")</f>
        <v/>
      </c>
      <c r="E590" s="24" t="str" cm="1">
        <f t="array" ref="E590">IFERROR(-SUMPRODUCT((transactions[Stock_ticker]=A590)*(transactions[Transaction_type]="Sell")*transactions[Total_amount])/D590,"")</f>
        <v/>
      </c>
    </row>
    <row r="591" spans="3:5" ht="21" x14ac:dyDescent="0.25">
      <c r="C591" s="22" t="str" cm="1">
        <f t="array" ref="C591">IFERROR(SUMPRODUCT((transactions[Stock_ticker]=A591)*(transactions[Transaction_type]="Buy")*transactions[Total_amount])/B591,"")</f>
        <v/>
      </c>
      <c r="E591" s="24" t="str" cm="1">
        <f t="array" ref="E591">IFERROR(-SUMPRODUCT((transactions[Stock_ticker]=A591)*(transactions[Transaction_type]="Sell")*transactions[Total_amount])/D591,"")</f>
        <v/>
      </c>
    </row>
    <row r="592" spans="3:5" ht="21" x14ac:dyDescent="0.25">
      <c r="C592" s="22" t="str" cm="1">
        <f t="array" ref="C592">IFERROR(SUMPRODUCT((transactions[Stock_ticker]=A592)*(transactions[Transaction_type]="Buy")*transactions[Total_amount])/B592,"")</f>
        <v/>
      </c>
      <c r="E592" s="24" t="str" cm="1">
        <f t="array" ref="E592">IFERROR(-SUMPRODUCT((transactions[Stock_ticker]=A592)*(transactions[Transaction_type]="Sell")*transactions[Total_amount])/D592,"")</f>
        <v/>
      </c>
    </row>
    <row r="593" spans="3:5" ht="21" x14ac:dyDescent="0.25">
      <c r="C593" s="22" t="str" cm="1">
        <f t="array" ref="C593">IFERROR(SUMPRODUCT((transactions[Stock_ticker]=A593)*(transactions[Transaction_type]="Buy")*transactions[Total_amount])/B593,"")</f>
        <v/>
      </c>
      <c r="E593" s="24" t="str" cm="1">
        <f t="array" ref="E593">IFERROR(-SUMPRODUCT((transactions[Stock_ticker]=A593)*(transactions[Transaction_type]="Sell")*transactions[Total_amount])/D593,"")</f>
        <v/>
      </c>
    </row>
    <row r="594" spans="3:5" ht="21" x14ac:dyDescent="0.25">
      <c r="C594" s="22" t="str" cm="1">
        <f t="array" ref="C594">IFERROR(SUMPRODUCT((transactions[Stock_ticker]=A594)*(transactions[Transaction_type]="Buy")*transactions[Total_amount])/B594,"")</f>
        <v/>
      </c>
      <c r="E594" s="24" t="str" cm="1">
        <f t="array" ref="E594">IFERROR(-SUMPRODUCT((transactions[Stock_ticker]=A594)*(transactions[Transaction_type]="Sell")*transactions[Total_amount])/D594,"")</f>
        <v/>
      </c>
    </row>
    <row r="595" spans="3:5" ht="21" x14ac:dyDescent="0.25">
      <c r="C595" s="22" t="str" cm="1">
        <f t="array" ref="C595">IFERROR(SUMPRODUCT((transactions[Stock_ticker]=A595)*(transactions[Transaction_type]="Buy")*transactions[Total_amount])/B595,"")</f>
        <v/>
      </c>
      <c r="E595" s="24" t="str" cm="1">
        <f t="array" ref="E595">IFERROR(-SUMPRODUCT((transactions[Stock_ticker]=A595)*(transactions[Transaction_type]="Sell")*transactions[Total_amount])/D595,"")</f>
        <v/>
      </c>
    </row>
    <row r="596" spans="3:5" ht="21" x14ac:dyDescent="0.25">
      <c r="C596" s="22" t="str" cm="1">
        <f t="array" ref="C596">IFERROR(SUMPRODUCT((transactions[Stock_ticker]=A596)*(transactions[Transaction_type]="Buy")*transactions[Total_amount])/B596,"")</f>
        <v/>
      </c>
      <c r="E596" s="24" t="str" cm="1">
        <f t="array" ref="E596">IFERROR(-SUMPRODUCT((transactions[Stock_ticker]=A596)*(transactions[Transaction_type]="Sell")*transactions[Total_amount])/D596,"")</f>
        <v/>
      </c>
    </row>
    <row r="597" spans="3:5" ht="21" x14ac:dyDescent="0.25">
      <c r="C597" s="22" t="str" cm="1">
        <f t="array" ref="C597">IFERROR(SUMPRODUCT((transactions[Stock_ticker]=A597)*(transactions[Transaction_type]="Buy")*transactions[Total_amount])/B597,"")</f>
        <v/>
      </c>
      <c r="E597" s="24" t="str" cm="1">
        <f t="array" ref="E597">IFERROR(-SUMPRODUCT((transactions[Stock_ticker]=A597)*(transactions[Transaction_type]="Sell")*transactions[Total_amount])/D597,"")</f>
        <v/>
      </c>
    </row>
    <row r="598" spans="3:5" ht="21" x14ac:dyDescent="0.25">
      <c r="C598" s="22" t="str" cm="1">
        <f t="array" ref="C598">IFERROR(SUMPRODUCT((transactions[Stock_ticker]=A598)*(transactions[Transaction_type]="Buy")*transactions[Total_amount])/B598,"")</f>
        <v/>
      </c>
      <c r="E598" s="24" t="str" cm="1">
        <f t="array" ref="E598">IFERROR(-SUMPRODUCT((transactions[Stock_ticker]=A598)*(transactions[Transaction_type]="Sell")*transactions[Total_amount])/D598,"")</f>
        <v/>
      </c>
    </row>
    <row r="599" spans="3:5" ht="21" x14ac:dyDescent="0.25">
      <c r="C599" s="22" t="str" cm="1">
        <f t="array" ref="C599">IFERROR(SUMPRODUCT((transactions[Stock_ticker]=A599)*(transactions[Transaction_type]="Buy")*transactions[Total_amount])/B599,"")</f>
        <v/>
      </c>
      <c r="E599" s="24" t="str" cm="1">
        <f t="array" ref="E599">IFERROR(-SUMPRODUCT((transactions[Stock_ticker]=A599)*(transactions[Transaction_type]="Sell")*transactions[Total_amount])/D599,"")</f>
        <v/>
      </c>
    </row>
    <row r="600" spans="3:5" ht="21" x14ac:dyDescent="0.25">
      <c r="C600" s="22" t="str" cm="1">
        <f t="array" ref="C600">IFERROR(SUMPRODUCT((transactions[Stock_ticker]=A600)*(transactions[Transaction_type]="Buy")*transactions[Total_amount])/B600,"")</f>
        <v/>
      </c>
      <c r="E600" s="24" t="str" cm="1">
        <f t="array" ref="E600">IFERROR(-SUMPRODUCT((transactions[Stock_ticker]=A600)*(transactions[Transaction_type]="Sell")*transactions[Total_amount])/D600,"")</f>
        <v/>
      </c>
    </row>
    <row r="601" spans="3:5" ht="21" x14ac:dyDescent="0.25">
      <c r="C601" s="22" t="str" cm="1">
        <f t="array" ref="C601">IFERROR(SUMPRODUCT((transactions[Stock_ticker]=A601)*(transactions[Transaction_type]="Buy")*transactions[Total_amount])/B601,"")</f>
        <v/>
      </c>
      <c r="E601" s="24" t="str" cm="1">
        <f t="array" ref="E601">IFERROR(-SUMPRODUCT((transactions[Stock_ticker]=A601)*(transactions[Transaction_type]="Sell")*transactions[Total_amount])/D601,"")</f>
        <v/>
      </c>
    </row>
    <row r="602" spans="3:5" ht="21" x14ac:dyDescent="0.25">
      <c r="C602" s="22" t="str" cm="1">
        <f t="array" ref="C602">IFERROR(SUMPRODUCT((transactions[Stock_ticker]=A602)*(transactions[Transaction_type]="Buy")*transactions[Total_amount])/B602,"")</f>
        <v/>
      </c>
      <c r="E602" s="24" t="str" cm="1">
        <f t="array" ref="E602">IFERROR(-SUMPRODUCT((transactions[Stock_ticker]=A602)*(transactions[Transaction_type]="Sell")*transactions[Total_amount])/D602,"")</f>
        <v/>
      </c>
    </row>
    <row r="603" spans="3:5" ht="21" x14ac:dyDescent="0.25">
      <c r="C603" s="22" t="str" cm="1">
        <f t="array" ref="C603">IFERROR(SUMPRODUCT((transactions[Stock_ticker]=A603)*(transactions[Transaction_type]="Buy")*transactions[Total_amount])/B603,"")</f>
        <v/>
      </c>
      <c r="E603" s="24" t="str" cm="1">
        <f t="array" ref="E603">IFERROR(-SUMPRODUCT((transactions[Stock_ticker]=A603)*(transactions[Transaction_type]="Sell")*transactions[Total_amount])/D603,"")</f>
        <v/>
      </c>
    </row>
    <row r="604" spans="3:5" ht="21" x14ac:dyDescent="0.25">
      <c r="C604" s="22" t="str" cm="1">
        <f t="array" ref="C604">IFERROR(SUMPRODUCT((transactions[Stock_ticker]=A604)*(transactions[Transaction_type]="Buy")*transactions[Total_amount])/B604,"")</f>
        <v/>
      </c>
      <c r="E604" s="24" t="str" cm="1">
        <f t="array" ref="E604">IFERROR(-SUMPRODUCT((transactions[Stock_ticker]=A604)*(transactions[Transaction_type]="Sell")*transactions[Total_amount])/D604,"")</f>
        <v/>
      </c>
    </row>
    <row r="605" spans="3:5" ht="21" x14ac:dyDescent="0.25">
      <c r="C605" s="22" t="str" cm="1">
        <f t="array" ref="C605">IFERROR(SUMPRODUCT((transactions[Stock_ticker]=A605)*(transactions[Transaction_type]="Buy")*transactions[Total_amount])/B605,"")</f>
        <v/>
      </c>
      <c r="E605" s="24" t="str" cm="1">
        <f t="array" ref="E605">IFERROR(-SUMPRODUCT((transactions[Stock_ticker]=A605)*(transactions[Transaction_type]="Sell")*transactions[Total_amount])/D605,"")</f>
        <v/>
      </c>
    </row>
    <row r="606" spans="3:5" ht="21" x14ac:dyDescent="0.25">
      <c r="C606" s="22" t="str" cm="1">
        <f t="array" ref="C606">IFERROR(SUMPRODUCT((transactions[Stock_ticker]=A606)*(transactions[Transaction_type]="Buy")*transactions[Total_amount])/B606,"")</f>
        <v/>
      </c>
      <c r="E606" s="24" t="str" cm="1">
        <f t="array" ref="E606">IFERROR(-SUMPRODUCT((transactions[Stock_ticker]=A606)*(transactions[Transaction_type]="Sell")*transactions[Total_amount])/D606,"")</f>
        <v/>
      </c>
    </row>
    <row r="607" spans="3:5" ht="21" x14ac:dyDescent="0.25">
      <c r="C607" s="22" t="str" cm="1">
        <f t="array" ref="C607">IFERROR(SUMPRODUCT((transactions[Stock_ticker]=A607)*(transactions[Transaction_type]="Buy")*transactions[Total_amount])/B607,"")</f>
        <v/>
      </c>
      <c r="E607" s="24" t="str" cm="1">
        <f t="array" ref="E607">IFERROR(-SUMPRODUCT((transactions[Stock_ticker]=A607)*(transactions[Transaction_type]="Sell")*transactions[Total_amount])/D607,"")</f>
        <v/>
      </c>
    </row>
    <row r="608" spans="3:5" ht="21" x14ac:dyDescent="0.25">
      <c r="C608" s="22" t="str" cm="1">
        <f t="array" ref="C608">IFERROR(SUMPRODUCT((transactions[Stock_ticker]=A608)*(transactions[Transaction_type]="Buy")*transactions[Total_amount])/B608,"")</f>
        <v/>
      </c>
      <c r="E608" s="24" t="str" cm="1">
        <f t="array" ref="E608">IFERROR(-SUMPRODUCT((transactions[Stock_ticker]=A608)*(transactions[Transaction_type]="Sell")*transactions[Total_amount])/D608,"")</f>
        <v/>
      </c>
    </row>
    <row r="609" spans="3:5" ht="21" x14ac:dyDescent="0.25">
      <c r="C609" s="22" t="str" cm="1">
        <f t="array" ref="C609">IFERROR(SUMPRODUCT((transactions[Stock_ticker]=A609)*(transactions[Transaction_type]="Buy")*transactions[Total_amount])/B609,"")</f>
        <v/>
      </c>
      <c r="E609" s="24" t="str" cm="1">
        <f t="array" ref="E609">IFERROR(-SUMPRODUCT((transactions[Stock_ticker]=A609)*(transactions[Transaction_type]="Sell")*transactions[Total_amount])/D609,"")</f>
        <v/>
      </c>
    </row>
    <row r="610" spans="3:5" ht="21" x14ac:dyDescent="0.25">
      <c r="C610" s="22" t="str" cm="1">
        <f t="array" ref="C610">IFERROR(SUMPRODUCT((transactions[Stock_ticker]=A610)*(transactions[Transaction_type]="Buy")*transactions[Total_amount])/B610,"")</f>
        <v/>
      </c>
      <c r="E610" s="24" t="str" cm="1">
        <f t="array" ref="E610">IFERROR(-SUMPRODUCT((transactions[Stock_ticker]=A610)*(transactions[Transaction_type]="Sell")*transactions[Total_amount])/D610,"")</f>
        <v/>
      </c>
    </row>
    <row r="611" spans="3:5" ht="21" x14ac:dyDescent="0.25">
      <c r="C611" s="22" t="str" cm="1">
        <f t="array" ref="C611">IFERROR(SUMPRODUCT((transactions[Stock_ticker]=A611)*(transactions[Transaction_type]="Buy")*transactions[Total_amount])/B611,"")</f>
        <v/>
      </c>
      <c r="E611" s="24" t="str" cm="1">
        <f t="array" ref="E611">IFERROR(-SUMPRODUCT((transactions[Stock_ticker]=A611)*(transactions[Transaction_type]="Sell")*transactions[Total_amount])/D611,"")</f>
        <v/>
      </c>
    </row>
    <row r="612" spans="3:5" ht="21" x14ac:dyDescent="0.25">
      <c r="C612" s="22" t="str" cm="1">
        <f t="array" ref="C612">IFERROR(SUMPRODUCT((transactions[Stock_ticker]=A612)*(transactions[Transaction_type]="Buy")*transactions[Total_amount])/B612,"")</f>
        <v/>
      </c>
      <c r="E612" s="24" t="str" cm="1">
        <f t="array" ref="E612">IFERROR(-SUMPRODUCT((transactions[Stock_ticker]=A612)*(transactions[Transaction_type]="Sell")*transactions[Total_amount])/D612,"")</f>
        <v/>
      </c>
    </row>
    <row r="613" spans="3:5" ht="21" x14ac:dyDescent="0.25">
      <c r="C613" s="22" t="str" cm="1">
        <f t="array" ref="C613">IFERROR(SUMPRODUCT((transactions[Stock_ticker]=A613)*(transactions[Transaction_type]="Buy")*transactions[Total_amount])/B613,"")</f>
        <v/>
      </c>
      <c r="E613" s="24" t="str" cm="1">
        <f t="array" ref="E613">IFERROR(-SUMPRODUCT((transactions[Stock_ticker]=A613)*(transactions[Transaction_type]="Sell")*transactions[Total_amount])/D613,"")</f>
        <v/>
      </c>
    </row>
    <row r="614" spans="3:5" ht="21" x14ac:dyDescent="0.25">
      <c r="C614" s="22" t="str" cm="1">
        <f t="array" ref="C614">IFERROR(SUMPRODUCT((transactions[Stock_ticker]=A614)*(transactions[Transaction_type]="Buy")*transactions[Total_amount])/B614,"")</f>
        <v/>
      </c>
      <c r="E614" s="24" t="str" cm="1">
        <f t="array" ref="E614">IFERROR(-SUMPRODUCT((transactions[Stock_ticker]=A614)*(transactions[Transaction_type]="Sell")*transactions[Total_amount])/D614,"")</f>
        <v/>
      </c>
    </row>
    <row r="615" spans="3:5" ht="21" x14ac:dyDescent="0.25">
      <c r="C615" s="22" t="str" cm="1">
        <f t="array" ref="C615">IFERROR(SUMPRODUCT((transactions[Stock_ticker]=A615)*(transactions[Transaction_type]="Buy")*transactions[Total_amount])/B615,"")</f>
        <v/>
      </c>
      <c r="E615" s="24" t="str" cm="1">
        <f t="array" ref="E615">IFERROR(-SUMPRODUCT((transactions[Stock_ticker]=A615)*(transactions[Transaction_type]="Sell")*transactions[Total_amount])/D615,"")</f>
        <v/>
      </c>
    </row>
    <row r="616" spans="3:5" ht="21" x14ac:dyDescent="0.25">
      <c r="C616" s="22" t="str" cm="1">
        <f t="array" ref="C616">IFERROR(SUMPRODUCT((transactions[Stock_ticker]=A616)*(transactions[Transaction_type]="Buy")*transactions[Total_amount])/B616,"")</f>
        <v/>
      </c>
      <c r="E616" s="24" t="str" cm="1">
        <f t="array" ref="E616">IFERROR(-SUMPRODUCT((transactions[Stock_ticker]=A616)*(transactions[Transaction_type]="Sell")*transactions[Total_amount])/D616,"")</f>
        <v/>
      </c>
    </row>
    <row r="617" spans="3:5" ht="21" x14ac:dyDescent="0.25">
      <c r="C617" s="22" t="str" cm="1">
        <f t="array" ref="C617">IFERROR(SUMPRODUCT((transactions[Stock_ticker]=A617)*(transactions[Transaction_type]="Buy")*transactions[Total_amount])/B617,"")</f>
        <v/>
      </c>
      <c r="E617" s="24" t="str" cm="1">
        <f t="array" ref="E617">IFERROR(-SUMPRODUCT((transactions[Stock_ticker]=A617)*(transactions[Transaction_type]="Sell")*transactions[Total_amount])/D617,"")</f>
        <v/>
      </c>
    </row>
    <row r="618" spans="3:5" ht="21" x14ac:dyDescent="0.25">
      <c r="C618" s="22" t="str" cm="1">
        <f t="array" ref="C618">IFERROR(SUMPRODUCT((transactions[Stock_ticker]=A618)*(transactions[Transaction_type]="Buy")*transactions[Total_amount])/B618,"")</f>
        <v/>
      </c>
      <c r="E618" s="24" t="str" cm="1">
        <f t="array" ref="E618">IFERROR(-SUMPRODUCT((transactions[Stock_ticker]=A618)*(transactions[Transaction_type]="Sell")*transactions[Total_amount])/D618,"")</f>
        <v/>
      </c>
    </row>
    <row r="619" spans="3:5" ht="21" x14ac:dyDescent="0.25">
      <c r="C619" s="22" t="str" cm="1">
        <f t="array" ref="C619">IFERROR(SUMPRODUCT((transactions[Stock_ticker]=A619)*(transactions[Transaction_type]="Buy")*transactions[Total_amount])/B619,"")</f>
        <v/>
      </c>
      <c r="E619" s="24" t="str" cm="1">
        <f t="array" ref="E619">IFERROR(-SUMPRODUCT((transactions[Stock_ticker]=A619)*(transactions[Transaction_type]="Sell")*transactions[Total_amount])/D619,"")</f>
        <v/>
      </c>
    </row>
    <row r="620" spans="3:5" ht="21" x14ac:dyDescent="0.25">
      <c r="C620" s="22" t="str" cm="1">
        <f t="array" ref="C620">IFERROR(SUMPRODUCT((transactions[Stock_ticker]=A620)*(transactions[Transaction_type]="Buy")*transactions[Total_amount])/B620,"")</f>
        <v/>
      </c>
      <c r="E620" s="24" t="str" cm="1">
        <f t="array" ref="E620">IFERROR(-SUMPRODUCT((transactions[Stock_ticker]=A620)*(transactions[Transaction_type]="Sell")*transactions[Total_amount])/D620,"")</f>
        <v/>
      </c>
    </row>
    <row r="621" spans="3:5" ht="21" x14ac:dyDescent="0.25">
      <c r="C621" s="22" t="str" cm="1">
        <f t="array" ref="C621">IFERROR(SUMPRODUCT((transactions[Stock_ticker]=A621)*(transactions[Transaction_type]="Buy")*transactions[Total_amount])/B621,"")</f>
        <v/>
      </c>
      <c r="E621" s="24" t="str" cm="1">
        <f t="array" ref="E621">IFERROR(-SUMPRODUCT((transactions[Stock_ticker]=A621)*(transactions[Transaction_type]="Sell")*transactions[Total_amount])/D621,"")</f>
        <v/>
      </c>
    </row>
    <row r="622" spans="3:5" ht="21" x14ac:dyDescent="0.25">
      <c r="C622" s="22" t="str" cm="1">
        <f t="array" ref="C622">IFERROR(SUMPRODUCT((transactions[Stock_ticker]=A622)*(transactions[Transaction_type]="Buy")*transactions[Total_amount])/B622,"")</f>
        <v/>
      </c>
      <c r="E622" s="24" t="str" cm="1">
        <f t="array" ref="E622">IFERROR(-SUMPRODUCT((transactions[Stock_ticker]=A622)*(transactions[Transaction_type]="Sell")*transactions[Total_amount])/D622,"")</f>
        <v/>
      </c>
    </row>
    <row r="623" spans="3:5" ht="21" x14ac:dyDescent="0.25">
      <c r="C623" s="22" t="str" cm="1">
        <f t="array" ref="C623">IFERROR(SUMPRODUCT((transactions[Stock_ticker]=A623)*(transactions[Transaction_type]="Buy")*transactions[Total_amount])/B623,"")</f>
        <v/>
      </c>
      <c r="E623" s="24" t="str" cm="1">
        <f t="array" ref="E623">IFERROR(-SUMPRODUCT((transactions[Stock_ticker]=A623)*(transactions[Transaction_type]="Sell")*transactions[Total_amount])/D623,"")</f>
        <v/>
      </c>
    </row>
    <row r="624" spans="3:5" ht="21" x14ac:dyDescent="0.25">
      <c r="C624" s="22" t="str" cm="1">
        <f t="array" ref="C624">IFERROR(SUMPRODUCT((transactions[Stock_ticker]=A624)*(transactions[Transaction_type]="Buy")*transactions[Total_amount])/B624,"")</f>
        <v/>
      </c>
      <c r="E624" s="24" t="str" cm="1">
        <f t="array" ref="E624">IFERROR(-SUMPRODUCT((transactions[Stock_ticker]=A624)*(transactions[Transaction_type]="Sell")*transactions[Total_amount])/D624,"")</f>
        <v/>
      </c>
    </row>
    <row r="625" spans="3:5" ht="21" x14ac:dyDescent="0.25">
      <c r="C625" s="22" t="str" cm="1">
        <f t="array" ref="C625">IFERROR(SUMPRODUCT((transactions[Stock_ticker]=A625)*(transactions[Transaction_type]="Buy")*transactions[Total_amount])/B625,"")</f>
        <v/>
      </c>
      <c r="E625" s="24" t="str" cm="1">
        <f t="array" ref="E625">IFERROR(-SUMPRODUCT((transactions[Stock_ticker]=A625)*(transactions[Transaction_type]="Sell")*transactions[Total_amount])/D625,"")</f>
        <v/>
      </c>
    </row>
    <row r="626" spans="3:5" ht="21" x14ac:dyDescent="0.25">
      <c r="C626" s="22" t="str" cm="1">
        <f t="array" ref="C626">IFERROR(SUMPRODUCT((transactions[Stock_ticker]=A626)*(transactions[Transaction_type]="Buy")*transactions[Total_amount])/B626,"")</f>
        <v/>
      </c>
      <c r="E626" s="24" t="str" cm="1">
        <f t="array" ref="E626">IFERROR(-SUMPRODUCT((transactions[Stock_ticker]=A626)*(transactions[Transaction_type]="Sell")*transactions[Total_amount])/D626,"")</f>
        <v/>
      </c>
    </row>
    <row r="627" spans="3:5" ht="21" x14ac:dyDescent="0.25">
      <c r="C627" s="22" t="str" cm="1">
        <f t="array" ref="C627">IFERROR(SUMPRODUCT((transactions[Stock_ticker]=A627)*(transactions[Transaction_type]="Buy")*transactions[Total_amount])/B627,"")</f>
        <v/>
      </c>
      <c r="E627" s="24" t="str" cm="1">
        <f t="array" ref="E627">IFERROR(-SUMPRODUCT((transactions[Stock_ticker]=A627)*(transactions[Transaction_type]="Sell")*transactions[Total_amount])/D627,"")</f>
        <v/>
      </c>
    </row>
    <row r="628" spans="3:5" ht="21" x14ac:dyDescent="0.25">
      <c r="C628" s="22" t="str" cm="1">
        <f t="array" ref="C628">IFERROR(SUMPRODUCT((transactions[Stock_ticker]=A628)*(transactions[Transaction_type]="Buy")*transactions[Total_amount])/B628,"")</f>
        <v/>
      </c>
      <c r="E628" s="24" t="str" cm="1">
        <f t="array" ref="E628">IFERROR(-SUMPRODUCT((transactions[Stock_ticker]=A628)*(transactions[Transaction_type]="Sell")*transactions[Total_amount])/D628,"")</f>
        <v/>
      </c>
    </row>
    <row r="629" spans="3:5" ht="21" x14ac:dyDescent="0.25">
      <c r="C629" s="22" t="str" cm="1">
        <f t="array" ref="C629">IFERROR(SUMPRODUCT((transactions[Stock_ticker]=A629)*(transactions[Transaction_type]="Buy")*transactions[Total_amount])/B629,"")</f>
        <v/>
      </c>
      <c r="E629" s="24" t="str" cm="1">
        <f t="array" ref="E629">IFERROR(-SUMPRODUCT((transactions[Stock_ticker]=A629)*(transactions[Transaction_type]="Sell")*transactions[Total_amount])/D629,"")</f>
        <v/>
      </c>
    </row>
    <row r="630" spans="3:5" ht="21" x14ac:dyDescent="0.25">
      <c r="C630" s="22" t="str" cm="1">
        <f t="array" ref="C630">IFERROR(SUMPRODUCT((transactions[Stock_ticker]=A630)*(transactions[Transaction_type]="Buy")*transactions[Total_amount])/B630,"")</f>
        <v/>
      </c>
      <c r="E630" s="24" t="str" cm="1">
        <f t="array" ref="E630">IFERROR(-SUMPRODUCT((transactions[Stock_ticker]=A630)*(transactions[Transaction_type]="Sell")*transactions[Total_amount])/D630,"")</f>
        <v/>
      </c>
    </row>
    <row r="631" spans="3:5" ht="21" x14ac:dyDescent="0.25">
      <c r="C631" s="22" t="str" cm="1">
        <f t="array" ref="C631">IFERROR(SUMPRODUCT((transactions[Stock_ticker]=A631)*(transactions[Transaction_type]="Buy")*transactions[Total_amount])/B631,"")</f>
        <v/>
      </c>
      <c r="E631" s="24" t="str" cm="1">
        <f t="array" ref="E631">IFERROR(-SUMPRODUCT((transactions[Stock_ticker]=A631)*(transactions[Transaction_type]="Sell")*transactions[Total_amount])/D631,"")</f>
        <v/>
      </c>
    </row>
    <row r="632" spans="3:5" ht="21" x14ac:dyDescent="0.25">
      <c r="C632" s="22" t="str" cm="1">
        <f t="array" ref="C632">IFERROR(SUMPRODUCT((transactions[Stock_ticker]=A632)*(transactions[Transaction_type]="Buy")*transactions[Total_amount])/B632,"")</f>
        <v/>
      </c>
      <c r="E632" s="24" t="str" cm="1">
        <f t="array" ref="E632">IFERROR(-SUMPRODUCT((transactions[Stock_ticker]=A632)*(transactions[Transaction_type]="Sell")*transactions[Total_amount])/D632,"")</f>
        <v/>
      </c>
    </row>
    <row r="633" spans="3:5" ht="21" x14ac:dyDescent="0.25">
      <c r="C633" s="22" t="str" cm="1">
        <f t="array" ref="C633">IFERROR(SUMPRODUCT((transactions[Stock_ticker]=A633)*(transactions[Transaction_type]="Buy")*transactions[Total_amount])/B633,"")</f>
        <v/>
      </c>
      <c r="E633" s="24" t="str" cm="1">
        <f t="array" ref="E633">IFERROR(-SUMPRODUCT((transactions[Stock_ticker]=A633)*(transactions[Transaction_type]="Sell")*transactions[Total_amount])/D633,"")</f>
        <v/>
      </c>
    </row>
    <row r="634" spans="3:5" ht="21" x14ac:dyDescent="0.25">
      <c r="C634" s="22" t="str" cm="1">
        <f t="array" ref="C634">IFERROR(SUMPRODUCT((transactions[Stock_ticker]=A634)*(transactions[Transaction_type]="Buy")*transactions[Total_amount])/B634,"")</f>
        <v/>
      </c>
      <c r="E634" s="24" t="str" cm="1">
        <f t="array" ref="E634">IFERROR(-SUMPRODUCT((transactions[Stock_ticker]=A634)*(transactions[Transaction_type]="Sell")*transactions[Total_amount])/D634,"")</f>
        <v/>
      </c>
    </row>
    <row r="635" spans="3:5" ht="21" x14ac:dyDescent="0.25">
      <c r="C635" s="22" t="str" cm="1">
        <f t="array" ref="C635">IFERROR(SUMPRODUCT((transactions[Stock_ticker]=A635)*(transactions[Transaction_type]="Buy")*transactions[Total_amount])/B635,"")</f>
        <v/>
      </c>
      <c r="E635" s="24" t="str" cm="1">
        <f t="array" ref="E635">IFERROR(-SUMPRODUCT((transactions[Stock_ticker]=A635)*(transactions[Transaction_type]="Sell")*transactions[Total_amount])/D635,"")</f>
        <v/>
      </c>
    </row>
    <row r="636" spans="3:5" ht="21" x14ac:dyDescent="0.25">
      <c r="C636" s="22" t="str" cm="1">
        <f t="array" ref="C636">IFERROR(SUMPRODUCT((transactions[Stock_ticker]=A636)*(transactions[Transaction_type]="Buy")*transactions[Total_amount])/B636,"")</f>
        <v/>
      </c>
      <c r="E636" s="24" t="str" cm="1">
        <f t="array" ref="E636">IFERROR(-SUMPRODUCT((transactions[Stock_ticker]=A636)*(transactions[Transaction_type]="Sell")*transactions[Total_amount])/D636,"")</f>
        <v/>
      </c>
    </row>
    <row r="637" spans="3:5" ht="21" x14ac:dyDescent="0.25">
      <c r="C637" s="22" t="str" cm="1">
        <f t="array" ref="C637">IFERROR(SUMPRODUCT((transactions[Stock_ticker]=A637)*(transactions[Transaction_type]="Buy")*transactions[Total_amount])/B637,"")</f>
        <v/>
      </c>
      <c r="E637" s="24" t="str" cm="1">
        <f t="array" ref="E637">IFERROR(-SUMPRODUCT((transactions[Stock_ticker]=A637)*(transactions[Transaction_type]="Sell")*transactions[Total_amount])/D637,"")</f>
        <v/>
      </c>
    </row>
    <row r="638" spans="3:5" ht="21" x14ac:dyDescent="0.25">
      <c r="C638" s="22" t="str" cm="1">
        <f t="array" ref="C638">IFERROR(SUMPRODUCT((transactions[Stock_ticker]=A638)*(transactions[Transaction_type]="Buy")*transactions[Total_amount])/B638,"")</f>
        <v/>
      </c>
      <c r="E638" s="24" t="str" cm="1">
        <f t="array" ref="E638">IFERROR(-SUMPRODUCT((transactions[Stock_ticker]=A638)*(transactions[Transaction_type]="Sell")*transactions[Total_amount])/D638,"")</f>
        <v/>
      </c>
    </row>
    <row r="639" spans="3:5" ht="21" x14ac:dyDescent="0.25">
      <c r="C639" s="22" t="str" cm="1">
        <f t="array" ref="C639">IFERROR(SUMPRODUCT((transactions[Stock_ticker]=A639)*(transactions[Transaction_type]="Buy")*transactions[Total_amount])/B639,"")</f>
        <v/>
      </c>
      <c r="E639" s="24" t="str" cm="1">
        <f t="array" ref="E639">IFERROR(-SUMPRODUCT((transactions[Stock_ticker]=A639)*(transactions[Transaction_type]="Sell")*transactions[Total_amount])/D639,"")</f>
        <v/>
      </c>
    </row>
    <row r="640" spans="3:5" ht="21" x14ac:dyDescent="0.25">
      <c r="C640" s="22" t="str" cm="1">
        <f t="array" ref="C640">IFERROR(SUMPRODUCT((transactions[Stock_ticker]=A640)*(transactions[Transaction_type]="Buy")*transactions[Total_amount])/B640,"")</f>
        <v/>
      </c>
      <c r="E640" s="24" t="str" cm="1">
        <f t="array" ref="E640">IFERROR(-SUMPRODUCT((transactions[Stock_ticker]=A640)*(transactions[Transaction_type]="Sell")*transactions[Total_amount])/D640,"")</f>
        <v/>
      </c>
    </row>
    <row r="641" spans="3:5" ht="21" x14ac:dyDescent="0.25">
      <c r="C641" s="22" t="str" cm="1">
        <f t="array" ref="C641">IFERROR(SUMPRODUCT((transactions[Stock_ticker]=A641)*(transactions[Transaction_type]="Buy")*transactions[Total_amount])/B641,"")</f>
        <v/>
      </c>
      <c r="E641" s="24" t="str" cm="1">
        <f t="array" ref="E641">IFERROR(-SUMPRODUCT((transactions[Stock_ticker]=A641)*(transactions[Transaction_type]="Sell")*transactions[Total_amount])/D641,"")</f>
        <v/>
      </c>
    </row>
    <row r="642" spans="3:5" ht="21" x14ac:dyDescent="0.25">
      <c r="C642" s="22" t="str" cm="1">
        <f t="array" ref="C642">IFERROR(SUMPRODUCT((transactions[Stock_ticker]=A642)*(transactions[Transaction_type]="Buy")*transactions[Total_amount])/B642,"")</f>
        <v/>
      </c>
      <c r="E642" s="24" t="str" cm="1">
        <f t="array" ref="E642">IFERROR(-SUMPRODUCT((transactions[Stock_ticker]=A642)*(transactions[Transaction_type]="Sell")*transactions[Total_amount])/D642,"")</f>
        <v/>
      </c>
    </row>
    <row r="643" spans="3:5" ht="21" x14ac:dyDescent="0.25">
      <c r="C643" s="22" t="str" cm="1">
        <f t="array" ref="C643">IFERROR(SUMPRODUCT((transactions[Stock_ticker]=A643)*(transactions[Transaction_type]="Buy")*transactions[Total_amount])/B643,"")</f>
        <v/>
      </c>
      <c r="E643" s="24" t="str" cm="1">
        <f t="array" ref="E643">IFERROR(-SUMPRODUCT((transactions[Stock_ticker]=A643)*(transactions[Transaction_type]="Sell")*transactions[Total_amount])/D643,"")</f>
        <v/>
      </c>
    </row>
    <row r="644" spans="3:5" ht="21" x14ac:dyDescent="0.25">
      <c r="C644" s="22" t="str" cm="1">
        <f t="array" ref="C644">IFERROR(SUMPRODUCT((transactions[Stock_ticker]=A644)*(transactions[Transaction_type]="Buy")*transactions[Total_amount])/B644,"")</f>
        <v/>
      </c>
      <c r="E644" s="24" t="str" cm="1">
        <f t="array" ref="E644">IFERROR(-SUMPRODUCT((transactions[Stock_ticker]=A644)*(transactions[Transaction_type]="Sell")*transactions[Total_amount])/D644,"")</f>
        <v/>
      </c>
    </row>
    <row r="645" spans="3:5" ht="21" x14ac:dyDescent="0.25">
      <c r="C645" s="22" t="str" cm="1">
        <f t="array" ref="C645">IFERROR(SUMPRODUCT((transactions[Stock_ticker]=A645)*(transactions[Transaction_type]="Buy")*transactions[Total_amount])/B645,"")</f>
        <v/>
      </c>
      <c r="E645" s="24" t="str" cm="1">
        <f t="array" ref="E645">IFERROR(-SUMPRODUCT((transactions[Stock_ticker]=A645)*(transactions[Transaction_type]="Sell")*transactions[Total_amount])/D645,"")</f>
        <v/>
      </c>
    </row>
    <row r="646" spans="3:5" ht="21" x14ac:dyDescent="0.25">
      <c r="C646" s="22" t="str" cm="1">
        <f t="array" ref="C646">IFERROR(SUMPRODUCT((transactions[Stock_ticker]=A646)*(transactions[Transaction_type]="Buy")*transactions[Total_amount])/B646,"")</f>
        <v/>
      </c>
      <c r="E646" s="24" t="str" cm="1">
        <f t="array" ref="E646">IFERROR(-SUMPRODUCT((transactions[Stock_ticker]=A646)*(transactions[Transaction_type]="Sell")*transactions[Total_amount])/D646,"")</f>
        <v/>
      </c>
    </row>
    <row r="647" spans="3:5" ht="21" x14ac:dyDescent="0.25">
      <c r="C647" s="22" t="str" cm="1">
        <f t="array" ref="C647">IFERROR(SUMPRODUCT((transactions[Stock_ticker]=A647)*(transactions[Transaction_type]="Buy")*transactions[Total_amount])/B647,"")</f>
        <v/>
      </c>
      <c r="E647" s="24" t="str" cm="1">
        <f t="array" ref="E647">IFERROR(-SUMPRODUCT((transactions[Stock_ticker]=A647)*(transactions[Transaction_type]="Sell")*transactions[Total_amount])/D647,"")</f>
        <v/>
      </c>
    </row>
    <row r="648" spans="3:5" ht="21" x14ac:dyDescent="0.25">
      <c r="C648" s="22" t="str" cm="1">
        <f t="array" ref="C648">IFERROR(SUMPRODUCT((transactions[Stock_ticker]=A648)*(transactions[Transaction_type]="Buy")*transactions[Total_amount])/B648,"")</f>
        <v/>
      </c>
      <c r="E648" s="24" t="str" cm="1">
        <f t="array" ref="E648">IFERROR(-SUMPRODUCT((transactions[Stock_ticker]=A648)*(transactions[Transaction_type]="Sell")*transactions[Total_amount])/D648,"")</f>
        <v/>
      </c>
    </row>
    <row r="649" spans="3:5" ht="21" x14ac:dyDescent="0.25">
      <c r="C649" s="22" t="str" cm="1">
        <f t="array" ref="C649">IFERROR(SUMPRODUCT((transactions[Stock_ticker]=A649)*(transactions[Transaction_type]="Buy")*transactions[Total_amount])/B649,"")</f>
        <v/>
      </c>
      <c r="E649" s="24" t="str" cm="1">
        <f t="array" ref="E649">IFERROR(-SUMPRODUCT((transactions[Stock_ticker]=A649)*(transactions[Transaction_type]="Sell")*transactions[Total_amount])/D649,"")</f>
        <v/>
      </c>
    </row>
    <row r="650" spans="3:5" ht="21" x14ac:dyDescent="0.25">
      <c r="C650" s="22" t="str" cm="1">
        <f t="array" ref="C650">IFERROR(SUMPRODUCT((transactions[Stock_ticker]=A650)*(transactions[Transaction_type]="Buy")*transactions[Total_amount])/B650,"")</f>
        <v/>
      </c>
      <c r="E650" s="24" t="str" cm="1">
        <f t="array" ref="E650">IFERROR(-SUMPRODUCT((transactions[Stock_ticker]=A650)*(transactions[Transaction_type]="Sell")*transactions[Total_amount])/D650,"")</f>
        <v/>
      </c>
    </row>
    <row r="651" spans="3:5" ht="21" x14ac:dyDescent="0.25">
      <c r="C651" s="22" t="str" cm="1">
        <f t="array" ref="C651">IFERROR(SUMPRODUCT((transactions[Stock_ticker]=A651)*(transactions[Transaction_type]="Buy")*transactions[Total_amount])/B651,"")</f>
        <v/>
      </c>
      <c r="E651" s="24" t="str" cm="1">
        <f t="array" ref="E651">IFERROR(-SUMPRODUCT((transactions[Stock_ticker]=A651)*(transactions[Transaction_type]="Sell")*transactions[Total_amount])/D651,"")</f>
        <v/>
      </c>
    </row>
    <row r="652" spans="3:5" ht="21" x14ac:dyDescent="0.25">
      <c r="C652" s="22" t="str" cm="1">
        <f t="array" ref="C652">IFERROR(SUMPRODUCT((transactions[Stock_ticker]=A652)*(transactions[Transaction_type]="Buy")*transactions[Total_amount])/B652,"")</f>
        <v/>
      </c>
      <c r="E652" s="24" t="str" cm="1">
        <f t="array" ref="E652">IFERROR(-SUMPRODUCT((transactions[Stock_ticker]=A652)*(transactions[Transaction_type]="Sell")*transactions[Total_amount])/D652,"")</f>
        <v/>
      </c>
    </row>
    <row r="653" spans="3:5" ht="21" x14ac:dyDescent="0.25">
      <c r="C653" s="22" t="str" cm="1">
        <f t="array" ref="C653">IFERROR(SUMPRODUCT((transactions[Stock_ticker]=A653)*(transactions[Transaction_type]="Buy")*transactions[Total_amount])/B653,"")</f>
        <v/>
      </c>
      <c r="E653" s="24" t="str" cm="1">
        <f t="array" ref="E653">IFERROR(-SUMPRODUCT((transactions[Stock_ticker]=A653)*(transactions[Transaction_type]="Sell")*transactions[Total_amount])/D653,"")</f>
        <v/>
      </c>
    </row>
    <row r="654" spans="3:5" ht="21" x14ac:dyDescent="0.25">
      <c r="C654" s="22" t="str" cm="1">
        <f t="array" ref="C654">IFERROR(SUMPRODUCT((transactions[Stock_ticker]=A654)*(transactions[Transaction_type]="Buy")*transactions[Total_amount])/B654,"")</f>
        <v/>
      </c>
      <c r="E654" s="24" t="str" cm="1">
        <f t="array" ref="E654">IFERROR(-SUMPRODUCT((transactions[Stock_ticker]=A654)*(transactions[Transaction_type]="Sell")*transactions[Total_amount])/D654,"")</f>
        <v/>
      </c>
    </row>
    <row r="655" spans="3:5" ht="21" x14ac:dyDescent="0.25">
      <c r="C655" s="22" t="str" cm="1">
        <f t="array" ref="C655">IFERROR(SUMPRODUCT((transactions[Stock_ticker]=A655)*(transactions[Transaction_type]="Buy")*transactions[Total_amount])/B655,"")</f>
        <v/>
      </c>
      <c r="E655" s="24" t="str" cm="1">
        <f t="array" ref="E655">IFERROR(-SUMPRODUCT((transactions[Stock_ticker]=A655)*(transactions[Transaction_type]="Sell")*transactions[Total_amount])/D655,"")</f>
        <v/>
      </c>
    </row>
    <row r="656" spans="3:5" ht="21" x14ac:dyDescent="0.25">
      <c r="C656" s="22" t="str" cm="1">
        <f t="array" ref="C656">IFERROR(SUMPRODUCT((transactions[Stock_ticker]=A656)*(transactions[Transaction_type]="Buy")*transactions[Total_amount])/B656,"")</f>
        <v/>
      </c>
      <c r="E656" s="24" t="str" cm="1">
        <f t="array" ref="E656">IFERROR(-SUMPRODUCT((transactions[Stock_ticker]=A656)*(transactions[Transaction_type]="Sell")*transactions[Total_amount])/D656,"")</f>
        <v/>
      </c>
    </row>
    <row r="657" spans="3:5" ht="21" x14ac:dyDescent="0.25">
      <c r="C657" s="22" t="str" cm="1">
        <f t="array" ref="C657">IFERROR(SUMPRODUCT((transactions[Stock_ticker]=A657)*(transactions[Transaction_type]="Buy")*transactions[Total_amount])/B657,"")</f>
        <v/>
      </c>
      <c r="E657" s="24" t="str" cm="1">
        <f t="array" ref="E657">IFERROR(-SUMPRODUCT((transactions[Stock_ticker]=A657)*(transactions[Transaction_type]="Sell")*transactions[Total_amount])/D657,"")</f>
        <v/>
      </c>
    </row>
    <row r="658" spans="3:5" ht="21" x14ac:dyDescent="0.25">
      <c r="C658" s="22" t="str" cm="1">
        <f t="array" ref="C658">IFERROR(SUMPRODUCT((transactions[Stock_ticker]=A658)*(transactions[Transaction_type]="Buy")*transactions[Total_amount])/B658,"")</f>
        <v/>
      </c>
      <c r="E658" s="24" t="str" cm="1">
        <f t="array" ref="E658">IFERROR(-SUMPRODUCT((transactions[Stock_ticker]=A658)*(transactions[Transaction_type]="Sell")*transactions[Total_amount])/D658,"")</f>
        <v/>
      </c>
    </row>
    <row r="659" spans="3:5" ht="21" x14ac:dyDescent="0.25">
      <c r="C659" s="22" t="str" cm="1">
        <f t="array" ref="C659">IFERROR(SUMPRODUCT((transactions[Stock_ticker]=A659)*(transactions[Transaction_type]="Buy")*transactions[Total_amount])/B659,"")</f>
        <v/>
      </c>
      <c r="E659" s="24" t="str" cm="1">
        <f t="array" ref="E659">IFERROR(-SUMPRODUCT((transactions[Stock_ticker]=A659)*(transactions[Transaction_type]="Sell")*transactions[Total_amount])/D659,"")</f>
        <v/>
      </c>
    </row>
    <row r="660" spans="3:5" ht="21" x14ac:dyDescent="0.25">
      <c r="C660" s="22" t="str" cm="1">
        <f t="array" ref="C660">IFERROR(SUMPRODUCT((transactions[Stock_ticker]=A660)*(transactions[Transaction_type]="Buy")*transactions[Total_amount])/B660,"")</f>
        <v/>
      </c>
      <c r="E660" s="24" t="str" cm="1">
        <f t="array" ref="E660">IFERROR(-SUMPRODUCT((transactions[Stock_ticker]=A660)*(transactions[Transaction_type]="Sell")*transactions[Total_amount])/D660,"")</f>
        <v/>
      </c>
    </row>
    <row r="661" spans="3:5" ht="21" x14ac:dyDescent="0.25">
      <c r="C661" s="22" t="str" cm="1">
        <f t="array" ref="C661">IFERROR(SUMPRODUCT((transactions[Stock_ticker]=A661)*(transactions[Transaction_type]="Buy")*transactions[Total_amount])/B661,"")</f>
        <v/>
      </c>
      <c r="E661" s="24" t="str" cm="1">
        <f t="array" ref="E661">IFERROR(-SUMPRODUCT((transactions[Stock_ticker]=A661)*(transactions[Transaction_type]="Sell")*transactions[Total_amount])/D661,"")</f>
        <v/>
      </c>
    </row>
    <row r="662" spans="3:5" ht="21" x14ac:dyDescent="0.25">
      <c r="C662" s="22" t="str" cm="1">
        <f t="array" ref="C662">IFERROR(SUMPRODUCT((transactions[Stock_ticker]=A662)*(transactions[Transaction_type]="Buy")*transactions[Total_amount])/B662,"")</f>
        <v/>
      </c>
      <c r="E662" s="24" t="str" cm="1">
        <f t="array" ref="E662">IFERROR(-SUMPRODUCT((transactions[Stock_ticker]=A662)*(transactions[Transaction_type]="Sell")*transactions[Total_amount])/D662,"")</f>
        <v/>
      </c>
    </row>
    <row r="663" spans="3:5" ht="21" x14ac:dyDescent="0.25">
      <c r="C663" s="22" t="str" cm="1">
        <f t="array" ref="C663">IFERROR(SUMPRODUCT((transactions[Stock_ticker]=A663)*(transactions[Transaction_type]="Buy")*transactions[Total_amount])/B663,"")</f>
        <v/>
      </c>
      <c r="E663" s="24" t="str" cm="1">
        <f t="array" ref="E663">IFERROR(-SUMPRODUCT((transactions[Stock_ticker]=A663)*(transactions[Transaction_type]="Sell")*transactions[Total_amount])/D663,"")</f>
        <v/>
      </c>
    </row>
    <row r="664" spans="3:5" ht="21" x14ac:dyDescent="0.25">
      <c r="C664" s="22" t="str" cm="1">
        <f t="array" ref="C664">IFERROR(SUMPRODUCT((transactions[Stock_ticker]=A664)*(transactions[Transaction_type]="Buy")*transactions[Total_amount])/B664,"")</f>
        <v/>
      </c>
      <c r="E664" s="24" t="str" cm="1">
        <f t="array" ref="E664">IFERROR(-SUMPRODUCT((transactions[Stock_ticker]=A664)*(transactions[Transaction_type]="Sell")*transactions[Total_amount])/D664,"")</f>
        <v/>
      </c>
    </row>
    <row r="665" spans="3:5" ht="21" x14ac:dyDescent="0.25">
      <c r="C665" s="22" t="str" cm="1">
        <f t="array" ref="C665">IFERROR(SUMPRODUCT((transactions[Stock_ticker]=A665)*(transactions[Transaction_type]="Buy")*transactions[Total_amount])/B665,"")</f>
        <v/>
      </c>
      <c r="E665" s="24" t="str" cm="1">
        <f t="array" ref="E665">IFERROR(-SUMPRODUCT((transactions[Stock_ticker]=A665)*(transactions[Transaction_type]="Sell")*transactions[Total_amount])/D665,"")</f>
        <v/>
      </c>
    </row>
    <row r="666" spans="3:5" ht="21" x14ac:dyDescent="0.25">
      <c r="C666" s="22" t="str" cm="1">
        <f t="array" ref="C666">IFERROR(SUMPRODUCT((transactions[Stock_ticker]=A666)*(transactions[Transaction_type]="Buy")*transactions[Total_amount])/B666,"")</f>
        <v/>
      </c>
      <c r="E666" s="24" t="str" cm="1">
        <f t="array" ref="E666">IFERROR(-SUMPRODUCT((transactions[Stock_ticker]=A666)*(transactions[Transaction_type]="Sell")*transactions[Total_amount])/D666,"")</f>
        <v/>
      </c>
    </row>
    <row r="667" spans="3:5" ht="21" x14ac:dyDescent="0.25">
      <c r="C667" s="22" t="str" cm="1">
        <f t="array" ref="C667">IFERROR(SUMPRODUCT((transactions[Stock_ticker]=A667)*(transactions[Transaction_type]="Buy")*transactions[Total_amount])/B667,"")</f>
        <v/>
      </c>
      <c r="E667" s="24" t="str" cm="1">
        <f t="array" ref="E667">IFERROR(-SUMPRODUCT((transactions[Stock_ticker]=A667)*(transactions[Transaction_type]="Sell")*transactions[Total_amount])/D667,"")</f>
        <v/>
      </c>
    </row>
    <row r="668" spans="3:5" ht="21" x14ac:dyDescent="0.25">
      <c r="C668" s="22" t="str" cm="1">
        <f t="array" ref="C668">IFERROR(SUMPRODUCT((transactions[Stock_ticker]=A668)*(transactions[Transaction_type]="Buy")*transactions[Total_amount])/B668,"")</f>
        <v/>
      </c>
      <c r="E668" s="24" t="str" cm="1">
        <f t="array" ref="E668">IFERROR(-SUMPRODUCT((transactions[Stock_ticker]=A668)*(transactions[Transaction_type]="Sell")*transactions[Total_amount])/D668,"")</f>
        <v/>
      </c>
    </row>
    <row r="669" spans="3:5" ht="21" x14ac:dyDescent="0.25">
      <c r="C669" s="22" t="str" cm="1">
        <f t="array" ref="C669">IFERROR(SUMPRODUCT((transactions[Stock_ticker]=A669)*(transactions[Transaction_type]="Buy")*transactions[Total_amount])/B669,"")</f>
        <v/>
      </c>
      <c r="E669" s="24" t="str" cm="1">
        <f t="array" ref="E669">IFERROR(-SUMPRODUCT((transactions[Stock_ticker]=A669)*(transactions[Transaction_type]="Sell")*transactions[Total_amount])/D669,"")</f>
        <v/>
      </c>
    </row>
    <row r="670" spans="3:5" ht="21" x14ac:dyDescent="0.25">
      <c r="C670" s="22" t="str" cm="1">
        <f t="array" ref="C670">IFERROR(SUMPRODUCT((transactions[Stock_ticker]=A670)*(transactions[Transaction_type]="Buy")*transactions[Total_amount])/B670,"")</f>
        <v/>
      </c>
      <c r="E670" s="24" t="str" cm="1">
        <f t="array" ref="E670">IFERROR(-SUMPRODUCT((transactions[Stock_ticker]=A670)*(transactions[Transaction_type]="Sell")*transactions[Total_amount])/D670,"")</f>
        <v/>
      </c>
    </row>
    <row r="671" spans="3:5" ht="21" x14ac:dyDescent="0.25">
      <c r="C671" s="22" t="str" cm="1">
        <f t="array" ref="C671">IFERROR(SUMPRODUCT((transactions[Stock_ticker]=A671)*(transactions[Transaction_type]="Buy")*transactions[Total_amount])/B671,"")</f>
        <v/>
      </c>
      <c r="E671" s="24" t="str" cm="1">
        <f t="array" ref="E671">IFERROR(-SUMPRODUCT((transactions[Stock_ticker]=A671)*(transactions[Transaction_type]="Sell")*transactions[Total_amount])/D671,"")</f>
        <v/>
      </c>
    </row>
    <row r="672" spans="3:5" ht="21" x14ac:dyDescent="0.25">
      <c r="C672" s="22" t="str" cm="1">
        <f t="array" ref="C672">IFERROR(SUMPRODUCT((transactions[Stock_ticker]=A672)*(transactions[Transaction_type]="Buy")*transactions[Total_amount])/B672,"")</f>
        <v/>
      </c>
      <c r="E672" s="24" t="str" cm="1">
        <f t="array" ref="E672">IFERROR(-SUMPRODUCT((transactions[Stock_ticker]=A672)*(transactions[Transaction_type]="Sell")*transactions[Total_amount])/D672,"")</f>
        <v/>
      </c>
    </row>
    <row r="673" spans="3:5" ht="21" x14ac:dyDescent="0.25">
      <c r="C673" s="22" t="str" cm="1">
        <f t="array" ref="C673">IFERROR(SUMPRODUCT((transactions[Stock_ticker]=A673)*(transactions[Transaction_type]="Buy")*transactions[Total_amount])/B673,"")</f>
        <v/>
      </c>
      <c r="E673" s="24" t="str" cm="1">
        <f t="array" ref="E673">IFERROR(-SUMPRODUCT((transactions[Stock_ticker]=A673)*(transactions[Transaction_type]="Sell")*transactions[Total_amount])/D673,"")</f>
        <v/>
      </c>
    </row>
    <row r="674" spans="3:5" ht="21" x14ac:dyDescent="0.25">
      <c r="C674" s="22" t="str" cm="1">
        <f t="array" ref="C674">IFERROR(SUMPRODUCT((transactions[Stock_ticker]=A674)*(transactions[Transaction_type]="Buy")*transactions[Total_amount])/B674,"")</f>
        <v/>
      </c>
      <c r="E674" s="24" t="str" cm="1">
        <f t="array" ref="E674">IFERROR(-SUMPRODUCT((transactions[Stock_ticker]=A674)*(transactions[Transaction_type]="Sell")*transactions[Total_amount])/D674,"")</f>
        <v/>
      </c>
    </row>
    <row r="675" spans="3:5" ht="21" x14ac:dyDescent="0.25">
      <c r="C675" s="22" t="str" cm="1">
        <f t="array" ref="C675">IFERROR(SUMPRODUCT((transactions[Stock_ticker]=A675)*(transactions[Transaction_type]="Buy")*transactions[Total_amount])/B675,"")</f>
        <v/>
      </c>
      <c r="E675" s="24" t="str" cm="1">
        <f t="array" ref="E675">IFERROR(-SUMPRODUCT((transactions[Stock_ticker]=A675)*(transactions[Transaction_type]="Sell")*transactions[Total_amount])/D675,"")</f>
        <v/>
      </c>
    </row>
    <row r="676" spans="3:5" ht="21" x14ac:dyDescent="0.25">
      <c r="C676" s="22" t="str" cm="1">
        <f t="array" ref="C676">IFERROR(SUMPRODUCT((transactions[Stock_ticker]=A676)*(transactions[Transaction_type]="Buy")*transactions[Total_amount])/B676,"")</f>
        <v/>
      </c>
      <c r="E676" s="24" t="str" cm="1">
        <f t="array" ref="E676">IFERROR(-SUMPRODUCT((transactions[Stock_ticker]=A676)*(transactions[Transaction_type]="Sell")*transactions[Total_amount])/D676,"")</f>
        <v/>
      </c>
    </row>
    <row r="677" spans="3:5" ht="21" x14ac:dyDescent="0.25">
      <c r="C677" s="22" t="str" cm="1">
        <f t="array" ref="C677">IFERROR(SUMPRODUCT((transactions[Stock_ticker]=A677)*(transactions[Transaction_type]="Buy")*transactions[Total_amount])/B677,"")</f>
        <v/>
      </c>
      <c r="E677" s="24" t="str" cm="1">
        <f t="array" ref="E677">IFERROR(-SUMPRODUCT((transactions[Stock_ticker]=A677)*(transactions[Transaction_type]="Sell")*transactions[Total_amount])/D677,"")</f>
        <v/>
      </c>
    </row>
    <row r="678" spans="3:5" ht="21" x14ac:dyDescent="0.25">
      <c r="C678" s="22" t="str" cm="1">
        <f t="array" ref="C678">IFERROR(SUMPRODUCT((transactions[Stock_ticker]=A678)*(transactions[Transaction_type]="Buy")*transactions[Total_amount])/B678,"")</f>
        <v/>
      </c>
      <c r="E678" s="24" t="str" cm="1">
        <f t="array" ref="E678">IFERROR(-SUMPRODUCT((transactions[Stock_ticker]=A678)*(transactions[Transaction_type]="Sell")*transactions[Total_amount])/D678,"")</f>
        <v/>
      </c>
    </row>
    <row r="679" spans="3:5" ht="21" x14ac:dyDescent="0.25">
      <c r="C679" s="22" t="str" cm="1">
        <f t="array" ref="C679">IFERROR(SUMPRODUCT((transactions[Stock_ticker]=A679)*(transactions[Transaction_type]="Buy")*transactions[Total_amount])/B679,"")</f>
        <v/>
      </c>
      <c r="E679" s="24" t="str" cm="1">
        <f t="array" ref="E679">IFERROR(-SUMPRODUCT((transactions[Stock_ticker]=A679)*(transactions[Transaction_type]="Sell")*transactions[Total_amount])/D679,"")</f>
        <v/>
      </c>
    </row>
    <row r="680" spans="3:5" ht="21" x14ac:dyDescent="0.25">
      <c r="C680" s="22" t="str" cm="1">
        <f t="array" ref="C680">IFERROR(SUMPRODUCT((transactions[Stock_ticker]=A680)*(transactions[Transaction_type]="Buy")*transactions[Total_amount])/B680,"")</f>
        <v/>
      </c>
      <c r="E680" s="24" t="str" cm="1">
        <f t="array" ref="E680">IFERROR(-SUMPRODUCT((transactions[Stock_ticker]=A680)*(transactions[Transaction_type]="Sell")*transactions[Total_amount])/D680,"")</f>
        <v/>
      </c>
    </row>
    <row r="681" spans="3:5" ht="21" x14ac:dyDescent="0.25">
      <c r="C681" s="22" t="str" cm="1">
        <f t="array" ref="C681">IFERROR(SUMPRODUCT((transactions[Stock_ticker]=A681)*(transactions[Transaction_type]="Buy")*transactions[Total_amount])/B681,"")</f>
        <v/>
      </c>
      <c r="E681" s="24" t="str" cm="1">
        <f t="array" ref="E681">IFERROR(-SUMPRODUCT((transactions[Stock_ticker]=A681)*(transactions[Transaction_type]="Sell")*transactions[Total_amount])/D681,"")</f>
        <v/>
      </c>
    </row>
    <row r="682" spans="3:5" ht="21" x14ac:dyDescent="0.25">
      <c r="C682" s="22" t="str" cm="1">
        <f t="array" ref="C682">IFERROR(SUMPRODUCT((transactions[Stock_ticker]=A682)*(transactions[Transaction_type]="Buy")*transactions[Total_amount])/B682,"")</f>
        <v/>
      </c>
      <c r="E682" s="24" t="str" cm="1">
        <f t="array" ref="E682">IFERROR(-SUMPRODUCT((transactions[Stock_ticker]=A682)*(transactions[Transaction_type]="Sell")*transactions[Total_amount])/D682,"")</f>
        <v/>
      </c>
    </row>
    <row r="683" spans="3:5" ht="21" x14ac:dyDescent="0.25">
      <c r="C683" s="22" t="str" cm="1">
        <f t="array" ref="C683">IFERROR(SUMPRODUCT((transactions[Stock_ticker]=A683)*(transactions[Transaction_type]="Buy")*transactions[Total_amount])/B683,"")</f>
        <v/>
      </c>
      <c r="E683" s="24" t="str" cm="1">
        <f t="array" ref="E683">IFERROR(-SUMPRODUCT((transactions[Stock_ticker]=A683)*(transactions[Transaction_type]="Sell")*transactions[Total_amount])/D683,"")</f>
        <v/>
      </c>
    </row>
    <row r="684" spans="3:5" ht="21" x14ac:dyDescent="0.25">
      <c r="C684" s="22" t="str" cm="1">
        <f t="array" ref="C684">IFERROR(SUMPRODUCT((transactions[Stock_ticker]=A684)*(transactions[Transaction_type]="Buy")*transactions[Total_amount])/B684,"")</f>
        <v/>
      </c>
      <c r="E684" s="24" t="str" cm="1">
        <f t="array" ref="E684">IFERROR(-SUMPRODUCT((transactions[Stock_ticker]=A684)*(transactions[Transaction_type]="Sell")*transactions[Total_amount])/D684,"")</f>
        <v/>
      </c>
    </row>
    <row r="685" spans="3:5" ht="21" x14ac:dyDescent="0.25">
      <c r="C685" s="22" t="str" cm="1">
        <f t="array" ref="C685">IFERROR(SUMPRODUCT((transactions[Stock_ticker]=A685)*(transactions[Transaction_type]="Buy")*transactions[Total_amount])/B685,"")</f>
        <v/>
      </c>
      <c r="E685" s="24" t="str" cm="1">
        <f t="array" ref="E685">IFERROR(-SUMPRODUCT((transactions[Stock_ticker]=A685)*(transactions[Transaction_type]="Sell")*transactions[Total_amount])/D685,"")</f>
        <v/>
      </c>
    </row>
    <row r="686" spans="3:5" ht="21" x14ac:dyDescent="0.25">
      <c r="C686" s="22" t="str" cm="1">
        <f t="array" ref="C686">IFERROR(SUMPRODUCT((transactions[Stock_ticker]=A686)*(transactions[Transaction_type]="Buy")*transactions[Total_amount])/B686,"")</f>
        <v/>
      </c>
      <c r="E686" s="24" t="str" cm="1">
        <f t="array" ref="E686">IFERROR(-SUMPRODUCT((transactions[Stock_ticker]=A686)*(transactions[Transaction_type]="Sell")*transactions[Total_amount])/D686,"")</f>
        <v/>
      </c>
    </row>
    <row r="687" spans="3:5" ht="21" x14ac:dyDescent="0.25">
      <c r="C687" s="22" t="str" cm="1">
        <f t="array" ref="C687">IFERROR(SUMPRODUCT((transactions[Stock_ticker]=A687)*(transactions[Transaction_type]="Buy")*transactions[Total_amount])/B687,"")</f>
        <v/>
      </c>
      <c r="E687" s="24" t="str" cm="1">
        <f t="array" ref="E687">IFERROR(-SUMPRODUCT((transactions[Stock_ticker]=A687)*(transactions[Transaction_type]="Sell")*transactions[Total_amount])/D687,"")</f>
        <v/>
      </c>
    </row>
    <row r="688" spans="3:5" ht="21" x14ac:dyDescent="0.25">
      <c r="C688" s="22" t="str" cm="1">
        <f t="array" ref="C688">IFERROR(SUMPRODUCT((transactions[Stock_ticker]=A688)*(transactions[Transaction_type]="Buy")*transactions[Total_amount])/B688,"")</f>
        <v/>
      </c>
      <c r="E688" s="24" t="str" cm="1">
        <f t="array" ref="E688">IFERROR(-SUMPRODUCT((transactions[Stock_ticker]=A688)*(transactions[Transaction_type]="Sell")*transactions[Total_amount])/D688,"")</f>
        <v/>
      </c>
    </row>
    <row r="689" spans="3:5" ht="21" x14ac:dyDescent="0.25">
      <c r="C689" s="22" t="str" cm="1">
        <f t="array" ref="C689">IFERROR(SUMPRODUCT((transactions[Stock_ticker]=A689)*(transactions[Transaction_type]="Buy")*transactions[Total_amount])/B689,"")</f>
        <v/>
      </c>
      <c r="E689" s="24" t="str" cm="1">
        <f t="array" ref="E689">IFERROR(-SUMPRODUCT((transactions[Stock_ticker]=A689)*(transactions[Transaction_type]="Sell")*transactions[Total_amount])/D689,"")</f>
        <v/>
      </c>
    </row>
    <row r="690" spans="3:5" ht="21" x14ac:dyDescent="0.25">
      <c r="C690" s="22" t="str" cm="1">
        <f t="array" ref="C690">IFERROR(SUMPRODUCT((transactions[Stock_ticker]=A690)*(transactions[Transaction_type]="Buy")*transactions[Total_amount])/B690,"")</f>
        <v/>
      </c>
      <c r="E690" s="24" t="str" cm="1">
        <f t="array" ref="E690">IFERROR(-SUMPRODUCT((transactions[Stock_ticker]=A690)*(transactions[Transaction_type]="Sell")*transactions[Total_amount])/D690,"")</f>
        <v/>
      </c>
    </row>
    <row r="691" spans="3:5" ht="21" x14ac:dyDescent="0.25">
      <c r="C691" s="22" t="str" cm="1">
        <f t="array" ref="C691">IFERROR(SUMPRODUCT((transactions[Stock_ticker]=A691)*(transactions[Transaction_type]="Buy")*transactions[Total_amount])/B691,"")</f>
        <v/>
      </c>
      <c r="E691" s="24" t="str" cm="1">
        <f t="array" ref="E691">IFERROR(-SUMPRODUCT((transactions[Stock_ticker]=A691)*(transactions[Transaction_type]="Sell")*transactions[Total_amount])/D691,"")</f>
        <v/>
      </c>
    </row>
    <row r="692" spans="3:5" ht="21" x14ac:dyDescent="0.25">
      <c r="C692" s="22" t="str" cm="1">
        <f t="array" ref="C692">IFERROR(SUMPRODUCT((transactions[Stock_ticker]=A692)*(transactions[Transaction_type]="Buy")*transactions[Total_amount])/B692,"")</f>
        <v/>
      </c>
      <c r="E692" s="24" t="str" cm="1">
        <f t="array" ref="E692">IFERROR(-SUMPRODUCT((transactions[Stock_ticker]=A692)*(transactions[Transaction_type]="Sell")*transactions[Total_amount])/D692,"")</f>
        <v/>
      </c>
    </row>
    <row r="693" spans="3:5" ht="21" x14ac:dyDescent="0.25">
      <c r="C693" s="22" t="str" cm="1">
        <f t="array" ref="C693">IFERROR(SUMPRODUCT((transactions[Stock_ticker]=A693)*(transactions[Transaction_type]="Buy")*transactions[Total_amount])/B693,"")</f>
        <v/>
      </c>
      <c r="E693" s="24" t="str" cm="1">
        <f t="array" ref="E693">IFERROR(-SUMPRODUCT((transactions[Stock_ticker]=A693)*(transactions[Transaction_type]="Sell")*transactions[Total_amount])/D693,"")</f>
        <v/>
      </c>
    </row>
    <row r="694" spans="3:5" ht="21" x14ac:dyDescent="0.25">
      <c r="C694" s="22" t="str" cm="1">
        <f t="array" ref="C694">IFERROR(SUMPRODUCT((transactions[Stock_ticker]=A694)*(transactions[Transaction_type]="Buy")*transactions[Total_amount])/B694,"")</f>
        <v/>
      </c>
      <c r="E694" s="24" t="str" cm="1">
        <f t="array" ref="E694">IFERROR(-SUMPRODUCT((transactions[Stock_ticker]=A694)*(transactions[Transaction_type]="Sell")*transactions[Total_amount])/D694,"")</f>
        <v/>
      </c>
    </row>
    <row r="695" spans="3:5" ht="21" x14ac:dyDescent="0.25">
      <c r="C695" s="22" t="str" cm="1">
        <f t="array" ref="C695">IFERROR(SUMPRODUCT((transactions[Stock_ticker]=A695)*(transactions[Transaction_type]="Buy")*transactions[Total_amount])/B695,"")</f>
        <v/>
      </c>
      <c r="E695" s="24" t="str" cm="1">
        <f t="array" ref="E695">IFERROR(-SUMPRODUCT((transactions[Stock_ticker]=A695)*(transactions[Transaction_type]="Sell")*transactions[Total_amount])/D695,"")</f>
        <v/>
      </c>
    </row>
    <row r="696" spans="3:5" ht="21" x14ac:dyDescent="0.25">
      <c r="C696" s="22" t="str" cm="1">
        <f t="array" ref="C696">IFERROR(SUMPRODUCT((transactions[Stock_ticker]=A696)*(transactions[Transaction_type]="Buy")*transactions[Total_amount])/B696,"")</f>
        <v/>
      </c>
      <c r="E696" s="24" t="str" cm="1">
        <f t="array" ref="E696">IFERROR(-SUMPRODUCT((transactions[Stock_ticker]=A696)*(transactions[Transaction_type]="Sell")*transactions[Total_amount])/D696,"")</f>
        <v/>
      </c>
    </row>
    <row r="697" spans="3:5" ht="21" x14ac:dyDescent="0.25">
      <c r="C697" s="22" t="str" cm="1">
        <f t="array" ref="C697">IFERROR(SUMPRODUCT((transactions[Stock_ticker]=A697)*(transactions[Transaction_type]="Buy")*transactions[Total_amount])/B697,"")</f>
        <v/>
      </c>
      <c r="E697" s="24" t="str" cm="1">
        <f t="array" ref="E697">IFERROR(-SUMPRODUCT((transactions[Stock_ticker]=A697)*(transactions[Transaction_type]="Sell")*transactions[Total_amount])/D697,"")</f>
        <v/>
      </c>
    </row>
    <row r="698" spans="3:5" ht="21" x14ac:dyDescent="0.25">
      <c r="C698" s="22" t="str" cm="1">
        <f t="array" ref="C698">IFERROR(SUMPRODUCT((transactions[Stock_ticker]=A698)*(transactions[Transaction_type]="Buy")*transactions[Total_amount])/B698,"")</f>
        <v/>
      </c>
      <c r="E698" s="24" t="str" cm="1">
        <f t="array" ref="E698">IFERROR(-SUMPRODUCT((transactions[Stock_ticker]=A698)*(transactions[Transaction_type]="Sell")*transactions[Total_amount])/D698,"")</f>
        <v/>
      </c>
    </row>
    <row r="699" spans="3:5" ht="21" x14ac:dyDescent="0.25">
      <c r="C699" s="22" t="str" cm="1">
        <f t="array" ref="C699">IFERROR(SUMPRODUCT((transactions[Stock_ticker]=A699)*(transactions[Transaction_type]="Buy")*transactions[Total_amount])/B699,"")</f>
        <v/>
      </c>
      <c r="E699" s="24" t="str" cm="1">
        <f t="array" ref="E699">IFERROR(-SUMPRODUCT((transactions[Stock_ticker]=A699)*(transactions[Transaction_type]="Sell")*transactions[Total_amount])/D699,"")</f>
        <v/>
      </c>
    </row>
    <row r="700" spans="3:5" ht="21" x14ac:dyDescent="0.25">
      <c r="C700" s="22" t="str" cm="1">
        <f t="array" ref="C700">IFERROR(SUMPRODUCT((transactions[Stock_ticker]=A700)*(transactions[Transaction_type]="Buy")*transactions[Total_amount])/B700,"")</f>
        <v/>
      </c>
      <c r="E700" s="24" t="str" cm="1">
        <f t="array" ref="E700">IFERROR(-SUMPRODUCT((transactions[Stock_ticker]=A700)*(transactions[Transaction_type]="Sell")*transactions[Total_amount])/D700,"")</f>
        <v/>
      </c>
    </row>
    <row r="701" spans="3:5" ht="21" x14ac:dyDescent="0.25">
      <c r="C701" s="22" t="str" cm="1">
        <f t="array" ref="C701">IFERROR(SUMPRODUCT((transactions[Stock_ticker]=A701)*(transactions[Transaction_type]="Buy")*transactions[Total_amount])/B701,"")</f>
        <v/>
      </c>
      <c r="E701" s="24" t="str" cm="1">
        <f t="array" ref="E701">IFERROR(-SUMPRODUCT((transactions[Stock_ticker]=A701)*(transactions[Transaction_type]="Sell")*transactions[Total_amount])/D701,"")</f>
        <v/>
      </c>
    </row>
    <row r="702" spans="3:5" ht="21" x14ac:dyDescent="0.25">
      <c r="C702" s="22" t="str" cm="1">
        <f t="array" ref="C702">IFERROR(SUMPRODUCT((transactions[Stock_ticker]=A702)*(transactions[Transaction_type]="Buy")*transactions[Total_amount])/B702,"")</f>
        <v/>
      </c>
      <c r="E702" s="24" t="str" cm="1">
        <f t="array" ref="E702">IFERROR(-SUMPRODUCT((transactions[Stock_ticker]=A702)*(transactions[Transaction_type]="Sell")*transactions[Total_amount])/D702,"")</f>
        <v/>
      </c>
    </row>
    <row r="703" spans="3:5" ht="21" x14ac:dyDescent="0.25">
      <c r="C703" s="22" t="str" cm="1">
        <f t="array" ref="C703">IFERROR(SUMPRODUCT((transactions[Stock_ticker]=A703)*(transactions[Transaction_type]="Buy")*transactions[Total_amount])/B703,"")</f>
        <v/>
      </c>
      <c r="E703" s="24" t="str" cm="1">
        <f t="array" ref="E703">IFERROR(-SUMPRODUCT((transactions[Stock_ticker]=A703)*(transactions[Transaction_type]="Sell")*transactions[Total_amount])/D703,"")</f>
        <v/>
      </c>
    </row>
    <row r="704" spans="3:5" ht="21" x14ac:dyDescent="0.25">
      <c r="C704" s="22" t="str" cm="1">
        <f t="array" ref="C704">IFERROR(SUMPRODUCT((transactions[Stock_ticker]=A704)*(transactions[Transaction_type]="Buy")*transactions[Total_amount])/B704,"")</f>
        <v/>
      </c>
      <c r="E704" s="24" t="str" cm="1">
        <f t="array" ref="E704">IFERROR(-SUMPRODUCT((transactions[Stock_ticker]=A704)*(transactions[Transaction_type]="Sell")*transactions[Total_amount])/D704,"")</f>
        <v/>
      </c>
    </row>
    <row r="705" spans="3:5" ht="21" x14ac:dyDescent="0.25">
      <c r="C705" s="22" t="str" cm="1">
        <f t="array" ref="C705">IFERROR(SUMPRODUCT((transactions[Stock_ticker]=A705)*(transactions[Transaction_type]="Buy")*transactions[Total_amount])/B705,"")</f>
        <v/>
      </c>
      <c r="E705" s="24" t="str" cm="1">
        <f t="array" ref="E705">IFERROR(-SUMPRODUCT((transactions[Stock_ticker]=A705)*(transactions[Transaction_type]="Sell")*transactions[Total_amount])/D705,"")</f>
        <v/>
      </c>
    </row>
    <row r="706" spans="3:5" ht="21" x14ac:dyDescent="0.25">
      <c r="C706" s="22" t="str" cm="1">
        <f t="array" ref="C706">IFERROR(SUMPRODUCT((transactions[Stock_ticker]=A706)*(transactions[Transaction_type]="Buy")*transactions[Total_amount])/B706,"")</f>
        <v/>
      </c>
      <c r="E706" s="24" t="str" cm="1">
        <f t="array" ref="E706">IFERROR(-SUMPRODUCT((transactions[Stock_ticker]=A706)*(transactions[Transaction_type]="Sell")*transactions[Total_amount])/D706,"")</f>
        <v/>
      </c>
    </row>
    <row r="707" spans="3:5" ht="21" x14ac:dyDescent="0.25">
      <c r="C707" s="22" t="str" cm="1">
        <f t="array" ref="C707">IFERROR(SUMPRODUCT((transactions[Stock_ticker]=A707)*(transactions[Transaction_type]="Buy")*transactions[Total_amount])/B707,"")</f>
        <v/>
      </c>
      <c r="E707" s="24" t="str" cm="1">
        <f t="array" ref="E707">IFERROR(-SUMPRODUCT((transactions[Stock_ticker]=A707)*(transactions[Transaction_type]="Sell")*transactions[Total_amount])/D707,"")</f>
        <v/>
      </c>
    </row>
    <row r="708" spans="3:5" ht="21" x14ac:dyDescent="0.25">
      <c r="C708" s="22" t="str" cm="1">
        <f t="array" ref="C708">IFERROR(SUMPRODUCT((transactions[Stock_ticker]=A708)*(transactions[Transaction_type]="Buy")*transactions[Total_amount])/B708,"")</f>
        <v/>
      </c>
      <c r="E708" s="24" t="str" cm="1">
        <f t="array" ref="E708">IFERROR(-SUMPRODUCT((transactions[Stock_ticker]=A708)*(transactions[Transaction_type]="Sell")*transactions[Total_amount])/D708,"")</f>
        <v/>
      </c>
    </row>
    <row r="709" spans="3:5" ht="21" x14ac:dyDescent="0.25">
      <c r="C709" s="22" t="str" cm="1">
        <f t="array" ref="C709">IFERROR(SUMPRODUCT((transactions[Stock_ticker]=A709)*(transactions[Transaction_type]="Buy")*transactions[Total_amount])/B709,"")</f>
        <v/>
      </c>
      <c r="E709" s="24" t="str" cm="1">
        <f t="array" ref="E709">IFERROR(-SUMPRODUCT((transactions[Stock_ticker]=A709)*(transactions[Transaction_type]="Sell")*transactions[Total_amount])/D709,"")</f>
        <v/>
      </c>
    </row>
    <row r="710" spans="3:5" ht="21" x14ac:dyDescent="0.25">
      <c r="C710" s="22" t="str" cm="1">
        <f t="array" ref="C710">IFERROR(SUMPRODUCT((transactions[Stock_ticker]=A710)*(transactions[Transaction_type]="Buy")*transactions[Total_amount])/B710,"")</f>
        <v/>
      </c>
      <c r="E710" s="24" t="str" cm="1">
        <f t="array" ref="E710">IFERROR(-SUMPRODUCT((transactions[Stock_ticker]=A710)*(transactions[Transaction_type]="Sell")*transactions[Total_amount])/D710,"")</f>
        <v/>
      </c>
    </row>
    <row r="711" spans="3:5" ht="21" x14ac:dyDescent="0.25">
      <c r="C711" s="22" t="str" cm="1">
        <f t="array" ref="C711">IFERROR(SUMPRODUCT((transactions[Stock_ticker]=A711)*(transactions[Transaction_type]="Buy")*transactions[Total_amount])/B711,"")</f>
        <v/>
      </c>
      <c r="E711" s="24" t="str" cm="1">
        <f t="array" ref="E711">IFERROR(-SUMPRODUCT((transactions[Stock_ticker]=A711)*(transactions[Transaction_type]="Sell")*transactions[Total_amount])/D711,"")</f>
        <v/>
      </c>
    </row>
    <row r="712" spans="3:5" ht="21" x14ac:dyDescent="0.25">
      <c r="C712" s="22" t="str" cm="1">
        <f t="array" ref="C712">IFERROR(SUMPRODUCT((transactions[Stock_ticker]=A712)*(transactions[Transaction_type]="Buy")*transactions[Total_amount])/B712,"")</f>
        <v/>
      </c>
      <c r="E712" s="24" t="str" cm="1">
        <f t="array" ref="E712">IFERROR(-SUMPRODUCT((transactions[Stock_ticker]=A712)*(transactions[Transaction_type]="Sell")*transactions[Total_amount])/D712,"")</f>
        <v/>
      </c>
    </row>
    <row r="713" spans="3:5" ht="21" x14ac:dyDescent="0.25">
      <c r="C713" s="22" t="str" cm="1">
        <f t="array" ref="C713">IFERROR(SUMPRODUCT((transactions[Stock_ticker]=A713)*(transactions[Transaction_type]="Buy")*transactions[Total_amount])/B713,"")</f>
        <v/>
      </c>
      <c r="E713" s="24" t="str" cm="1">
        <f t="array" ref="E713">IFERROR(-SUMPRODUCT((transactions[Stock_ticker]=A713)*(transactions[Transaction_type]="Sell")*transactions[Total_amount])/D713,"")</f>
        <v/>
      </c>
    </row>
    <row r="714" spans="3:5" ht="21" x14ac:dyDescent="0.25">
      <c r="C714" s="22" t="str" cm="1">
        <f t="array" ref="C714">IFERROR(SUMPRODUCT((transactions[Stock_ticker]=A714)*(transactions[Transaction_type]="Buy")*transactions[Total_amount])/B714,"")</f>
        <v/>
      </c>
      <c r="E714" s="24" t="str" cm="1">
        <f t="array" ref="E714">IFERROR(-SUMPRODUCT((transactions[Stock_ticker]=A714)*(transactions[Transaction_type]="Sell")*transactions[Total_amount])/D714,"")</f>
        <v/>
      </c>
    </row>
    <row r="715" spans="3:5" ht="21" x14ac:dyDescent="0.25">
      <c r="C715" s="22" t="str" cm="1">
        <f t="array" ref="C715">IFERROR(SUMPRODUCT((transactions[Stock_ticker]=A715)*(transactions[Transaction_type]="Buy")*transactions[Total_amount])/B715,"")</f>
        <v/>
      </c>
      <c r="E715" s="24" t="str" cm="1">
        <f t="array" ref="E715">IFERROR(-SUMPRODUCT((transactions[Stock_ticker]=A715)*(transactions[Transaction_type]="Sell")*transactions[Total_amount])/D715,"")</f>
        <v/>
      </c>
    </row>
    <row r="716" spans="3:5" ht="21" x14ac:dyDescent="0.25">
      <c r="C716" s="22" t="str" cm="1">
        <f t="array" ref="C716">IFERROR(SUMPRODUCT((transactions[Stock_ticker]=A716)*(transactions[Transaction_type]="Buy")*transactions[Total_amount])/B716,"")</f>
        <v/>
      </c>
      <c r="E716" s="24" t="str" cm="1">
        <f t="array" ref="E716">IFERROR(-SUMPRODUCT((transactions[Stock_ticker]=A716)*(transactions[Transaction_type]="Sell")*transactions[Total_amount])/D716,"")</f>
        <v/>
      </c>
    </row>
    <row r="717" spans="3:5" ht="21" x14ac:dyDescent="0.25">
      <c r="C717" s="22" t="str" cm="1">
        <f t="array" ref="C717">IFERROR(SUMPRODUCT((transactions[Stock_ticker]=A717)*(transactions[Transaction_type]="Buy")*transactions[Total_amount])/B717,"")</f>
        <v/>
      </c>
      <c r="E717" s="24" t="str" cm="1">
        <f t="array" ref="E717">IFERROR(-SUMPRODUCT((transactions[Stock_ticker]=A717)*(transactions[Transaction_type]="Sell")*transactions[Total_amount])/D717,"")</f>
        <v/>
      </c>
    </row>
    <row r="718" spans="3:5" ht="21" x14ac:dyDescent="0.25">
      <c r="C718" s="22" t="str" cm="1">
        <f t="array" ref="C718">IFERROR(SUMPRODUCT((transactions[Stock_ticker]=A718)*(transactions[Transaction_type]="Buy")*transactions[Total_amount])/B718,"")</f>
        <v/>
      </c>
      <c r="E718" s="24" t="str" cm="1">
        <f t="array" ref="E718">IFERROR(-SUMPRODUCT((transactions[Stock_ticker]=A718)*(transactions[Transaction_type]="Sell")*transactions[Total_amount])/D718,"")</f>
        <v/>
      </c>
    </row>
    <row r="719" spans="3:5" ht="21" x14ac:dyDescent="0.25">
      <c r="C719" s="22" t="str" cm="1">
        <f t="array" ref="C719">IFERROR(SUMPRODUCT((transactions[Stock_ticker]=A719)*(transactions[Transaction_type]="Buy")*transactions[Total_amount])/B719,"")</f>
        <v/>
      </c>
      <c r="E719" s="24" t="str" cm="1">
        <f t="array" ref="E719">IFERROR(-SUMPRODUCT((transactions[Stock_ticker]=A719)*(transactions[Transaction_type]="Sell")*transactions[Total_amount])/D719,"")</f>
        <v/>
      </c>
    </row>
    <row r="720" spans="3:5" ht="21" x14ac:dyDescent="0.25">
      <c r="C720" s="22" t="str" cm="1">
        <f t="array" ref="C720">IFERROR(SUMPRODUCT((transactions[Stock_ticker]=A720)*(transactions[Transaction_type]="Buy")*transactions[Total_amount])/B720,"")</f>
        <v/>
      </c>
      <c r="E720" s="24" t="str" cm="1">
        <f t="array" ref="E720">IFERROR(-SUMPRODUCT((transactions[Stock_ticker]=A720)*(transactions[Transaction_type]="Sell")*transactions[Total_amount])/D720,"")</f>
        <v/>
      </c>
    </row>
    <row r="721" spans="3:5" ht="21" x14ac:dyDescent="0.25">
      <c r="C721" s="22" t="str" cm="1">
        <f t="array" ref="C721">IFERROR(SUMPRODUCT((transactions[Stock_ticker]=A721)*(transactions[Transaction_type]="Buy")*transactions[Total_amount])/B721,"")</f>
        <v/>
      </c>
      <c r="E721" s="24" t="str" cm="1">
        <f t="array" ref="E721">IFERROR(-SUMPRODUCT((transactions[Stock_ticker]=A721)*(transactions[Transaction_type]="Sell")*transactions[Total_amount])/D721,"")</f>
        <v/>
      </c>
    </row>
    <row r="722" spans="3:5" ht="21" x14ac:dyDescent="0.25">
      <c r="C722" s="22" t="str" cm="1">
        <f t="array" ref="C722">IFERROR(SUMPRODUCT((transactions[Stock_ticker]=A722)*(transactions[Transaction_type]="Buy")*transactions[Total_amount])/B722,"")</f>
        <v/>
      </c>
      <c r="E722" s="24" t="str" cm="1">
        <f t="array" ref="E722">IFERROR(-SUMPRODUCT((transactions[Stock_ticker]=A722)*(transactions[Transaction_type]="Sell")*transactions[Total_amount])/D722,"")</f>
        <v/>
      </c>
    </row>
    <row r="723" spans="3:5" ht="21" x14ac:dyDescent="0.25">
      <c r="C723" s="22" t="str" cm="1">
        <f t="array" ref="C723">IFERROR(SUMPRODUCT((transactions[Stock_ticker]=A723)*(transactions[Transaction_type]="Buy")*transactions[Total_amount])/B723,"")</f>
        <v/>
      </c>
      <c r="E723" s="24" t="str" cm="1">
        <f t="array" ref="E723">IFERROR(-SUMPRODUCT((transactions[Stock_ticker]=A723)*(transactions[Transaction_type]="Sell")*transactions[Total_amount])/D723,"")</f>
        <v/>
      </c>
    </row>
    <row r="724" spans="3:5" ht="21" x14ac:dyDescent="0.25">
      <c r="C724" s="22" t="str" cm="1">
        <f t="array" ref="C724">IFERROR(SUMPRODUCT((transactions[Stock_ticker]=A724)*(transactions[Transaction_type]="Buy")*transactions[Total_amount])/B724,"")</f>
        <v/>
      </c>
      <c r="E724" s="24" t="str" cm="1">
        <f t="array" ref="E724">IFERROR(-SUMPRODUCT((transactions[Stock_ticker]=A724)*(transactions[Transaction_type]="Sell")*transactions[Total_amount])/D724,"")</f>
        <v/>
      </c>
    </row>
    <row r="725" spans="3:5" ht="21" x14ac:dyDescent="0.25">
      <c r="C725" s="22" t="str" cm="1">
        <f t="array" ref="C725">IFERROR(SUMPRODUCT((transactions[Stock_ticker]=A725)*(transactions[Transaction_type]="Buy")*transactions[Total_amount])/B725,"")</f>
        <v/>
      </c>
      <c r="E725" s="24" t="str" cm="1">
        <f t="array" ref="E725">IFERROR(-SUMPRODUCT((transactions[Stock_ticker]=A725)*(transactions[Transaction_type]="Sell")*transactions[Total_amount])/D725,"")</f>
        <v/>
      </c>
    </row>
    <row r="726" spans="3:5" ht="21" x14ac:dyDescent="0.25">
      <c r="C726" s="22" t="str" cm="1">
        <f t="array" ref="C726">IFERROR(SUMPRODUCT((transactions[Stock_ticker]=A726)*(transactions[Transaction_type]="Buy")*transactions[Total_amount])/B726,"")</f>
        <v/>
      </c>
      <c r="E726" s="24" t="str" cm="1">
        <f t="array" ref="E726">IFERROR(-SUMPRODUCT((transactions[Stock_ticker]=A726)*(transactions[Transaction_type]="Sell")*transactions[Total_amount])/D726,"")</f>
        <v/>
      </c>
    </row>
    <row r="727" spans="3:5" ht="21" x14ac:dyDescent="0.25">
      <c r="C727" s="22" t="str" cm="1">
        <f t="array" ref="C727">IFERROR(SUMPRODUCT((transactions[Stock_ticker]=A727)*(transactions[Transaction_type]="Buy")*transactions[Total_amount])/B727,"")</f>
        <v/>
      </c>
      <c r="E727" s="24" t="str" cm="1">
        <f t="array" ref="E727">IFERROR(-SUMPRODUCT((transactions[Stock_ticker]=A727)*(transactions[Transaction_type]="Sell")*transactions[Total_amount])/D727,"")</f>
        <v/>
      </c>
    </row>
    <row r="728" spans="3:5" ht="21" x14ac:dyDescent="0.25">
      <c r="C728" s="22" t="str" cm="1">
        <f t="array" ref="C728">IFERROR(SUMPRODUCT((transactions[Stock_ticker]=A728)*(transactions[Transaction_type]="Buy")*transactions[Total_amount])/B728,"")</f>
        <v/>
      </c>
      <c r="E728" s="24" t="str" cm="1">
        <f t="array" ref="E728">IFERROR(-SUMPRODUCT((transactions[Stock_ticker]=A728)*(transactions[Transaction_type]="Sell")*transactions[Total_amount])/D728,"")</f>
        <v/>
      </c>
    </row>
    <row r="729" spans="3:5" ht="21" x14ac:dyDescent="0.25">
      <c r="C729" s="22" t="str" cm="1">
        <f t="array" ref="C729">IFERROR(SUMPRODUCT((transactions[Stock_ticker]=A729)*(transactions[Transaction_type]="Buy")*transactions[Total_amount])/B729,"")</f>
        <v/>
      </c>
      <c r="E729" s="24" t="str" cm="1">
        <f t="array" ref="E729">IFERROR(-SUMPRODUCT((transactions[Stock_ticker]=A729)*(transactions[Transaction_type]="Sell")*transactions[Total_amount])/D729,"")</f>
        <v/>
      </c>
    </row>
    <row r="730" spans="3:5" ht="21" x14ac:dyDescent="0.25">
      <c r="C730" s="22" t="str" cm="1">
        <f t="array" ref="C730">IFERROR(SUMPRODUCT((transactions[Stock_ticker]=A730)*(transactions[Transaction_type]="Buy")*transactions[Total_amount])/B730,"")</f>
        <v/>
      </c>
      <c r="E730" s="24" t="str" cm="1">
        <f t="array" ref="E730">IFERROR(-SUMPRODUCT((transactions[Stock_ticker]=A730)*(transactions[Transaction_type]="Sell")*transactions[Total_amount])/D730,"")</f>
        <v/>
      </c>
    </row>
    <row r="731" spans="3:5" ht="21" x14ac:dyDescent="0.25">
      <c r="C731" s="22" t="str" cm="1">
        <f t="array" ref="C731">IFERROR(SUMPRODUCT((transactions[Stock_ticker]=A731)*(transactions[Transaction_type]="Buy")*transactions[Total_amount])/B731,"")</f>
        <v/>
      </c>
      <c r="E731" s="24" t="str" cm="1">
        <f t="array" ref="E731">IFERROR(-SUMPRODUCT((transactions[Stock_ticker]=A731)*(transactions[Transaction_type]="Sell")*transactions[Total_amount])/D731,"")</f>
        <v/>
      </c>
    </row>
    <row r="732" spans="3:5" ht="21" x14ac:dyDescent="0.25">
      <c r="C732" s="22" t="str" cm="1">
        <f t="array" ref="C732">IFERROR(SUMPRODUCT((transactions[Stock_ticker]=A732)*(transactions[Transaction_type]="Buy")*transactions[Total_amount])/B732,"")</f>
        <v/>
      </c>
      <c r="E732" s="24" t="str" cm="1">
        <f t="array" ref="E732">IFERROR(-SUMPRODUCT((transactions[Stock_ticker]=A732)*(transactions[Transaction_type]="Sell")*transactions[Total_amount])/D732,"")</f>
        <v/>
      </c>
    </row>
    <row r="733" spans="3:5" ht="21" x14ac:dyDescent="0.25">
      <c r="C733" s="22" t="str" cm="1">
        <f t="array" ref="C733">IFERROR(SUMPRODUCT((transactions[Stock_ticker]=A733)*(transactions[Transaction_type]="Buy")*transactions[Total_amount])/B733,"")</f>
        <v/>
      </c>
      <c r="E733" s="24" t="str" cm="1">
        <f t="array" ref="E733">IFERROR(-SUMPRODUCT((transactions[Stock_ticker]=A733)*(transactions[Transaction_type]="Sell")*transactions[Total_amount])/D733,"")</f>
        <v/>
      </c>
    </row>
    <row r="734" spans="3:5" ht="21" x14ac:dyDescent="0.25">
      <c r="C734" s="22" t="str" cm="1">
        <f t="array" ref="C734">IFERROR(SUMPRODUCT((transactions[Stock_ticker]=A734)*(transactions[Transaction_type]="Buy")*transactions[Total_amount])/B734,"")</f>
        <v/>
      </c>
      <c r="E734" s="24" t="str" cm="1">
        <f t="array" ref="E734">IFERROR(-SUMPRODUCT((transactions[Stock_ticker]=A734)*(transactions[Transaction_type]="Sell")*transactions[Total_amount])/D734,"")</f>
        <v/>
      </c>
    </row>
    <row r="735" spans="3:5" ht="21" x14ac:dyDescent="0.25">
      <c r="C735" s="22" t="str" cm="1">
        <f t="array" ref="C735">IFERROR(SUMPRODUCT((transactions[Stock_ticker]=A735)*(transactions[Transaction_type]="Buy")*transactions[Total_amount])/B735,"")</f>
        <v/>
      </c>
      <c r="E735" s="24" t="str" cm="1">
        <f t="array" ref="E735">IFERROR(-SUMPRODUCT((transactions[Stock_ticker]=A735)*(transactions[Transaction_type]="Sell")*transactions[Total_amount])/D735,"")</f>
        <v/>
      </c>
    </row>
    <row r="736" spans="3:5" ht="21" x14ac:dyDescent="0.25">
      <c r="C736" s="22" t="str" cm="1">
        <f t="array" ref="C736">IFERROR(SUMPRODUCT((transactions[Stock_ticker]=A736)*(transactions[Transaction_type]="Buy")*transactions[Total_amount])/B736,"")</f>
        <v/>
      </c>
      <c r="E736" s="24" t="str" cm="1">
        <f t="array" ref="E736">IFERROR(-SUMPRODUCT((transactions[Stock_ticker]=A736)*(transactions[Transaction_type]="Sell")*transactions[Total_amount])/D736,"")</f>
        <v/>
      </c>
    </row>
    <row r="737" spans="3:5" ht="21" x14ac:dyDescent="0.25">
      <c r="C737" s="22" t="str" cm="1">
        <f t="array" ref="C737">IFERROR(SUMPRODUCT((transactions[Stock_ticker]=A737)*(transactions[Transaction_type]="Buy")*transactions[Total_amount])/B737,"")</f>
        <v/>
      </c>
      <c r="E737" s="24" t="str" cm="1">
        <f t="array" ref="E737">IFERROR(-SUMPRODUCT((transactions[Stock_ticker]=A737)*(transactions[Transaction_type]="Sell")*transactions[Total_amount])/D737,"")</f>
        <v/>
      </c>
    </row>
    <row r="738" spans="3:5" ht="21" x14ac:dyDescent="0.25">
      <c r="C738" s="22" t="str" cm="1">
        <f t="array" ref="C738">IFERROR(SUMPRODUCT((transactions[Stock_ticker]=A738)*(transactions[Transaction_type]="Buy")*transactions[Total_amount])/B738,"")</f>
        <v/>
      </c>
      <c r="E738" s="24" t="str" cm="1">
        <f t="array" ref="E738">IFERROR(-SUMPRODUCT((transactions[Stock_ticker]=A738)*(transactions[Transaction_type]="Sell")*transactions[Total_amount])/D738,"")</f>
        <v/>
      </c>
    </row>
    <row r="739" spans="3:5" ht="21" x14ac:dyDescent="0.25">
      <c r="C739" s="22" t="str" cm="1">
        <f t="array" ref="C739">IFERROR(SUMPRODUCT((transactions[Stock_ticker]=A739)*(transactions[Transaction_type]="Buy")*transactions[Total_amount])/B739,"")</f>
        <v/>
      </c>
      <c r="E739" s="24" t="str" cm="1">
        <f t="array" ref="E739">IFERROR(-SUMPRODUCT((transactions[Stock_ticker]=A739)*(transactions[Transaction_type]="Sell")*transactions[Total_amount])/D739,"")</f>
        <v/>
      </c>
    </row>
    <row r="740" spans="3:5" ht="21" x14ac:dyDescent="0.25">
      <c r="C740" s="22" t="str" cm="1">
        <f t="array" ref="C740">IFERROR(SUMPRODUCT((transactions[Stock_ticker]=A740)*(transactions[Transaction_type]="Buy")*transactions[Total_amount])/B740,"")</f>
        <v/>
      </c>
      <c r="E740" s="24" t="str" cm="1">
        <f t="array" ref="E740">IFERROR(-SUMPRODUCT((transactions[Stock_ticker]=A740)*(transactions[Transaction_type]="Sell")*transactions[Total_amount])/D740,"")</f>
        <v/>
      </c>
    </row>
    <row r="741" spans="3:5" ht="21" x14ac:dyDescent="0.25">
      <c r="C741" s="22" t="str" cm="1">
        <f t="array" ref="C741">IFERROR(SUMPRODUCT((transactions[Stock_ticker]=A741)*(transactions[Transaction_type]="Buy")*transactions[Total_amount])/B741,"")</f>
        <v/>
      </c>
      <c r="E741" s="24" t="str" cm="1">
        <f t="array" ref="E741">IFERROR(-SUMPRODUCT((transactions[Stock_ticker]=A741)*(transactions[Transaction_type]="Sell")*transactions[Total_amount])/D741,"")</f>
        <v/>
      </c>
    </row>
    <row r="742" spans="3:5" ht="21" x14ac:dyDescent="0.25">
      <c r="C742" s="22" t="str" cm="1">
        <f t="array" ref="C742">IFERROR(SUMPRODUCT((transactions[Stock_ticker]=A742)*(transactions[Transaction_type]="Buy")*transactions[Total_amount])/B742,"")</f>
        <v/>
      </c>
      <c r="E742" s="24" t="str" cm="1">
        <f t="array" ref="E742">IFERROR(-SUMPRODUCT((transactions[Stock_ticker]=A742)*(transactions[Transaction_type]="Sell")*transactions[Total_amount])/D742,"")</f>
        <v/>
      </c>
    </row>
    <row r="743" spans="3:5" ht="21" x14ac:dyDescent="0.25">
      <c r="C743" s="22" t="str" cm="1">
        <f t="array" ref="C743">IFERROR(SUMPRODUCT((transactions[Stock_ticker]=A743)*(transactions[Transaction_type]="Buy")*transactions[Total_amount])/B743,"")</f>
        <v/>
      </c>
      <c r="E743" s="24" t="str" cm="1">
        <f t="array" ref="E743">IFERROR(-SUMPRODUCT((transactions[Stock_ticker]=A743)*(transactions[Transaction_type]="Sell")*transactions[Total_amount])/D743,"")</f>
        <v/>
      </c>
    </row>
    <row r="744" spans="3:5" ht="21" x14ac:dyDescent="0.25">
      <c r="C744" s="22" t="str" cm="1">
        <f t="array" ref="C744">IFERROR(SUMPRODUCT((transactions[Stock_ticker]=A744)*(transactions[Transaction_type]="Buy")*transactions[Total_amount])/B744,"")</f>
        <v/>
      </c>
      <c r="E744" s="24" t="str" cm="1">
        <f t="array" ref="E744">IFERROR(-SUMPRODUCT((transactions[Stock_ticker]=A744)*(transactions[Transaction_type]="Sell")*transactions[Total_amount])/D744,"")</f>
        <v/>
      </c>
    </row>
    <row r="745" spans="3:5" ht="21" x14ac:dyDescent="0.25">
      <c r="C745" s="22" t="str" cm="1">
        <f t="array" ref="C745">IFERROR(SUMPRODUCT((transactions[Stock_ticker]=A745)*(transactions[Transaction_type]="Buy")*transactions[Total_amount])/B745,"")</f>
        <v/>
      </c>
      <c r="E745" s="24" t="str" cm="1">
        <f t="array" ref="E745">IFERROR(-SUMPRODUCT((transactions[Stock_ticker]=A745)*(transactions[Transaction_type]="Sell")*transactions[Total_amount])/D745,"")</f>
        <v/>
      </c>
    </row>
    <row r="746" spans="3:5" ht="21" x14ac:dyDescent="0.25">
      <c r="C746" s="22" t="str" cm="1">
        <f t="array" ref="C746">IFERROR(SUMPRODUCT((transactions[Stock_ticker]=A746)*(transactions[Transaction_type]="Buy")*transactions[Total_amount])/B746,"")</f>
        <v/>
      </c>
      <c r="E746" s="24" t="str" cm="1">
        <f t="array" ref="E746">IFERROR(-SUMPRODUCT((transactions[Stock_ticker]=A746)*(transactions[Transaction_type]="Sell")*transactions[Total_amount])/D746,"")</f>
        <v/>
      </c>
    </row>
    <row r="747" spans="3:5" ht="21" x14ac:dyDescent="0.25">
      <c r="C747" s="22" t="str" cm="1">
        <f t="array" ref="C747">IFERROR(SUMPRODUCT((transactions[Stock_ticker]=A747)*(transactions[Transaction_type]="Buy")*transactions[Total_amount])/B747,"")</f>
        <v/>
      </c>
      <c r="E747" s="24" t="str" cm="1">
        <f t="array" ref="E747">IFERROR(-SUMPRODUCT((transactions[Stock_ticker]=A747)*(transactions[Transaction_type]="Sell")*transactions[Total_amount])/D747,"")</f>
        <v/>
      </c>
    </row>
    <row r="748" spans="3:5" ht="21" x14ac:dyDescent="0.25">
      <c r="C748" s="22" t="str" cm="1">
        <f t="array" ref="C748">IFERROR(SUMPRODUCT((transactions[Stock_ticker]=A748)*(transactions[Transaction_type]="Buy")*transactions[Total_amount])/B748,"")</f>
        <v/>
      </c>
      <c r="E748" s="24" t="str" cm="1">
        <f t="array" ref="E748">IFERROR(-SUMPRODUCT((transactions[Stock_ticker]=A748)*(transactions[Transaction_type]="Sell")*transactions[Total_amount])/D748,"")</f>
        <v/>
      </c>
    </row>
    <row r="749" spans="3:5" ht="21" x14ac:dyDescent="0.25">
      <c r="C749" s="22" t="str" cm="1">
        <f t="array" ref="C749">IFERROR(SUMPRODUCT((transactions[Stock_ticker]=A749)*(transactions[Transaction_type]="Buy")*transactions[Total_amount])/B749,"")</f>
        <v/>
      </c>
      <c r="E749" s="24" t="str" cm="1">
        <f t="array" ref="E749">IFERROR(-SUMPRODUCT((transactions[Stock_ticker]=A749)*(transactions[Transaction_type]="Sell")*transactions[Total_amount])/D749,"")</f>
        <v/>
      </c>
    </row>
    <row r="750" spans="3:5" ht="21" x14ac:dyDescent="0.25">
      <c r="C750" s="22" t="str" cm="1">
        <f t="array" ref="C750">IFERROR(SUMPRODUCT((transactions[Stock_ticker]=A750)*(transactions[Transaction_type]="Buy")*transactions[Total_amount])/B750,"")</f>
        <v/>
      </c>
      <c r="E750" s="24" t="str" cm="1">
        <f t="array" ref="E750">IFERROR(-SUMPRODUCT((transactions[Stock_ticker]=A750)*(transactions[Transaction_type]="Sell")*transactions[Total_amount])/D750,"")</f>
        <v/>
      </c>
    </row>
    <row r="751" spans="3:5" ht="21" x14ac:dyDescent="0.25">
      <c r="C751" s="22" t="str" cm="1">
        <f t="array" ref="C751">IFERROR(SUMPRODUCT((transactions[Stock_ticker]=A751)*(transactions[Transaction_type]="Buy")*transactions[Total_amount])/B751,"")</f>
        <v/>
      </c>
      <c r="E751" s="24" t="str" cm="1">
        <f t="array" ref="E751">IFERROR(-SUMPRODUCT((transactions[Stock_ticker]=A751)*(transactions[Transaction_type]="Sell")*transactions[Total_amount])/D751,"")</f>
        <v/>
      </c>
    </row>
    <row r="752" spans="3:5" ht="21" x14ac:dyDescent="0.25">
      <c r="C752" s="22" t="str" cm="1">
        <f t="array" ref="C752">IFERROR(SUMPRODUCT((transactions[Stock_ticker]=A752)*(transactions[Transaction_type]="Buy")*transactions[Total_amount])/B752,"")</f>
        <v/>
      </c>
      <c r="E752" s="24" t="str" cm="1">
        <f t="array" ref="E752">IFERROR(-SUMPRODUCT((transactions[Stock_ticker]=A752)*(transactions[Transaction_type]="Sell")*transactions[Total_amount])/D752,"")</f>
        <v/>
      </c>
    </row>
    <row r="753" spans="3:5" ht="21" x14ac:dyDescent="0.25">
      <c r="C753" s="22" t="str" cm="1">
        <f t="array" ref="C753">IFERROR(SUMPRODUCT((transactions[Stock_ticker]=A753)*(transactions[Transaction_type]="Buy")*transactions[Total_amount])/B753,"")</f>
        <v/>
      </c>
      <c r="E753" s="24" t="str" cm="1">
        <f t="array" ref="E753">IFERROR(-SUMPRODUCT((transactions[Stock_ticker]=A753)*(transactions[Transaction_type]="Sell")*transactions[Total_amount])/D753,"")</f>
        <v/>
      </c>
    </row>
    <row r="754" spans="3:5" ht="21" x14ac:dyDescent="0.25">
      <c r="C754" s="22" t="str" cm="1">
        <f t="array" ref="C754">IFERROR(SUMPRODUCT((transactions[Stock_ticker]=A754)*(transactions[Transaction_type]="Buy")*transactions[Total_amount])/B754,"")</f>
        <v/>
      </c>
      <c r="E754" s="24" t="str" cm="1">
        <f t="array" ref="E754">IFERROR(-SUMPRODUCT((transactions[Stock_ticker]=A754)*(transactions[Transaction_type]="Sell")*transactions[Total_amount])/D754,"")</f>
        <v/>
      </c>
    </row>
    <row r="755" spans="3:5" ht="21" x14ac:dyDescent="0.25">
      <c r="C755" s="22" t="str" cm="1">
        <f t="array" ref="C755">IFERROR(SUMPRODUCT((transactions[Stock_ticker]=A755)*(transactions[Transaction_type]="Buy")*transactions[Total_amount])/B755,"")</f>
        <v/>
      </c>
      <c r="E755" s="24" t="str" cm="1">
        <f t="array" ref="E755">IFERROR(-SUMPRODUCT((transactions[Stock_ticker]=A755)*(transactions[Transaction_type]="Sell")*transactions[Total_amount])/D755,"")</f>
        <v/>
      </c>
    </row>
    <row r="756" spans="3:5" ht="21" x14ac:dyDescent="0.25">
      <c r="C756" s="22" t="str" cm="1">
        <f t="array" ref="C756">IFERROR(SUMPRODUCT((transactions[Stock_ticker]=A756)*(transactions[Transaction_type]="Buy")*transactions[Total_amount])/B756,"")</f>
        <v/>
      </c>
      <c r="E756" s="24" t="str" cm="1">
        <f t="array" ref="E756">IFERROR(-SUMPRODUCT((transactions[Stock_ticker]=A756)*(transactions[Transaction_type]="Sell")*transactions[Total_amount])/D756,"")</f>
        <v/>
      </c>
    </row>
    <row r="757" spans="3:5" ht="21" x14ac:dyDescent="0.25">
      <c r="C757" s="22" t="str" cm="1">
        <f t="array" ref="C757">IFERROR(SUMPRODUCT((transactions[Stock_ticker]=A757)*(transactions[Transaction_type]="Buy")*transactions[Total_amount])/B757,"")</f>
        <v/>
      </c>
      <c r="E757" s="24" t="str" cm="1">
        <f t="array" ref="E757">IFERROR(-SUMPRODUCT((transactions[Stock_ticker]=A757)*(transactions[Transaction_type]="Sell")*transactions[Total_amount])/D757,"")</f>
        <v/>
      </c>
    </row>
    <row r="758" spans="3:5" ht="21" x14ac:dyDescent="0.25">
      <c r="C758" s="22" t="str" cm="1">
        <f t="array" ref="C758">IFERROR(SUMPRODUCT((transactions[Stock_ticker]=A758)*(transactions[Transaction_type]="Buy")*transactions[Total_amount])/B758,"")</f>
        <v/>
      </c>
      <c r="E758" s="24" t="str" cm="1">
        <f t="array" ref="E758">IFERROR(-SUMPRODUCT((transactions[Stock_ticker]=A758)*(transactions[Transaction_type]="Sell")*transactions[Total_amount])/D758,"")</f>
        <v/>
      </c>
    </row>
    <row r="759" spans="3:5" ht="21" x14ac:dyDescent="0.25">
      <c r="C759" s="22" t="str" cm="1">
        <f t="array" ref="C759">IFERROR(SUMPRODUCT((transactions[Stock_ticker]=A759)*(transactions[Transaction_type]="Buy")*transactions[Total_amount])/B759,"")</f>
        <v/>
      </c>
      <c r="E759" s="24" t="str" cm="1">
        <f t="array" ref="E759">IFERROR(-SUMPRODUCT((transactions[Stock_ticker]=A759)*(transactions[Transaction_type]="Sell")*transactions[Total_amount])/D759,"")</f>
        <v/>
      </c>
    </row>
    <row r="760" spans="3:5" ht="21" x14ac:dyDescent="0.25">
      <c r="C760" s="22" t="str" cm="1">
        <f t="array" ref="C760">IFERROR(SUMPRODUCT((transactions[Stock_ticker]=A760)*(transactions[Transaction_type]="Buy")*transactions[Total_amount])/B760,"")</f>
        <v/>
      </c>
      <c r="E760" s="24" t="str" cm="1">
        <f t="array" ref="E760">IFERROR(-SUMPRODUCT((transactions[Stock_ticker]=A760)*(transactions[Transaction_type]="Sell")*transactions[Total_amount])/D760,"")</f>
        <v/>
      </c>
    </row>
    <row r="761" spans="3:5" ht="21" x14ac:dyDescent="0.25">
      <c r="C761" s="22" t="str" cm="1">
        <f t="array" ref="C761">IFERROR(SUMPRODUCT((transactions[Stock_ticker]=A761)*(transactions[Transaction_type]="Buy")*transactions[Total_amount])/B761,"")</f>
        <v/>
      </c>
      <c r="E761" s="24" t="str" cm="1">
        <f t="array" ref="E761">IFERROR(-SUMPRODUCT((transactions[Stock_ticker]=A761)*(transactions[Transaction_type]="Sell")*transactions[Total_amount])/D761,"")</f>
        <v/>
      </c>
    </row>
    <row r="762" spans="3:5" ht="21" x14ac:dyDescent="0.25">
      <c r="C762" s="22" t="str" cm="1">
        <f t="array" ref="C762">IFERROR(SUMPRODUCT((transactions[Stock_ticker]=A762)*(transactions[Transaction_type]="Buy")*transactions[Total_amount])/B762,"")</f>
        <v/>
      </c>
      <c r="E762" s="24" t="str" cm="1">
        <f t="array" ref="E762">IFERROR(-SUMPRODUCT((transactions[Stock_ticker]=A762)*(transactions[Transaction_type]="Sell")*transactions[Total_amount])/D762,"")</f>
        <v/>
      </c>
    </row>
    <row r="763" spans="3:5" ht="21" x14ac:dyDescent="0.25">
      <c r="C763" s="22" t="str" cm="1">
        <f t="array" ref="C763">IFERROR(SUMPRODUCT((transactions[Stock_ticker]=A763)*(transactions[Transaction_type]="Buy")*transactions[Total_amount])/B763,"")</f>
        <v/>
      </c>
      <c r="E763" s="24" t="str" cm="1">
        <f t="array" ref="E763">IFERROR(-SUMPRODUCT((transactions[Stock_ticker]=A763)*(transactions[Transaction_type]="Sell")*transactions[Total_amount])/D763,"")</f>
        <v/>
      </c>
    </row>
    <row r="764" spans="3:5" ht="21" x14ac:dyDescent="0.25">
      <c r="C764" s="22" t="str" cm="1">
        <f t="array" ref="C764">IFERROR(SUMPRODUCT((transactions[Stock_ticker]=A764)*(transactions[Transaction_type]="Buy")*transactions[Total_amount])/B764,"")</f>
        <v/>
      </c>
      <c r="E764" s="24" t="str" cm="1">
        <f t="array" ref="E764">IFERROR(-SUMPRODUCT((transactions[Stock_ticker]=A764)*(transactions[Transaction_type]="Sell")*transactions[Total_amount])/D764,"")</f>
        <v/>
      </c>
    </row>
    <row r="765" spans="3:5" ht="21" x14ac:dyDescent="0.25">
      <c r="C765" s="22" t="str" cm="1">
        <f t="array" ref="C765">IFERROR(SUMPRODUCT((transactions[Stock_ticker]=A765)*(transactions[Transaction_type]="Buy")*transactions[Total_amount])/B765,"")</f>
        <v/>
      </c>
      <c r="E765" s="24" t="str" cm="1">
        <f t="array" ref="E765">IFERROR(-SUMPRODUCT((transactions[Stock_ticker]=A765)*(transactions[Transaction_type]="Sell")*transactions[Total_amount])/D765,"")</f>
        <v/>
      </c>
    </row>
    <row r="766" spans="3:5" ht="21" x14ac:dyDescent="0.25">
      <c r="C766" s="22" t="str" cm="1">
        <f t="array" ref="C766">IFERROR(SUMPRODUCT((transactions[Stock_ticker]=A766)*(transactions[Transaction_type]="Buy")*transactions[Total_amount])/B766,"")</f>
        <v/>
      </c>
      <c r="E766" s="24" t="str" cm="1">
        <f t="array" ref="E766">IFERROR(-SUMPRODUCT((transactions[Stock_ticker]=A766)*(transactions[Transaction_type]="Sell")*transactions[Total_amount])/D766,"")</f>
        <v/>
      </c>
    </row>
    <row r="767" spans="3:5" ht="21" x14ac:dyDescent="0.25">
      <c r="C767" s="22" t="str" cm="1">
        <f t="array" ref="C767">IFERROR(SUMPRODUCT((transactions[Stock_ticker]=A767)*(transactions[Transaction_type]="Buy")*transactions[Total_amount])/B767,"")</f>
        <v/>
      </c>
      <c r="E767" s="24" t="str" cm="1">
        <f t="array" ref="E767">IFERROR(-SUMPRODUCT((transactions[Stock_ticker]=A767)*(transactions[Transaction_type]="Sell")*transactions[Total_amount])/D767,"")</f>
        <v/>
      </c>
    </row>
    <row r="768" spans="3:5" ht="21" x14ac:dyDescent="0.25">
      <c r="C768" s="22" t="str" cm="1">
        <f t="array" ref="C768">IFERROR(SUMPRODUCT((transactions[Stock_ticker]=A768)*(transactions[Transaction_type]="Buy")*transactions[Total_amount])/B768,"")</f>
        <v/>
      </c>
      <c r="E768" s="24" t="str" cm="1">
        <f t="array" ref="E768">IFERROR(-SUMPRODUCT((transactions[Stock_ticker]=A768)*(transactions[Transaction_type]="Sell")*transactions[Total_amount])/D768,"")</f>
        <v/>
      </c>
    </row>
    <row r="769" spans="3:5" ht="21" x14ac:dyDescent="0.25">
      <c r="C769" s="22" t="str" cm="1">
        <f t="array" ref="C769">IFERROR(SUMPRODUCT((transactions[Stock_ticker]=A769)*(transactions[Transaction_type]="Buy")*transactions[Total_amount])/B769,"")</f>
        <v/>
      </c>
      <c r="E769" s="24" t="str" cm="1">
        <f t="array" ref="E769">IFERROR(-SUMPRODUCT((transactions[Stock_ticker]=A769)*(transactions[Transaction_type]="Sell")*transactions[Total_amount])/D769,"")</f>
        <v/>
      </c>
    </row>
    <row r="770" spans="3:5" ht="21" x14ac:dyDescent="0.25">
      <c r="C770" s="22" t="str" cm="1">
        <f t="array" ref="C770">IFERROR(SUMPRODUCT((transactions[Stock_ticker]=A770)*(transactions[Transaction_type]="Buy")*transactions[Total_amount])/B770,"")</f>
        <v/>
      </c>
      <c r="E770" s="24" t="str" cm="1">
        <f t="array" ref="E770">IFERROR(-SUMPRODUCT((transactions[Stock_ticker]=A770)*(transactions[Transaction_type]="Sell")*transactions[Total_amount])/D770,"")</f>
        <v/>
      </c>
    </row>
    <row r="771" spans="3:5" ht="21" x14ac:dyDescent="0.25">
      <c r="C771" s="22" t="str" cm="1">
        <f t="array" ref="C771">IFERROR(SUMPRODUCT((transactions[Stock_ticker]=A771)*(transactions[Transaction_type]="Buy")*transactions[Total_amount])/B771,"")</f>
        <v/>
      </c>
      <c r="E771" s="24" t="str" cm="1">
        <f t="array" ref="E771">IFERROR(-SUMPRODUCT((transactions[Stock_ticker]=A771)*(transactions[Transaction_type]="Sell")*transactions[Total_amount])/D771,"")</f>
        <v/>
      </c>
    </row>
    <row r="772" spans="3:5" ht="21" x14ac:dyDescent="0.25">
      <c r="C772" s="22" t="str" cm="1">
        <f t="array" ref="C772">IFERROR(SUMPRODUCT((transactions[Stock_ticker]=A772)*(transactions[Transaction_type]="Buy")*transactions[Total_amount])/B772,"")</f>
        <v/>
      </c>
      <c r="E772" s="24" t="str" cm="1">
        <f t="array" ref="E772">IFERROR(-SUMPRODUCT((transactions[Stock_ticker]=A772)*(transactions[Transaction_type]="Sell")*transactions[Total_amount])/D772,"")</f>
        <v/>
      </c>
    </row>
    <row r="773" spans="3:5" ht="21" x14ac:dyDescent="0.25">
      <c r="C773" s="22" t="str" cm="1">
        <f t="array" ref="C773">IFERROR(SUMPRODUCT((transactions[Stock_ticker]=A773)*(transactions[Transaction_type]="Buy")*transactions[Total_amount])/B773,"")</f>
        <v/>
      </c>
      <c r="E773" s="24" t="str" cm="1">
        <f t="array" ref="E773">IFERROR(-SUMPRODUCT((transactions[Stock_ticker]=A773)*(transactions[Transaction_type]="Sell")*transactions[Total_amount])/D773,"")</f>
        <v/>
      </c>
    </row>
    <row r="774" spans="3:5" ht="21" x14ac:dyDescent="0.25">
      <c r="C774" s="22" t="str" cm="1">
        <f t="array" ref="C774">IFERROR(SUMPRODUCT((transactions[Stock_ticker]=A774)*(transactions[Transaction_type]="Buy")*transactions[Total_amount])/B774,"")</f>
        <v/>
      </c>
      <c r="E774" s="24" t="str" cm="1">
        <f t="array" ref="E774">IFERROR(-SUMPRODUCT((transactions[Stock_ticker]=A774)*(transactions[Transaction_type]="Sell")*transactions[Total_amount])/D774,"")</f>
        <v/>
      </c>
    </row>
    <row r="775" spans="3:5" ht="21" x14ac:dyDescent="0.25">
      <c r="C775" s="22" t="str" cm="1">
        <f t="array" ref="C775">IFERROR(SUMPRODUCT((transactions[Stock_ticker]=A775)*(transactions[Transaction_type]="Buy")*transactions[Total_amount])/B775,"")</f>
        <v/>
      </c>
      <c r="E775" s="24" t="str" cm="1">
        <f t="array" ref="E775">IFERROR(-SUMPRODUCT((transactions[Stock_ticker]=A775)*(transactions[Transaction_type]="Sell")*transactions[Total_amount])/D775,"")</f>
        <v/>
      </c>
    </row>
    <row r="776" spans="3:5" ht="21" x14ac:dyDescent="0.25">
      <c r="C776" s="22" t="str" cm="1">
        <f t="array" ref="C776">IFERROR(SUMPRODUCT((transactions[Stock_ticker]=A776)*(transactions[Transaction_type]="Buy")*transactions[Total_amount])/B776,"")</f>
        <v/>
      </c>
      <c r="E776" s="24" t="str" cm="1">
        <f t="array" ref="E776">IFERROR(-SUMPRODUCT((transactions[Stock_ticker]=A776)*(transactions[Transaction_type]="Sell")*transactions[Total_amount])/D776,"")</f>
        <v/>
      </c>
    </row>
    <row r="777" spans="3:5" ht="21" x14ac:dyDescent="0.25">
      <c r="C777" s="22" t="str" cm="1">
        <f t="array" ref="C777">IFERROR(SUMPRODUCT((transactions[Stock_ticker]=A777)*(transactions[Transaction_type]="Buy")*transactions[Total_amount])/B777,"")</f>
        <v/>
      </c>
      <c r="E777" s="24" t="str" cm="1">
        <f t="array" ref="E777">IFERROR(-SUMPRODUCT((transactions[Stock_ticker]=A777)*(transactions[Transaction_type]="Sell")*transactions[Total_amount])/D777,"")</f>
        <v/>
      </c>
    </row>
    <row r="778" spans="3:5" ht="21" x14ac:dyDescent="0.25">
      <c r="C778" s="22" t="str" cm="1">
        <f t="array" ref="C778">IFERROR(SUMPRODUCT((transactions[Stock_ticker]=A778)*(transactions[Transaction_type]="Buy")*transactions[Total_amount])/B778,"")</f>
        <v/>
      </c>
      <c r="E778" s="24" t="str" cm="1">
        <f t="array" ref="E778">IFERROR(-SUMPRODUCT((transactions[Stock_ticker]=A778)*(transactions[Transaction_type]="Sell")*transactions[Total_amount])/D778,"")</f>
        <v/>
      </c>
    </row>
    <row r="779" spans="3:5" ht="21" x14ac:dyDescent="0.25">
      <c r="C779" s="22" t="str" cm="1">
        <f t="array" ref="C779">IFERROR(SUMPRODUCT((transactions[Stock_ticker]=A779)*(transactions[Transaction_type]="Buy")*transactions[Total_amount])/B779,"")</f>
        <v/>
      </c>
      <c r="E779" s="24" t="str" cm="1">
        <f t="array" ref="E779">IFERROR(-SUMPRODUCT((transactions[Stock_ticker]=A779)*(transactions[Transaction_type]="Sell")*transactions[Total_amount])/D779,"")</f>
        <v/>
      </c>
    </row>
    <row r="780" spans="3:5" ht="21" x14ac:dyDescent="0.25">
      <c r="C780" s="22" t="str" cm="1">
        <f t="array" ref="C780">IFERROR(SUMPRODUCT((transactions[Stock_ticker]=A780)*(transactions[Transaction_type]="Buy")*transactions[Total_amount])/B780,"")</f>
        <v/>
      </c>
      <c r="E780" s="24" t="str" cm="1">
        <f t="array" ref="E780">IFERROR(-SUMPRODUCT((transactions[Stock_ticker]=A780)*(transactions[Transaction_type]="Sell")*transactions[Total_amount])/D780,"")</f>
        <v/>
      </c>
    </row>
    <row r="781" spans="3:5" ht="21" x14ac:dyDescent="0.25">
      <c r="C781" s="22" t="str" cm="1">
        <f t="array" ref="C781">IFERROR(SUMPRODUCT((transactions[Stock_ticker]=A781)*(transactions[Transaction_type]="Buy")*transactions[Total_amount])/B781,"")</f>
        <v/>
      </c>
      <c r="E781" s="24" t="str" cm="1">
        <f t="array" ref="E781">IFERROR(-SUMPRODUCT((transactions[Stock_ticker]=A781)*(transactions[Transaction_type]="Sell")*transactions[Total_amount])/D781,"")</f>
        <v/>
      </c>
    </row>
    <row r="782" spans="3:5" ht="21" x14ac:dyDescent="0.25">
      <c r="C782" s="22" t="str" cm="1">
        <f t="array" ref="C782">IFERROR(SUMPRODUCT((transactions[Stock_ticker]=A782)*(transactions[Transaction_type]="Buy")*transactions[Total_amount])/B782,"")</f>
        <v/>
      </c>
      <c r="E782" s="24" t="str" cm="1">
        <f t="array" ref="E782">IFERROR(-SUMPRODUCT((transactions[Stock_ticker]=A782)*(transactions[Transaction_type]="Sell")*transactions[Total_amount])/D782,"")</f>
        <v/>
      </c>
    </row>
    <row r="783" spans="3:5" ht="21" x14ac:dyDescent="0.25">
      <c r="C783" s="22" t="str" cm="1">
        <f t="array" ref="C783">IFERROR(SUMPRODUCT((transactions[Stock_ticker]=A783)*(transactions[Transaction_type]="Buy")*transactions[Total_amount])/B783,"")</f>
        <v/>
      </c>
      <c r="E783" s="24" t="str" cm="1">
        <f t="array" ref="E783">IFERROR(-SUMPRODUCT((transactions[Stock_ticker]=A783)*(transactions[Transaction_type]="Sell")*transactions[Total_amount])/D783,"")</f>
        <v/>
      </c>
    </row>
    <row r="784" spans="3:5" ht="21" x14ac:dyDescent="0.25">
      <c r="C784" s="22" t="str" cm="1">
        <f t="array" ref="C784">IFERROR(SUMPRODUCT((transactions[Stock_ticker]=A784)*(transactions[Transaction_type]="Buy")*transactions[Total_amount])/B784,"")</f>
        <v/>
      </c>
      <c r="E784" s="24" t="str" cm="1">
        <f t="array" ref="E784">IFERROR(-SUMPRODUCT((transactions[Stock_ticker]=A784)*(transactions[Transaction_type]="Sell")*transactions[Total_amount])/D784,"")</f>
        <v/>
      </c>
    </row>
    <row r="785" spans="3:5" ht="21" x14ac:dyDescent="0.25">
      <c r="C785" s="22" t="str" cm="1">
        <f t="array" ref="C785">IFERROR(SUMPRODUCT((transactions[Stock_ticker]=A785)*(transactions[Transaction_type]="Buy")*transactions[Total_amount])/B785,"")</f>
        <v/>
      </c>
      <c r="E785" s="24" t="str" cm="1">
        <f t="array" ref="E785">IFERROR(-SUMPRODUCT((transactions[Stock_ticker]=A785)*(transactions[Transaction_type]="Sell")*transactions[Total_amount])/D785,"")</f>
        <v/>
      </c>
    </row>
    <row r="786" spans="3:5" ht="21" x14ac:dyDescent="0.25">
      <c r="C786" s="22" t="str" cm="1">
        <f t="array" ref="C786">IFERROR(SUMPRODUCT((transactions[Stock_ticker]=A786)*(transactions[Transaction_type]="Buy")*transactions[Total_amount])/B786,"")</f>
        <v/>
      </c>
      <c r="E786" s="24" t="str" cm="1">
        <f t="array" ref="E786">IFERROR(-SUMPRODUCT((transactions[Stock_ticker]=A786)*(transactions[Transaction_type]="Sell")*transactions[Total_amount])/D786,"")</f>
        <v/>
      </c>
    </row>
    <row r="787" spans="3:5" ht="21" x14ac:dyDescent="0.25">
      <c r="C787" s="22" t="str" cm="1">
        <f t="array" ref="C787">IFERROR(SUMPRODUCT((transactions[Stock_ticker]=A787)*(transactions[Transaction_type]="Buy")*transactions[Total_amount])/B787,"")</f>
        <v/>
      </c>
      <c r="E787" s="24" t="str" cm="1">
        <f t="array" ref="E787">IFERROR(-SUMPRODUCT((transactions[Stock_ticker]=A787)*(transactions[Transaction_type]="Sell")*transactions[Total_amount])/D787,"")</f>
        <v/>
      </c>
    </row>
    <row r="788" spans="3:5" ht="21" x14ac:dyDescent="0.25">
      <c r="C788" s="22" t="str" cm="1">
        <f t="array" ref="C788">IFERROR(SUMPRODUCT((transactions[Stock_ticker]=A788)*(transactions[Transaction_type]="Buy")*transactions[Total_amount])/B788,"")</f>
        <v/>
      </c>
      <c r="E788" s="24" t="str" cm="1">
        <f t="array" ref="E788">IFERROR(-SUMPRODUCT((transactions[Stock_ticker]=A788)*(transactions[Transaction_type]="Sell")*transactions[Total_amount])/D788,"")</f>
        <v/>
      </c>
    </row>
    <row r="789" spans="3:5" ht="21" x14ac:dyDescent="0.25">
      <c r="C789" s="22" t="str" cm="1">
        <f t="array" ref="C789">IFERROR(SUMPRODUCT((transactions[Stock_ticker]=A789)*(transactions[Transaction_type]="Buy")*transactions[Total_amount])/B789,"")</f>
        <v/>
      </c>
      <c r="E789" s="24" t="str" cm="1">
        <f t="array" ref="E789">IFERROR(-SUMPRODUCT((transactions[Stock_ticker]=A789)*(transactions[Transaction_type]="Sell")*transactions[Total_amount])/D789,"")</f>
        <v/>
      </c>
    </row>
    <row r="790" spans="3:5" ht="21" x14ac:dyDescent="0.25">
      <c r="C790" s="22" t="str" cm="1">
        <f t="array" ref="C790">IFERROR(SUMPRODUCT((transactions[Stock_ticker]=A790)*(transactions[Transaction_type]="Buy")*transactions[Total_amount])/B790,"")</f>
        <v/>
      </c>
      <c r="E790" s="24" t="str" cm="1">
        <f t="array" ref="E790">IFERROR(-SUMPRODUCT((transactions[Stock_ticker]=A790)*(transactions[Transaction_type]="Sell")*transactions[Total_amount])/D790,"")</f>
        <v/>
      </c>
    </row>
    <row r="791" spans="3:5" ht="21" x14ac:dyDescent="0.25">
      <c r="C791" s="22" t="str" cm="1">
        <f t="array" ref="C791">IFERROR(SUMPRODUCT((transactions[Stock_ticker]=A791)*(transactions[Transaction_type]="Buy")*transactions[Total_amount])/B791,"")</f>
        <v/>
      </c>
      <c r="E791" s="24" t="str" cm="1">
        <f t="array" ref="E791">IFERROR(-SUMPRODUCT((transactions[Stock_ticker]=A791)*(transactions[Transaction_type]="Sell")*transactions[Total_amount])/D791,"")</f>
        <v/>
      </c>
    </row>
    <row r="792" spans="3:5" ht="21" x14ac:dyDescent="0.25">
      <c r="C792" s="22" t="str" cm="1">
        <f t="array" ref="C792">IFERROR(SUMPRODUCT((transactions[Stock_ticker]=A792)*(transactions[Transaction_type]="Buy")*transactions[Total_amount])/B792,"")</f>
        <v/>
      </c>
      <c r="E792" s="24" t="str" cm="1">
        <f t="array" ref="E792">IFERROR(-SUMPRODUCT((transactions[Stock_ticker]=A792)*(transactions[Transaction_type]="Sell")*transactions[Total_amount])/D792,"")</f>
        <v/>
      </c>
    </row>
    <row r="793" spans="3:5" ht="21" x14ac:dyDescent="0.25">
      <c r="C793" s="22" t="str" cm="1">
        <f t="array" ref="C793">IFERROR(SUMPRODUCT((transactions[Stock_ticker]=A793)*(transactions[Transaction_type]="Buy")*transactions[Total_amount])/B793,"")</f>
        <v/>
      </c>
      <c r="E793" s="24" t="str" cm="1">
        <f t="array" ref="E793">IFERROR(-SUMPRODUCT((transactions[Stock_ticker]=A793)*(transactions[Transaction_type]="Sell")*transactions[Total_amount])/D793,"")</f>
        <v/>
      </c>
    </row>
    <row r="794" spans="3:5" ht="21" x14ac:dyDescent="0.25">
      <c r="C794" s="22" t="str" cm="1">
        <f t="array" ref="C794">IFERROR(SUMPRODUCT((transactions[Stock_ticker]=A794)*(transactions[Transaction_type]="Buy")*transactions[Total_amount])/B794,"")</f>
        <v/>
      </c>
      <c r="E794" s="24" t="str" cm="1">
        <f t="array" ref="E794">IFERROR(-SUMPRODUCT((transactions[Stock_ticker]=A794)*(transactions[Transaction_type]="Sell")*transactions[Total_amount])/D794,"")</f>
        <v/>
      </c>
    </row>
    <row r="795" spans="3:5" ht="21" x14ac:dyDescent="0.25">
      <c r="C795" s="22" t="str" cm="1">
        <f t="array" ref="C795">IFERROR(SUMPRODUCT((transactions[Stock_ticker]=A795)*(transactions[Transaction_type]="Buy")*transactions[Total_amount])/B795,"")</f>
        <v/>
      </c>
      <c r="E795" s="24" t="str" cm="1">
        <f t="array" ref="E795">IFERROR(-SUMPRODUCT((transactions[Stock_ticker]=A795)*(transactions[Transaction_type]="Sell")*transactions[Total_amount])/D795,"")</f>
        <v/>
      </c>
    </row>
    <row r="796" spans="3:5" ht="21" x14ac:dyDescent="0.25">
      <c r="C796" s="22" t="str" cm="1">
        <f t="array" ref="C796">IFERROR(SUMPRODUCT((transactions[Stock_ticker]=A796)*(transactions[Transaction_type]="Buy")*transactions[Total_amount])/B796,"")</f>
        <v/>
      </c>
      <c r="E796" s="24" t="str" cm="1">
        <f t="array" ref="E796">IFERROR(-SUMPRODUCT((transactions[Stock_ticker]=A796)*(transactions[Transaction_type]="Sell")*transactions[Total_amount])/D796,"")</f>
        <v/>
      </c>
    </row>
    <row r="797" spans="3:5" ht="21" x14ac:dyDescent="0.25">
      <c r="C797" s="22" t="str" cm="1">
        <f t="array" ref="C797">IFERROR(SUMPRODUCT((transactions[Stock_ticker]=A797)*(transactions[Transaction_type]="Buy")*transactions[Total_amount])/B797,"")</f>
        <v/>
      </c>
      <c r="E797" s="24" t="str" cm="1">
        <f t="array" ref="E797">IFERROR(-SUMPRODUCT((transactions[Stock_ticker]=A797)*(transactions[Transaction_type]="Sell")*transactions[Total_amount])/D797,"")</f>
        <v/>
      </c>
    </row>
    <row r="798" spans="3:5" ht="21" x14ac:dyDescent="0.25">
      <c r="C798" s="22" t="str" cm="1">
        <f t="array" ref="C798">IFERROR(SUMPRODUCT((transactions[Stock_ticker]=A798)*(transactions[Transaction_type]="Buy")*transactions[Total_amount])/B798,"")</f>
        <v/>
      </c>
      <c r="E798" s="24" t="str" cm="1">
        <f t="array" ref="E798">IFERROR(-SUMPRODUCT((transactions[Stock_ticker]=A798)*(transactions[Transaction_type]="Sell")*transactions[Total_amount])/D798,"")</f>
        <v/>
      </c>
    </row>
    <row r="799" spans="3:5" ht="21" x14ac:dyDescent="0.25">
      <c r="C799" s="22" t="str" cm="1">
        <f t="array" ref="C799">IFERROR(SUMPRODUCT((transactions[Stock_ticker]=A799)*(transactions[Transaction_type]="Buy")*transactions[Total_amount])/B799,"")</f>
        <v/>
      </c>
      <c r="E799" s="24" t="str" cm="1">
        <f t="array" ref="E799">IFERROR(-SUMPRODUCT((transactions[Stock_ticker]=A799)*(transactions[Transaction_type]="Sell")*transactions[Total_amount])/D799,"")</f>
        <v/>
      </c>
    </row>
    <row r="800" spans="3:5" ht="21" x14ac:dyDescent="0.25">
      <c r="C800" s="22" t="str" cm="1">
        <f t="array" ref="C800">IFERROR(SUMPRODUCT((transactions[Stock_ticker]=A800)*(transactions[Transaction_type]="Buy")*transactions[Total_amount])/B800,"")</f>
        <v/>
      </c>
      <c r="E800" s="24" t="str" cm="1">
        <f t="array" ref="E800">IFERROR(-SUMPRODUCT((transactions[Stock_ticker]=A800)*(transactions[Transaction_type]="Sell")*transactions[Total_amount])/D800,"")</f>
        <v/>
      </c>
    </row>
    <row r="801" spans="3:5" ht="21" x14ac:dyDescent="0.25">
      <c r="C801" s="22" t="str" cm="1">
        <f t="array" ref="C801">IFERROR(SUMPRODUCT((transactions[Stock_ticker]=A801)*(transactions[Transaction_type]="Buy")*transactions[Total_amount])/B801,"")</f>
        <v/>
      </c>
      <c r="E801" s="24" t="str" cm="1">
        <f t="array" ref="E801">IFERROR(-SUMPRODUCT((transactions[Stock_ticker]=A801)*(transactions[Transaction_type]="Sell")*transactions[Total_amount])/D801,"")</f>
        <v/>
      </c>
    </row>
    <row r="802" spans="3:5" ht="21" x14ac:dyDescent="0.25">
      <c r="C802" s="22" t="str" cm="1">
        <f t="array" ref="C802">IFERROR(SUMPRODUCT((transactions[Stock_ticker]=A802)*(transactions[Transaction_type]="Buy")*transactions[Total_amount])/B802,"")</f>
        <v/>
      </c>
      <c r="E802" s="24" t="str" cm="1">
        <f t="array" ref="E802">IFERROR(-SUMPRODUCT((transactions[Stock_ticker]=A802)*(transactions[Transaction_type]="Sell")*transactions[Total_amount])/D802,"")</f>
        <v/>
      </c>
    </row>
    <row r="803" spans="3:5" ht="21" x14ac:dyDescent="0.25">
      <c r="C803" s="22" t="str" cm="1">
        <f t="array" ref="C803">IFERROR(SUMPRODUCT((transactions[Stock_ticker]=A803)*(transactions[Transaction_type]="Buy")*transactions[Total_amount])/B803,"")</f>
        <v/>
      </c>
      <c r="E803" s="24" t="str" cm="1">
        <f t="array" ref="E803">IFERROR(-SUMPRODUCT((transactions[Stock_ticker]=A803)*(transactions[Transaction_type]="Sell")*transactions[Total_amount])/D803,"")</f>
        <v/>
      </c>
    </row>
    <row r="804" spans="3:5" ht="21" x14ac:dyDescent="0.25">
      <c r="C804" s="22" t="str" cm="1">
        <f t="array" ref="C804">IFERROR(SUMPRODUCT((transactions[Stock_ticker]=A804)*(transactions[Transaction_type]="Buy")*transactions[Total_amount])/B804,"")</f>
        <v/>
      </c>
      <c r="E804" s="24" t="str" cm="1">
        <f t="array" ref="E804">IFERROR(-SUMPRODUCT((transactions[Stock_ticker]=A804)*(transactions[Transaction_type]="Sell")*transactions[Total_amount])/D804,"")</f>
        <v/>
      </c>
    </row>
    <row r="805" spans="3:5" ht="21" x14ac:dyDescent="0.25">
      <c r="C805" s="22" t="str" cm="1">
        <f t="array" ref="C805">IFERROR(SUMPRODUCT((transactions[Stock_ticker]=A805)*(transactions[Transaction_type]="Buy")*transactions[Total_amount])/B805,"")</f>
        <v/>
      </c>
      <c r="E805" s="24" t="str" cm="1">
        <f t="array" ref="E805">IFERROR(-SUMPRODUCT((transactions[Stock_ticker]=A805)*(transactions[Transaction_type]="Sell")*transactions[Total_amount])/D805,"")</f>
        <v/>
      </c>
    </row>
    <row r="806" spans="3:5" ht="21" x14ac:dyDescent="0.25">
      <c r="C806" s="22" t="str" cm="1">
        <f t="array" ref="C806">IFERROR(SUMPRODUCT((transactions[Stock_ticker]=A806)*(transactions[Transaction_type]="Buy")*transactions[Total_amount])/B806,"")</f>
        <v/>
      </c>
      <c r="E806" s="24" t="str" cm="1">
        <f t="array" ref="E806">IFERROR(-SUMPRODUCT((transactions[Stock_ticker]=A806)*(transactions[Transaction_type]="Sell")*transactions[Total_amount])/D806,"")</f>
        <v/>
      </c>
    </row>
    <row r="807" spans="3:5" ht="21" x14ac:dyDescent="0.25">
      <c r="C807" s="22" t="str" cm="1">
        <f t="array" ref="C807">IFERROR(SUMPRODUCT((transactions[Stock_ticker]=A807)*(transactions[Transaction_type]="Buy")*transactions[Total_amount])/B807,"")</f>
        <v/>
      </c>
      <c r="E807" s="24" t="str" cm="1">
        <f t="array" ref="E807">IFERROR(-SUMPRODUCT((transactions[Stock_ticker]=A807)*(transactions[Transaction_type]="Sell")*transactions[Total_amount])/D807,"")</f>
        <v/>
      </c>
    </row>
    <row r="808" spans="3:5" ht="21" x14ac:dyDescent="0.25">
      <c r="C808" s="22" t="str" cm="1">
        <f t="array" ref="C808">IFERROR(SUMPRODUCT((transactions[Stock_ticker]=A808)*(transactions[Transaction_type]="Buy")*transactions[Total_amount])/B808,"")</f>
        <v/>
      </c>
      <c r="E808" s="24" t="str" cm="1">
        <f t="array" ref="E808">IFERROR(-SUMPRODUCT((transactions[Stock_ticker]=A808)*(transactions[Transaction_type]="Sell")*transactions[Total_amount])/D808,"")</f>
        <v/>
      </c>
    </row>
    <row r="809" spans="3:5" ht="21" x14ac:dyDescent="0.25">
      <c r="C809" s="22" t="str" cm="1">
        <f t="array" ref="C809">IFERROR(SUMPRODUCT((transactions[Stock_ticker]=A809)*(transactions[Transaction_type]="Buy")*transactions[Total_amount])/B809,"")</f>
        <v/>
      </c>
      <c r="E809" s="24" t="str" cm="1">
        <f t="array" ref="E809">IFERROR(-SUMPRODUCT((transactions[Stock_ticker]=A809)*(transactions[Transaction_type]="Sell")*transactions[Total_amount])/D809,"")</f>
        <v/>
      </c>
    </row>
    <row r="810" spans="3:5" ht="21" x14ac:dyDescent="0.25">
      <c r="C810" s="22" t="str" cm="1">
        <f t="array" ref="C810">IFERROR(SUMPRODUCT((transactions[Stock_ticker]=A810)*(transactions[Transaction_type]="Buy")*transactions[Total_amount])/B810,"")</f>
        <v/>
      </c>
      <c r="E810" s="24" t="str" cm="1">
        <f t="array" ref="E810">IFERROR(-SUMPRODUCT((transactions[Stock_ticker]=A810)*(transactions[Transaction_type]="Sell")*transactions[Total_amount])/D810,"")</f>
        <v/>
      </c>
    </row>
    <row r="811" spans="3:5" ht="21" x14ac:dyDescent="0.25">
      <c r="C811" s="22" t="str" cm="1">
        <f t="array" ref="C811">IFERROR(SUMPRODUCT((transactions[Stock_ticker]=A811)*(transactions[Transaction_type]="Buy")*transactions[Total_amount])/B811,"")</f>
        <v/>
      </c>
      <c r="E811" s="24" t="str" cm="1">
        <f t="array" ref="E811">IFERROR(-SUMPRODUCT((transactions[Stock_ticker]=A811)*(transactions[Transaction_type]="Sell")*transactions[Total_amount])/D811,"")</f>
        <v/>
      </c>
    </row>
    <row r="812" spans="3:5" ht="21" x14ac:dyDescent="0.25">
      <c r="C812" s="22" t="str" cm="1">
        <f t="array" ref="C812">IFERROR(SUMPRODUCT((transactions[Stock_ticker]=A812)*(transactions[Transaction_type]="Buy")*transactions[Total_amount])/B812,"")</f>
        <v/>
      </c>
      <c r="E812" s="24" t="str" cm="1">
        <f t="array" ref="E812">IFERROR(-SUMPRODUCT((transactions[Stock_ticker]=A812)*(transactions[Transaction_type]="Sell")*transactions[Total_amount])/D812,"")</f>
        <v/>
      </c>
    </row>
    <row r="813" spans="3:5" ht="21" x14ac:dyDescent="0.25">
      <c r="C813" s="22" t="str" cm="1">
        <f t="array" ref="C813">IFERROR(SUMPRODUCT((transactions[Stock_ticker]=A813)*(transactions[Transaction_type]="Buy")*transactions[Total_amount])/B813,"")</f>
        <v/>
      </c>
      <c r="E813" s="24" t="str" cm="1">
        <f t="array" ref="E813">IFERROR(-SUMPRODUCT((transactions[Stock_ticker]=A813)*(transactions[Transaction_type]="Sell")*transactions[Total_amount])/D813,"")</f>
        <v/>
      </c>
    </row>
    <row r="814" spans="3:5" ht="21" x14ac:dyDescent="0.25">
      <c r="C814" s="22" t="str" cm="1">
        <f t="array" ref="C814">IFERROR(SUMPRODUCT((transactions[Stock_ticker]=A814)*(transactions[Transaction_type]="Buy")*transactions[Total_amount])/B814,"")</f>
        <v/>
      </c>
      <c r="E814" s="24" t="str" cm="1">
        <f t="array" ref="E814">IFERROR(-SUMPRODUCT((transactions[Stock_ticker]=A814)*(transactions[Transaction_type]="Sell")*transactions[Total_amount])/D814,"")</f>
        <v/>
      </c>
    </row>
    <row r="815" spans="3:5" ht="21" x14ac:dyDescent="0.25">
      <c r="C815" s="22" t="str" cm="1">
        <f t="array" ref="C815">IFERROR(SUMPRODUCT((transactions[Stock_ticker]=A815)*(transactions[Transaction_type]="Buy")*transactions[Total_amount])/B815,"")</f>
        <v/>
      </c>
      <c r="E815" s="24" t="str" cm="1">
        <f t="array" ref="E815">IFERROR(-SUMPRODUCT((transactions[Stock_ticker]=A815)*(transactions[Transaction_type]="Sell")*transactions[Total_amount])/D815,"")</f>
        <v/>
      </c>
    </row>
    <row r="816" spans="3:5" ht="21" x14ac:dyDescent="0.25">
      <c r="C816" s="22" t="str" cm="1">
        <f t="array" ref="C816">IFERROR(SUMPRODUCT((transactions[Stock_ticker]=A816)*(transactions[Transaction_type]="Buy")*transactions[Total_amount])/B816,"")</f>
        <v/>
      </c>
      <c r="E816" s="24" t="str" cm="1">
        <f t="array" ref="E816">IFERROR(-SUMPRODUCT((transactions[Stock_ticker]=A816)*(transactions[Transaction_type]="Sell")*transactions[Total_amount])/D816,"")</f>
        <v/>
      </c>
    </row>
    <row r="817" spans="3:5" ht="21" x14ac:dyDescent="0.25">
      <c r="C817" s="22" t="str" cm="1">
        <f t="array" ref="C817">IFERROR(SUMPRODUCT((transactions[Stock_ticker]=A817)*(transactions[Transaction_type]="Buy")*transactions[Total_amount])/B817,"")</f>
        <v/>
      </c>
      <c r="E817" s="24" t="str" cm="1">
        <f t="array" ref="E817">IFERROR(-SUMPRODUCT((transactions[Stock_ticker]=A817)*(transactions[Transaction_type]="Sell")*transactions[Total_amount])/D817,"")</f>
        <v/>
      </c>
    </row>
    <row r="818" spans="3:5" ht="21" x14ac:dyDescent="0.25">
      <c r="C818" s="22" t="str" cm="1">
        <f t="array" ref="C818">IFERROR(SUMPRODUCT((transactions[Stock_ticker]=A818)*(transactions[Transaction_type]="Buy")*transactions[Total_amount])/B818,"")</f>
        <v/>
      </c>
      <c r="E818" s="24" t="str" cm="1">
        <f t="array" ref="E818">IFERROR(-SUMPRODUCT((transactions[Stock_ticker]=A818)*(transactions[Transaction_type]="Sell")*transactions[Total_amount])/D818,"")</f>
        <v/>
      </c>
    </row>
    <row r="819" spans="3:5" ht="21" x14ac:dyDescent="0.25">
      <c r="C819" s="22" t="str" cm="1">
        <f t="array" ref="C819">IFERROR(SUMPRODUCT((transactions[Stock_ticker]=A819)*(transactions[Transaction_type]="Buy")*transactions[Total_amount])/B819,"")</f>
        <v/>
      </c>
      <c r="E819" s="24" t="str" cm="1">
        <f t="array" ref="E819">IFERROR(-SUMPRODUCT((transactions[Stock_ticker]=A819)*(transactions[Transaction_type]="Sell")*transactions[Total_amount])/D819,"")</f>
        <v/>
      </c>
    </row>
    <row r="820" spans="3:5" ht="21" x14ac:dyDescent="0.25">
      <c r="C820" s="22" t="str" cm="1">
        <f t="array" ref="C820">IFERROR(SUMPRODUCT((transactions[Stock_ticker]=A820)*(transactions[Transaction_type]="Buy")*transactions[Total_amount])/B820,"")</f>
        <v/>
      </c>
      <c r="E820" s="24" t="str" cm="1">
        <f t="array" ref="E820">IFERROR(-SUMPRODUCT((transactions[Stock_ticker]=A820)*(transactions[Transaction_type]="Sell")*transactions[Total_amount])/D820,"")</f>
        <v/>
      </c>
    </row>
    <row r="821" spans="3:5" ht="21" x14ac:dyDescent="0.25">
      <c r="C821" s="22" t="str" cm="1">
        <f t="array" ref="C821">IFERROR(SUMPRODUCT((transactions[Stock_ticker]=A821)*(transactions[Transaction_type]="Buy")*transactions[Total_amount])/B821,"")</f>
        <v/>
      </c>
      <c r="E821" s="24" t="str" cm="1">
        <f t="array" ref="E821">IFERROR(-SUMPRODUCT((transactions[Stock_ticker]=A821)*(transactions[Transaction_type]="Sell")*transactions[Total_amount])/D821,"")</f>
        <v/>
      </c>
    </row>
    <row r="822" spans="3:5" ht="21" x14ac:dyDescent="0.25">
      <c r="C822" s="22" t="str" cm="1">
        <f t="array" ref="C822">IFERROR(SUMPRODUCT((transactions[Stock_ticker]=A822)*(transactions[Transaction_type]="Buy")*transactions[Total_amount])/B822,"")</f>
        <v/>
      </c>
      <c r="E822" s="24" t="str" cm="1">
        <f t="array" ref="E822">IFERROR(-SUMPRODUCT((transactions[Stock_ticker]=A822)*(transactions[Transaction_type]="Sell")*transactions[Total_amount])/D822,"")</f>
        <v/>
      </c>
    </row>
    <row r="823" spans="3:5" ht="21" x14ac:dyDescent="0.25">
      <c r="C823" s="22" t="str" cm="1">
        <f t="array" ref="C823">IFERROR(SUMPRODUCT((transactions[Stock_ticker]=A823)*(transactions[Transaction_type]="Buy")*transactions[Total_amount])/B823,"")</f>
        <v/>
      </c>
      <c r="E823" s="24" t="str" cm="1">
        <f t="array" ref="E823">IFERROR(-SUMPRODUCT((transactions[Stock_ticker]=A823)*(transactions[Transaction_type]="Sell")*transactions[Total_amount])/D823,"")</f>
        <v/>
      </c>
    </row>
    <row r="824" spans="3:5" ht="21" x14ac:dyDescent="0.25">
      <c r="C824" s="22" t="str" cm="1">
        <f t="array" ref="C824">IFERROR(SUMPRODUCT((transactions[Stock_ticker]=A824)*(transactions[Transaction_type]="Buy")*transactions[Total_amount])/B824,"")</f>
        <v/>
      </c>
      <c r="E824" s="24" t="str" cm="1">
        <f t="array" ref="E824">IFERROR(-SUMPRODUCT((transactions[Stock_ticker]=A824)*(transactions[Transaction_type]="Sell")*transactions[Total_amount])/D824,"")</f>
        <v/>
      </c>
    </row>
    <row r="825" spans="3:5" ht="21" x14ac:dyDescent="0.25">
      <c r="C825" s="22" t="str" cm="1">
        <f t="array" ref="C825">IFERROR(SUMPRODUCT((transactions[Stock_ticker]=A825)*(transactions[Transaction_type]="Buy")*transactions[Total_amount])/B825,"")</f>
        <v/>
      </c>
      <c r="E825" s="24" t="str" cm="1">
        <f t="array" ref="E825">IFERROR(-SUMPRODUCT((transactions[Stock_ticker]=A825)*(transactions[Transaction_type]="Sell")*transactions[Total_amount])/D825,"")</f>
        <v/>
      </c>
    </row>
    <row r="826" spans="3:5" ht="21" x14ac:dyDescent="0.25">
      <c r="C826" s="22" t="str" cm="1">
        <f t="array" ref="C826">IFERROR(SUMPRODUCT((transactions[Stock_ticker]=A826)*(transactions[Transaction_type]="Buy")*transactions[Total_amount])/B826,"")</f>
        <v/>
      </c>
      <c r="E826" s="24" t="str" cm="1">
        <f t="array" ref="E826">IFERROR(-SUMPRODUCT((transactions[Stock_ticker]=A826)*(transactions[Transaction_type]="Sell")*transactions[Total_amount])/D826,"")</f>
        <v/>
      </c>
    </row>
    <row r="827" spans="3:5" ht="21" x14ac:dyDescent="0.25">
      <c r="C827" s="22" t="str" cm="1">
        <f t="array" ref="C827">IFERROR(SUMPRODUCT((transactions[Stock_ticker]=A827)*(transactions[Transaction_type]="Buy")*transactions[Total_amount])/B827,"")</f>
        <v/>
      </c>
      <c r="E827" s="24" t="str" cm="1">
        <f t="array" ref="E827">IFERROR(-SUMPRODUCT((transactions[Stock_ticker]=A827)*(transactions[Transaction_type]="Sell")*transactions[Total_amount])/D827,"")</f>
        <v/>
      </c>
    </row>
    <row r="828" spans="3:5" ht="21" x14ac:dyDescent="0.25">
      <c r="C828" s="22" t="str" cm="1">
        <f t="array" ref="C828">IFERROR(SUMPRODUCT((transactions[Stock_ticker]=A828)*(transactions[Transaction_type]="Buy")*transactions[Total_amount])/B828,"")</f>
        <v/>
      </c>
      <c r="E828" s="24" t="str" cm="1">
        <f t="array" ref="E828">IFERROR(-SUMPRODUCT((transactions[Stock_ticker]=A828)*(transactions[Transaction_type]="Sell")*transactions[Total_amount])/D828,"")</f>
        <v/>
      </c>
    </row>
    <row r="829" spans="3:5" ht="21" x14ac:dyDescent="0.25">
      <c r="C829" s="22" t="str" cm="1">
        <f t="array" ref="C829">IFERROR(SUMPRODUCT((transactions[Stock_ticker]=A829)*(transactions[Transaction_type]="Buy")*transactions[Total_amount])/B829,"")</f>
        <v/>
      </c>
      <c r="E829" s="24" t="str" cm="1">
        <f t="array" ref="E829">IFERROR(-SUMPRODUCT((transactions[Stock_ticker]=A829)*(transactions[Transaction_type]="Sell")*transactions[Total_amount])/D829,"")</f>
        <v/>
      </c>
    </row>
    <row r="830" spans="3:5" ht="21" x14ac:dyDescent="0.25">
      <c r="C830" s="22" t="str" cm="1">
        <f t="array" ref="C830">IFERROR(SUMPRODUCT((transactions[Stock_ticker]=A830)*(transactions[Transaction_type]="Buy")*transactions[Total_amount])/B830,"")</f>
        <v/>
      </c>
      <c r="E830" s="24" t="str" cm="1">
        <f t="array" ref="E830">IFERROR(-SUMPRODUCT((transactions[Stock_ticker]=A830)*(transactions[Transaction_type]="Sell")*transactions[Total_amount])/D830,"")</f>
        <v/>
      </c>
    </row>
    <row r="831" spans="3:5" ht="21" x14ac:dyDescent="0.25">
      <c r="C831" s="22" t="str" cm="1">
        <f t="array" ref="C831">IFERROR(SUMPRODUCT((transactions[Stock_ticker]=A831)*(transactions[Transaction_type]="Buy")*transactions[Total_amount])/B831,"")</f>
        <v/>
      </c>
      <c r="E831" s="24" t="str" cm="1">
        <f t="array" ref="E831">IFERROR(-SUMPRODUCT((transactions[Stock_ticker]=A831)*(transactions[Transaction_type]="Sell")*transactions[Total_amount])/D831,"")</f>
        <v/>
      </c>
    </row>
    <row r="832" spans="3:5" ht="21" x14ac:dyDescent="0.25">
      <c r="C832" s="22" t="str" cm="1">
        <f t="array" ref="C832">IFERROR(SUMPRODUCT((transactions[Stock_ticker]=A832)*(transactions[Transaction_type]="Buy")*transactions[Total_amount])/B832,"")</f>
        <v/>
      </c>
      <c r="E832" s="24" t="str" cm="1">
        <f t="array" ref="E832">IFERROR(-SUMPRODUCT((transactions[Stock_ticker]=A832)*(transactions[Transaction_type]="Sell")*transactions[Total_amount])/D832,"")</f>
        <v/>
      </c>
    </row>
    <row r="833" spans="3:5" ht="21" x14ac:dyDescent="0.25">
      <c r="C833" s="22" t="str" cm="1">
        <f t="array" ref="C833">IFERROR(SUMPRODUCT((transactions[Stock_ticker]=A833)*(transactions[Transaction_type]="Buy")*transactions[Total_amount])/B833,"")</f>
        <v/>
      </c>
      <c r="E833" s="24" t="str" cm="1">
        <f t="array" ref="E833">IFERROR(-SUMPRODUCT((transactions[Stock_ticker]=A833)*(transactions[Transaction_type]="Sell")*transactions[Total_amount])/D833,"")</f>
        <v/>
      </c>
    </row>
    <row r="834" spans="3:5" ht="21" x14ac:dyDescent="0.25">
      <c r="C834" s="22" t="str" cm="1">
        <f t="array" ref="C834">IFERROR(SUMPRODUCT((transactions[Stock_ticker]=A834)*(transactions[Transaction_type]="Buy")*transactions[Total_amount])/B834,"")</f>
        <v/>
      </c>
      <c r="E834" s="24" t="str" cm="1">
        <f t="array" ref="E834">IFERROR(-SUMPRODUCT((transactions[Stock_ticker]=A834)*(transactions[Transaction_type]="Sell")*transactions[Total_amount])/D834,"")</f>
        <v/>
      </c>
    </row>
    <row r="835" spans="3:5" ht="21" x14ac:dyDescent="0.25">
      <c r="C835" s="22" t="str" cm="1">
        <f t="array" ref="C835">IFERROR(SUMPRODUCT((transactions[Stock_ticker]=A835)*(transactions[Transaction_type]="Buy")*transactions[Total_amount])/B835,"")</f>
        <v/>
      </c>
      <c r="E835" s="24" t="str" cm="1">
        <f t="array" ref="E835">IFERROR(-SUMPRODUCT((transactions[Stock_ticker]=A835)*(transactions[Transaction_type]="Sell")*transactions[Total_amount])/D835,"")</f>
        <v/>
      </c>
    </row>
    <row r="836" spans="3:5" ht="21" x14ac:dyDescent="0.25">
      <c r="C836" s="22" t="str" cm="1">
        <f t="array" ref="C836">IFERROR(SUMPRODUCT((transactions[Stock_ticker]=A836)*(transactions[Transaction_type]="Buy")*transactions[Total_amount])/B836,"")</f>
        <v/>
      </c>
      <c r="E836" s="24" t="str" cm="1">
        <f t="array" ref="E836">IFERROR(-SUMPRODUCT((transactions[Stock_ticker]=A836)*(transactions[Transaction_type]="Sell")*transactions[Total_amount])/D836,"")</f>
        <v/>
      </c>
    </row>
    <row r="837" spans="3:5" ht="21" x14ac:dyDescent="0.25">
      <c r="C837" s="22" t="str" cm="1">
        <f t="array" ref="C837">IFERROR(SUMPRODUCT((transactions[Stock_ticker]=A837)*(transactions[Transaction_type]="Buy")*transactions[Total_amount])/B837,"")</f>
        <v/>
      </c>
      <c r="E837" s="24" t="str" cm="1">
        <f t="array" ref="E837">IFERROR(-SUMPRODUCT((transactions[Stock_ticker]=A837)*(transactions[Transaction_type]="Sell")*transactions[Total_amount])/D837,"")</f>
        <v/>
      </c>
    </row>
    <row r="838" spans="3:5" ht="21" x14ac:dyDescent="0.25">
      <c r="C838" s="22" t="str" cm="1">
        <f t="array" ref="C838">IFERROR(SUMPRODUCT((transactions[Stock_ticker]=A838)*(transactions[Transaction_type]="Buy")*transactions[Total_amount])/B838,"")</f>
        <v/>
      </c>
      <c r="E838" s="24" t="str" cm="1">
        <f t="array" ref="E838">IFERROR(-SUMPRODUCT((transactions[Stock_ticker]=A838)*(transactions[Transaction_type]="Sell")*transactions[Total_amount])/D838,"")</f>
        <v/>
      </c>
    </row>
    <row r="839" spans="3:5" ht="21" x14ac:dyDescent="0.25">
      <c r="C839" s="22" t="str" cm="1">
        <f t="array" ref="C839">IFERROR(SUMPRODUCT((transactions[Stock_ticker]=A839)*(transactions[Transaction_type]="Buy")*transactions[Total_amount])/B839,"")</f>
        <v/>
      </c>
      <c r="E839" s="24" t="str" cm="1">
        <f t="array" ref="E839">IFERROR(-SUMPRODUCT((transactions[Stock_ticker]=A839)*(transactions[Transaction_type]="Sell")*transactions[Total_amount])/D839,"")</f>
        <v/>
      </c>
    </row>
    <row r="840" spans="3:5" ht="21" x14ac:dyDescent="0.25">
      <c r="C840" s="22" t="str" cm="1">
        <f t="array" ref="C840">IFERROR(SUMPRODUCT((transactions[Stock_ticker]=A840)*(transactions[Transaction_type]="Buy")*transactions[Total_amount])/B840,"")</f>
        <v/>
      </c>
      <c r="E840" s="24" t="str" cm="1">
        <f t="array" ref="E840">IFERROR(-SUMPRODUCT((transactions[Stock_ticker]=A840)*(transactions[Transaction_type]="Sell")*transactions[Total_amount])/D840,"")</f>
        <v/>
      </c>
    </row>
    <row r="841" spans="3:5" ht="21" x14ac:dyDescent="0.25">
      <c r="C841" s="22" t="str" cm="1">
        <f t="array" ref="C841">IFERROR(SUMPRODUCT((transactions[Stock_ticker]=A841)*(transactions[Transaction_type]="Buy")*transactions[Total_amount])/B841,"")</f>
        <v/>
      </c>
      <c r="E841" s="24" t="str" cm="1">
        <f t="array" ref="E841">IFERROR(-SUMPRODUCT((transactions[Stock_ticker]=A841)*(transactions[Transaction_type]="Sell")*transactions[Total_amount])/D841,"")</f>
        <v/>
      </c>
    </row>
    <row r="842" spans="3:5" ht="21" x14ac:dyDescent="0.25">
      <c r="C842" s="22" t="str" cm="1">
        <f t="array" ref="C842">IFERROR(SUMPRODUCT((transactions[Stock_ticker]=A842)*(transactions[Transaction_type]="Buy")*transactions[Total_amount])/B842,"")</f>
        <v/>
      </c>
      <c r="E842" s="24" t="str" cm="1">
        <f t="array" ref="E842">IFERROR(-SUMPRODUCT((transactions[Stock_ticker]=A842)*(transactions[Transaction_type]="Sell")*transactions[Total_amount])/D842,"")</f>
        <v/>
      </c>
    </row>
    <row r="843" spans="3:5" ht="21" x14ac:dyDescent="0.25">
      <c r="C843" s="22" t="str" cm="1">
        <f t="array" ref="C843">IFERROR(SUMPRODUCT((transactions[Stock_ticker]=A843)*(transactions[Transaction_type]="Buy")*transactions[Total_amount])/B843,"")</f>
        <v/>
      </c>
      <c r="E843" s="24" t="str" cm="1">
        <f t="array" ref="E843">IFERROR(-SUMPRODUCT((transactions[Stock_ticker]=A843)*(transactions[Transaction_type]="Sell")*transactions[Total_amount])/D843,"")</f>
        <v/>
      </c>
    </row>
    <row r="844" spans="3:5" ht="21" x14ac:dyDescent="0.25">
      <c r="C844" s="22" t="str" cm="1">
        <f t="array" ref="C844">IFERROR(SUMPRODUCT((transactions[Stock_ticker]=A844)*(transactions[Transaction_type]="Buy")*transactions[Total_amount])/B844,"")</f>
        <v/>
      </c>
      <c r="E844" s="24" t="str" cm="1">
        <f t="array" ref="E844">IFERROR(-SUMPRODUCT((transactions[Stock_ticker]=A844)*(transactions[Transaction_type]="Sell")*transactions[Total_amount])/D844,"")</f>
        <v/>
      </c>
    </row>
    <row r="845" spans="3:5" ht="21" x14ac:dyDescent="0.25">
      <c r="C845" s="22" t="str" cm="1">
        <f t="array" ref="C845">IFERROR(SUMPRODUCT((transactions[Stock_ticker]=A845)*(transactions[Transaction_type]="Buy")*transactions[Total_amount])/B845,"")</f>
        <v/>
      </c>
      <c r="E845" s="24" t="str" cm="1">
        <f t="array" ref="E845">IFERROR(-SUMPRODUCT((transactions[Stock_ticker]=A845)*(transactions[Transaction_type]="Sell")*transactions[Total_amount])/D845,"")</f>
        <v/>
      </c>
    </row>
    <row r="846" spans="3:5" ht="21" x14ac:dyDescent="0.25">
      <c r="C846" s="22" t="str" cm="1">
        <f t="array" ref="C846">IFERROR(SUMPRODUCT((transactions[Stock_ticker]=A846)*(transactions[Transaction_type]="Buy")*transactions[Total_amount])/B846,"")</f>
        <v/>
      </c>
      <c r="E846" s="24" t="str" cm="1">
        <f t="array" ref="E846">IFERROR(-SUMPRODUCT((transactions[Stock_ticker]=A846)*(transactions[Transaction_type]="Sell")*transactions[Total_amount])/D846,"")</f>
        <v/>
      </c>
    </row>
    <row r="847" spans="3:5" ht="21" x14ac:dyDescent="0.25">
      <c r="C847" s="22" t="str" cm="1">
        <f t="array" ref="C847">IFERROR(SUMPRODUCT((transactions[Stock_ticker]=A847)*(transactions[Transaction_type]="Buy")*transactions[Total_amount])/B847,"")</f>
        <v/>
      </c>
      <c r="E847" s="24" t="str" cm="1">
        <f t="array" ref="E847">IFERROR(-SUMPRODUCT((transactions[Stock_ticker]=A847)*(transactions[Transaction_type]="Sell")*transactions[Total_amount])/D847,"")</f>
        <v/>
      </c>
    </row>
    <row r="848" spans="3:5" ht="21" x14ac:dyDescent="0.25">
      <c r="C848" s="22" t="str" cm="1">
        <f t="array" ref="C848">IFERROR(SUMPRODUCT((transactions[Stock_ticker]=A848)*(transactions[Transaction_type]="Buy")*transactions[Total_amount])/B848,"")</f>
        <v/>
      </c>
      <c r="E848" s="24" t="str" cm="1">
        <f t="array" ref="E848">IFERROR(-SUMPRODUCT((transactions[Stock_ticker]=A848)*(transactions[Transaction_type]="Sell")*transactions[Total_amount])/D848,"")</f>
        <v/>
      </c>
    </row>
    <row r="849" spans="3:5" ht="21" x14ac:dyDescent="0.25">
      <c r="C849" s="22" t="str" cm="1">
        <f t="array" ref="C849">IFERROR(SUMPRODUCT((transactions[Stock_ticker]=A849)*(transactions[Transaction_type]="Buy")*transactions[Total_amount])/B849,"")</f>
        <v/>
      </c>
      <c r="E849" s="24" t="str" cm="1">
        <f t="array" ref="E849">IFERROR(-SUMPRODUCT((transactions[Stock_ticker]=A849)*(transactions[Transaction_type]="Sell")*transactions[Total_amount])/D849,"")</f>
        <v/>
      </c>
    </row>
    <row r="850" spans="3:5" ht="21" x14ac:dyDescent="0.25">
      <c r="C850" s="22" t="str" cm="1">
        <f t="array" ref="C850">IFERROR(SUMPRODUCT((transactions[Stock_ticker]=A850)*(transactions[Transaction_type]="Buy")*transactions[Total_amount])/B850,"")</f>
        <v/>
      </c>
      <c r="E850" s="24" t="str" cm="1">
        <f t="array" ref="E850">IFERROR(-SUMPRODUCT((transactions[Stock_ticker]=A850)*(transactions[Transaction_type]="Sell")*transactions[Total_amount])/D850,"")</f>
        <v/>
      </c>
    </row>
    <row r="851" spans="3:5" ht="21" x14ac:dyDescent="0.25">
      <c r="C851" s="22" t="str" cm="1">
        <f t="array" ref="C851">IFERROR(SUMPRODUCT((transactions[Stock_ticker]=A851)*(transactions[Transaction_type]="Buy")*transactions[Total_amount])/B851,"")</f>
        <v/>
      </c>
      <c r="E851" s="24" t="str" cm="1">
        <f t="array" ref="E851">IFERROR(-SUMPRODUCT((transactions[Stock_ticker]=A851)*(transactions[Transaction_type]="Sell")*transactions[Total_amount])/D851,"")</f>
        <v/>
      </c>
    </row>
    <row r="852" spans="3:5" ht="21" x14ac:dyDescent="0.25">
      <c r="C852" s="22" t="str" cm="1">
        <f t="array" ref="C852">IFERROR(SUMPRODUCT((transactions[Stock_ticker]=A852)*(transactions[Transaction_type]="Buy")*transactions[Total_amount])/B852,"")</f>
        <v/>
      </c>
      <c r="E852" s="24" t="str" cm="1">
        <f t="array" ref="E852">IFERROR(-SUMPRODUCT((transactions[Stock_ticker]=A852)*(transactions[Transaction_type]="Sell")*transactions[Total_amount])/D852,"")</f>
        <v/>
      </c>
    </row>
    <row r="853" spans="3:5" ht="21" x14ac:dyDescent="0.25">
      <c r="C853" s="22" t="str" cm="1">
        <f t="array" ref="C853">IFERROR(SUMPRODUCT((transactions[Stock_ticker]=A853)*(transactions[Transaction_type]="Buy")*transactions[Total_amount])/B853,"")</f>
        <v/>
      </c>
      <c r="E853" s="24" t="str" cm="1">
        <f t="array" ref="E853">IFERROR(-SUMPRODUCT((transactions[Stock_ticker]=A853)*(transactions[Transaction_type]="Sell")*transactions[Total_amount])/D853,"")</f>
        <v/>
      </c>
    </row>
    <row r="854" spans="3:5" ht="21" x14ac:dyDescent="0.25">
      <c r="C854" s="22" t="str" cm="1">
        <f t="array" ref="C854">IFERROR(SUMPRODUCT((transactions[Stock_ticker]=A854)*(transactions[Transaction_type]="Buy")*transactions[Total_amount])/B854,"")</f>
        <v/>
      </c>
      <c r="E854" s="24" t="str" cm="1">
        <f t="array" ref="E854">IFERROR(-SUMPRODUCT((transactions[Stock_ticker]=A854)*(transactions[Transaction_type]="Sell")*transactions[Total_amount])/D854,"")</f>
        <v/>
      </c>
    </row>
    <row r="855" spans="3:5" ht="21" x14ac:dyDescent="0.25">
      <c r="C855" s="22" t="str" cm="1">
        <f t="array" ref="C855">IFERROR(SUMPRODUCT((transactions[Stock_ticker]=A855)*(transactions[Transaction_type]="Buy")*transactions[Total_amount])/B855,"")</f>
        <v/>
      </c>
      <c r="E855" s="24" t="str" cm="1">
        <f t="array" ref="E855">IFERROR(-SUMPRODUCT((transactions[Stock_ticker]=A855)*(transactions[Transaction_type]="Sell")*transactions[Total_amount])/D855,"")</f>
        <v/>
      </c>
    </row>
    <row r="856" spans="3:5" ht="21" x14ac:dyDescent="0.25">
      <c r="C856" s="22" t="str" cm="1">
        <f t="array" ref="C856">IFERROR(SUMPRODUCT((transactions[Stock_ticker]=A856)*(transactions[Transaction_type]="Buy")*transactions[Total_amount])/B856,"")</f>
        <v/>
      </c>
      <c r="E856" s="24" t="str" cm="1">
        <f t="array" ref="E856">IFERROR(-SUMPRODUCT((transactions[Stock_ticker]=A856)*(transactions[Transaction_type]="Sell")*transactions[Total_amount])/D856,"")</f>
        <v/>
      </c>
    </row>
    <row r="857" spans="3:5" ht="21" x14ac:dyDescent="0.25">
      <c r="C857" s="22" t="str" cm="1">
        <f t="array" ref="C857">IFERROR(SUMPRODUCT((transactions[Stock_ticker]=A857)*(transactions[Transaction_type]="Buy")*transactions[Total_amount])/B857,"")</f>
        <v/>
      </c>
      <c r="E857" s="24" t="str" cm="1">
        <f t="array" ref="E857">IFERROR(-SUMPRODUCT((transactions[Stock_ticker]=A857)*(transactions[Transaction_type]="Sell")*transactions[Total_amount])/D857,"")</f>
        <v/>
      </c>
    </row>
    <row r="858" spans="3:5" ht="21" x14ac:dyDescent="0.25">
      <c r="C858" s="22" t="str" cm="1">
        <f t="array" ref="C858">IFERROR(SUMPRODUCT((transactions[Stock_ticker]=A858)*(transactions[Transaction_type]="Buy")*transactions[Total_amount])/B858,"")</f>
        <v/>
      </c>
      <c r="E858" s="24" t="str" cm="1">
        <f t="array" ref="E858">IFERROR(-SUMPRODUCT((transactions[Stock_ticker]=A858)*(transactions[Transaction_type]="Sell")*transactions[Total_amount])/D858,"")</f>
        <v/>
      </c>
    </row>
    <row r="859" spans="3:5" ht="21" x14ac:dyDescent="0.25">
      <c r="C859" s="22" t="str" cm="1">
        <f t="array" ref="C859">IFERROR(SUMPRODUCT((transactions[Stock_ticker]=A859)*(transactions[Transaction_type]="Buy")*transactions[Total_amount])/B859,"")</f>
        <v/>
      </c>
      <c r="E859" s="24" t="str" cm="1">
        <f t="array" ref="E859">IFERROR(-SUMPRODUCT((transactions[Stock_ticker]=A859)*(transactions[Transaction_type]="Sell")*transactions[Total_amount])/D859,"")</f>
        <v/>
      </c>
    </row>
    <row r="860" spans="3:5" ht="21" x14ac:dyDescent="0.25">
      <c r="C860" s="22" t="str" cm="1">
        <f t="array" ref="C860">IFERROR(SUMPRODUCT((transactions[Stock_ticker]=A860)*(transactions[Transaction_type]="Buy")*transactions[Total_amount])/B860,"")</f>
        <v/>
      </c>
      <c r="E860" s="24" t="str" cm="1">
        <f t="array" ref="E860">IFERROR(-SUMPRODUCT((transactions[Stock_ticker]=A860)*(transactions[Transaction_type]="Sell")*transactions[Total_amount])/D860,"")</f>
        <v/>
      </c>
    </row>
    <row r="861" spans="3:5" ht="21" x14ac:dyDescent="0.25">
      <c r="C861" s="22" t="str" cm="1">
        <f t="array" ref="C861">IFERROR(SUMPRODUCT((transactions[Stock_ticker]=A861)*(transactions[Transaction_type]="Buy")*transactions[Total_amount])/B861,"")</f>
        <v/>
      </c>
      <c r="E861" s="24" t="str" cm="1">
        <f t="array" ref="E861">IFERROR(-SUMPRODUCT((transactions[Stock_ticker]=A861)*(transactions[Transaction_type]="Sell")*transactions[Total_amount])/D861,"")</f>
        <v/>
      </c>
    </row>
    <row r="862" spans="3:5" ht="21" x14ac:dyDescent="0.25">
      <c r="C862" s="22" t="str" cm="1">
        <f t="array" ref="C862">IFERROR(SUMPRODUCT((transactions[Stock_ticker]=A862)*(transactions[Transaction_type]="Buy")*transactions[Total_amount])/B862,"")</f>
        <v/>
      </c>
      <c r="E862" s="24" t="str" cm="1">
        <f t="array" ref="E862">IFERROR(-SUMPRODUCT((transactions[Stock_ticker]=A862)*(transactions[Transaction_type]="Sell")*transactions[Total_amount])/D862,"")</f>
        <v/>
      </c>
    </row>
    <row r="863" spans="3:5" ht="21" x14ac:dyDescent="0.25">
      <c r="C863" s="22" t="str" cm="1">
        <f t="array" ref="C863">IFERROR(SUMPRODUCT((transactions[Stock_ticker]=A863)*(transactions[Transaction_type]="Buy")*transactions[Total_amount])/B863,"")</f>
        <v/>
      </c>
      <c r="E863" s="24" t="str" cm="1">
        <f t="array" ref="E863">IFERROR(-SUMPRODUCT((transactions[Stock_ticker]=A863)*(transactions[Transaction_type]="Sell")*transactions[Total_amount])/D863,"")</f>
        <v/>
      </c>
    </row>
    <row r="864" spans="3:5" ht="21" x14ac:dyDescent="0.25">
      <c r="C864" s="22" t="str" cm="1">
        <f t="array" ref="C864">IFERROR(SUMPRODUCT((transactions[Stock_ticker]=A864)*(transactions[Transaction_type]="Buy")*transactions[Total_amount])/B864,"")</f>
        <v/>
      </c>
      <c r="E864" s="24" t="str" cm="1">
        <f t="array" ref="E864">IFERROR(-SUMPRODUCT((transactions[Stock_ticker]=A864)*(transactions[Transaction_type]="Sell")*transactions[Total_amount])/D864,"")</f>
        <v/>
      </c>
    </row>
    <row r="865" spans="3:5" ht="21" x14ac:dyDescent="0.25">
      <c r="C865" s="22" t="str" cm="1">
        <f t="array" ref="C865">IFERROR(SUMPRODUCT((transactions[Stock_ticker]=A865)*(transactions[Transaction_type]="Buy")*transactions[Total_amount])/B865,"")</f>
        <v/>
      </c>
      <c r="E865" s="24" t="str" cm="1">
        <f t="array" ref="E865">IFERROR(-SUMPRODUCT((transactions[Stock_ticker]=A865)*(transactions[Transaction_type]="Sell")*transactions[Total_amount])/D865,"")</f>
        <v/>
      </c>
    </row>
    <row r="866" spans="3:5" ht="21" x14ac:dyDescent="0.25">
      <c r="C866" s="22" t="str" cm="1">
        <f t="array" ref="C866">IFERROR(SUMPRODUCT((transactions[Stock_ticker]=A866)*(transactions[Transaction_type]="Buy")*transactions[Total_amount])/B866,"")</f>
        <v/>
      </c>
      <c r="E866" s="24" t="str" cm="1">
        <f t="array" ref="E866">IFERROR(-SUMPRODUCT((transactions[Stock_ticker]=A866)*(transactions[Transaction_type]="Sell")*transactions[Total_amount])/D866,"")</f>
        <v/>
      </c>
    </row>
    <row r="867" spans="3:5" ht="21" x14ac:dyDescent="0.25">
      <c r="C867" s="22" t="str" cm="1">
        <f t="array" ref="C867">IFERROR(SUMPRODUCT((transactions[Stock_ticker]=A867)*(transactions[Transaction_type]="Buy")*transactions[Total_amount])/B867,"")</f>
        <v/>
      </c>
      <c r="E867" s="24" t="str" cm="1">
        <f t="array" ref="E867">IFERROR(-SUMPRODUCT((transactions[Stock_ticker]=A867)*(transactions[Transaction_type]="Sell")*transactions[Total_amount])/D867,"")</f>
        <v/>
      </c>
    </row>
    <row r="868" spans="3:5" ht="21" x14ac:dyDescent="0.25">
      <c r="C868" s="22" t="str" cm="1">
        <f t="array" ref="C868">IFERROR(SUMPRODUCT((transactions[Stock_ticker]=A868)*(transactions[Transaction_type]="Buy")*transactions[Total_amount])/B868,"")</f>
        <v/>
      </c>
      <c r="E868" s="24" t="str" cm="1">
        <f t="array" ref="E868">IFERROR(-SUMPRODUCT((transactions[Stock_ticker]=A868)*(transactions[Transaction_type]="Sell")*transactions[Total_amount])/D868,"")</f>
        <v/>
      </c>
    </row>
    <row r="869" spans="3:5" ht="21" x14ac:dyDescent="0.25">
      <c r="C869" s="22" t="str" cm="1">
        <f t="array" ref="C869">IFERROR(SUMPRODUCT((transactions[Stock_ticker]=A869)*(transactions[Transaction_type]="Buy")*transactions[Total_amount])/B869,"")</f>
        <v/>
      </c>
      <c r="E869" s="24" t="str" cm="1">
        <f t="array" ref="E869">IFERROR(-SUMPRODUCT((transactions[Stock_ticker]=A869)*(transactions[Transaction_type]="Sell")*transactions[Total_amount])/D869,"")</f>
        <v/>
      </c>
    </row>
    <row r="870" spans="3:5" ht="21" x14ac:dyDescent="0.25">
      <c r="C870" s="22" t="str" cm="1">
        <f t="array" ref="C870">IFERROR(SUMPRODUCT((transactions[Stock_ticker]=A870)*(transactions[Transaction_type]="Buy")*transactions[Total_amount])/B870,"")</f>
        <v/>
      </c>
      <c r="E870" s="24" t="str" cm="1">
        <f t="array" ref="E870">IFERROR(-SUMPRODUCT((transactions[Stock_ticker]=A870)*(transactions[Transaction_type]="Sell")*transactions[Total_amount])/D870,"")</f>
        <v/>
      </c>
    </row>
    <row r="871" spans="3:5" ht="21" x14ac:dyDescent="0.25">
      <c r="C871" s="22" t="str" cm="1">
        <f t="array" ref="C871">IFERROR(SUMPRODUCT((transactions[Stock_ticker]=A871)*(transactions[Transaction_type]="Buy")*transactions[Total_amount])/B871,"")</f>
        <v/>
      </c>
      <c r="E871" s="24" t="str" cm="1">
        <f t="array" ref="E871">IFERROR(-SUMPRODUCT((transactions[Stock_ticker]=A871)*(transactions[Transaction_type]="Sell")*transactions[Total_amount])/D871,"")</f>
        <v/>
      </c>
    </row>
    <row r="872" spans="3:5" ht="21" x14ac:dyDescent="0.25">
      <c r="C872" s="22" t="str" cm="1">
        <f t="array" ref="C872">IFERROR(SUMPRODUCT((transactions[Stock_ticker]=A872)*(transactions[Transaction_type]="Buy")*transactions[Total_amount])/B872,"")</f>
        <v/>
      </c>
      <c r="E872" s="24" t="str" cm="1">
        <f t="array" ref="E872">IFERROR(-SUMPRODUCT((transactions[Stock_ticker]=A872)*(transactions[Transaction_type]="Sell")*transactions[Total_amount])/D872,"")</f>
        <v/>
      </c>
    </row>
    <row r="873" spans="3:5" ht="21" x14ac:dyDescent="0.25">
      <c r="C873" s="22" t="str" cm="1">
        <f t="array" ref="C873">IFERROR(SUMPRODUCT((transactions[Stock_ticker]=A873)*(transactions[Transaction_type]="Buy")*transactions[Total_amount])/B873,"")</f>
        <v/>
      </c>
      <c r="E873" s="24" t="str" cm="1">
        <f t="array" ref="E873">IFERROR(-SUMPRODUCT((transactions[Stock_ticker]=A873)*(transactions[Transaction_type]="Sell")*transactions[Total_amount])/D873,"")</f>
        <v/>
      </c>
    </row>
    <row r="874" spans="3:5" ht="21" x14ac:dyDescent="0.25">
      <c r="C874" s="22" t="str" cm="1">
        <f t="array" ref="C874">IFERROR(SUMPRODUCT((transactions[Stock_ticker]=A874)*(transactions[Transaction_type]="Buy")*transactions[Total_amount])/B874,"")</f>
        <v/>
      </c>
      <c r="E874" s="24" t="str" cm="1">
        <f t="array" ref="E874">IFERROR(-SUMPRODUCT((transactions[Stock_ticker]=A874)*(transactions[Transaction_type]="Sell")*transactions[Total_amount])/D874,"")</f>
        <v/>
      </c>
    </row>
    <row r="875" spans="3:5" ht="21" x14ac:dyDescent="0.25">
      <c r="C875" s="22" t="str" cm="1">
        <f t="array" ref="C875">IFERROR(SUMPRODUCT((transactions[Stock_ticker]=A875)*(transactions[Transaction_type]="Buy")*transactions[Total_amount])/B875,"")</f>
        <v/>
      </c>
      <c r="E875" s="24" t="str" cm="1">
        <f t="array" ref="E875">IFERROR(-SUMPRODUCT((transactions[Stock_ticker]=A875)*(transactions[Transaction_type]="Sell")*transactions[Total_amount])/D875,"")</f>
        <v/>
      </c>
    </row>
    <row r="876" spans="3:5" ht="21" x14ac:dyDescent="0.25">
      <c r="C876" s="22" t="str" cm="1">
        <f t="array" ref="C876">IFERROR(SUMPRODUCT((transactions[Stock_ticker]=A876)*(transactions[Transaction_type]="Buy")*transactions[Total_amount])/B876,"")</f>
        <v/>
      </c>
      <c r="E876" s="24" t="str" cm="1">
        <f t="array" ref="E876">IFERROR(-SUMPRODUCT((transactions[Stock_ticker]=A876)*(transactions[Transaction_type]="Sell")*transactions[Total_amount])/D876,"")</f>
        <v/>
      </c>
    </row>
    <row r="877" spans="3:5" ht="21" x14ac:dyDescent="0.25">
      <c r="C877" s="22" t="str" cm="1">
        <f t="array" ref="C877">IFERROR(SUMPRODUCT((transactions[Stock_ticker]=A877)*(transactions[Transaction_type]="Buy")*transactions[Total_amount])/B877,"")</f>
        <v/>
      </c>
      <c r="E877" s="24" t="str" cm="1">
        <f t="array" ref="E877">IFERROR(-SUMPRODUCT((transactions[Stock_ticker]=A877)*(transactions[Transaction_type]="Sell")*transactions[Total_amount])/D877,"")</f>
        <v/>
      </c>
    </row>
    <row r="878" spans="3:5" ht="21" x14ac:dyDescent="0.25">
      <c r="C878" s="22" t="str" cm="1">
        <f t="array" ref="C878">IFERROR(SUMPRODUCT((transactions[Stock_ticker]=A878)*(transactions[Transaction_type]="Buy")*transactions[Total_amount])/B878,"")</f>
        <v/>
      </c>
      <c r="E878" s="24" t="str" cm="1">
        <f t="array" ref="E878">IFERROR(-SUMPRODUCT((transactions[Stock_ticker]=A878)*(transactions[Transaction_type]="Sell")*transactions[Total_amount])/D878,"")</f>
        <v/>
      </c>
    </row>
    <row r="879" spans="3:5" ht="21" x14ac:dyDescent="0.25">
      <c r="C879" s="22" t="str" cm="1">
        <f t="array" ref="C879">IFERROR(SUMPRODUCT((transactions[Stock_ticker]=A879)*(transactions[Transaction_type]="Buy")*transactions[Total_amount])/B879,"")</f>
        <v/>
      </c>
      <c r="E879" s="24" t="str" cm="1">
        <f t="array" ref="E879">IFERROR(-SUMPRODUCT((transactions[Stock_ticker]=A879)*(transactions[Transaction_type]="Sell")*transactions[Total_amount])/D879,"")</f>
        <v/>
      </c>
    </row>
    <row r="880" spans="3:5" ht="21" x14ac:dyDescent="0.25">
      <c r="C880" s="22" t="str" cm="1">
        <f t="array" ref="C880">IFERROR(SUMPRODUCT((transactions[Stock_ticker]=A880)*(transactions[Transaction_type]="Buy")*transactions[Total_amount])/B880,"")</f>
        <v/>
      </c>
      <c r="E880" s="24" t="str" cm="1">
        <f t="array" ref="E880">IFERROR(-SUMPRODUCT((transactions[Stock_ticker]=A880)*(transactions[Transaction_type]="Sell")*transactions[Total_amount])/D880,"")</f>
        <v/>
      </c>
    </row>
    <row r="881" spans="3:5" ht="21" x14ac:dyDescent="0.25">
      <c r="C881" s="22" t="str" cm="1">
        <f t="array" ref="C881">IFERROR(SUMPRODUCT((transactions[Stock_ticker]=A881)*(transactions[Transaction_type]="Buy")*transactions[Total_amount])/B881,"")</f>
        <v/>
      </c>
      <c r="E881" s="24" t="str" cm="1">
        <f t="array" ref="E881">IFERROR(-SUMPRODUCT((transactions[Stock_ticker]=A881)*(transactions[Transaction_type]="Sell")*transactions[Total_amount])/D881,"")</f>
        <v/>
      </c>
    </row>
    <row r="882" spans="3:5" ht="21" x14ac:dyDescent="0.25">
      <c r="C882" s="22" t="str" cm="1">
        <f t="array" ref="C882">IFERROR(SUMPRODUCT((transactions[Stock_ticker]=A882)*(transactions[Transaction_type]="Buy")*transactions[Total_amount])/B882,"")</f>
        <v/>
      </c>
      <c r="E882" s="24" t="str" cm="1">
        <f t="array" ref="E882">IFERROR(-SUMPRODUCT((transactions[Stock_ticker]=A882)*(transactions[Transaction_type]="Sell")*transactions[Total_amount])/D882,"")</f>
        <v/>
      </c>
    </row>
    <row r="883" spans="3:5" ht="21" x14ac:dyDescent="0.25">
      <c r="C883" s="22" t="str" cm="1">
        <f t="array" ref="C883">IFERROR(SUMPRODUCT((transactions[Stock_ticker]=A883)*(transactions[Transaction_type]="Buy")*transactions[Total_amount])/B883,"")</f>
        <v/>
      </c>
      <c r="E883" s="24" t="str" cm="1">
        <f t="array" ref="E883">IFERROR(-SUMPRODUCT((transactions[Stock_ticker]=A883)*(transactions[Transaction_type]="Sell")*transactions[Total_amount])/D883,"")</f>
        <v/>
      </c>
    </row>
    <row r="884" spans="3:5" ht="21" x14ac:dyDescent="0.25">
      <c r="C884" s="22" t="str" cm="1">
        <f t="array" ref="C884">IFERROR(SUMPRODUCT((transactions[Stock_ticker]=A884)*(transactions[Transaction_type]="Buy")*transactions[Total_amount])/B884,"")</f>
        <v/>
      </c>
      <c r="E884" s="24" t="str" cm="1">
        <f t="array" ref="E884">IFERROR(-SUMPRODUCT((transactions[Stock_ticker]=A884)*(transactions[Transaction_type]="Sell")*transactions[Total_amount])/D884,"")</f>
        <v/>
      </c>
    </row>
    <row r="885" spans="3:5" ht="21" x14ac:dyDescent="0.25">
      <c r="C885" s="22" t="str" cm="1">
        <f t="array" ref="C885">IFERROR(SUMPRODUCT((transactions[Stock_ticker]=A885)*(transactions[Transaction_type]="Buy")*transactions[Total_amount])/B885,"")</f>
        <v/>
      </c>
      <c r="E885" s="24" t="str" cm="1">
        <f t="array" ref="E885">IFERROR(-SUMPRODUCT((transactions[Stock_ticker]=A885)*(transactions[Transaction_type]="Sell")*transactions[Total_amount])/D885,"")</f>
        <v/>
      </c>
    </row>
    <row r="886" spans="3:5" ht="21" x14ac:dyDescent="0.25">
      <c r="C886" s="22" t="str" cm="1">
        <f t="array" ref="C886">IFERROR(SUMPRODUCT((transactions[Stock_ticker]=A886)*(transactions[Transaction_type]="Buy")*transactions[Total_amount])/B886,"")</f>
        <v/>
      </c>
      <c r="E886" s="24" t="str" cm="1">
        <f t="array" ref="E886">IFERROR(-SUMPRODUCT((transactions[Stock_ticker]=A886)*(transactions[Transaction_type]="Sell")*transactions[Total_amount])/D886,"")</f>
        <v/>
      </c>
    </row>
    <row r="887" spans="3:5" ht="21" x14ac:dyDescent="0.25">
      <c r="C887" s="22" t="str" cm="1">
        <f t="array" ref="C887">IFERROR(SUMPRODUCT((transactions[Stock_ticker]=A887)*(transactions[Transaction_type]="Buy")*transactions[Total_amount])/B887,"")</f>
        <v/>
      </c>
      <c r="E887" s="24" t="str" cm="1">
        <f t="array" ref="E887">IFERROR(-SUMPRODUCT((transactions[Stock_ticker]=A887)*(transactions[Transaction_type]="Sell")*transactions[Total_amount])/D887,"")</f>
        <v/>
      </c>
    </row>
    <row r="888" spans="3:5" ht="21" x14ac:dyDescent="0.25">
      <c r="C888" s="22" t="str" cm="1">
        <f t="array" ref="C888">IFERROR(SUMPRODUCT((transactions[Stock_ticker]=A888)*(transactions[Transaction_type]="Buy")*transactions[Total_amount])/B888,"")</f>
        <v/>
      </c>
      <c r="E888" s="24" t="str" cm="1">
        <f t="array" ref="E888">IFERROR(-SUMPRODUCT((transactions[Stock_ticker]=A888)*(transactions[Transaction_type]="Sell")*transactions[Total_amount])/D888,"")</f>
        <v/>
      </c>
    </row>
    <row r="889" spans="3:5" ht="21" x14ac:dyDescent="0.25">
      <c r="C889" s="22" t="str" cm="1">
        <f t="array" ref="C889">IFERROR(SUMPRODUCT((transactions[Stock_ticker]=A889)*(transactions[Transaction_type]="Buy")*transactions[Total_amount])/B889,"")</f>
        <v/>
      </c>
      <c r="E889" s="24" t="str" cm="1">
        <f t="array" ref="E889">IFERROR(-SUMPRODUCT((transactions[Stock_ticker]=A889)*(transactions[Transaction_type]="Sell")*transactions[Total_amount])/D889,"")</f>
        <v/>
      </c>
    </row>
    <row r="890" spans="3:5" ht="21" x14ac:dyDescent="0.25">
      <c r="C890" s="22" t="str" cm="1">
        <f t="array" ref="C890">IFERROR(SUMPRODUCT((transactions[Stock_ticker]=A890)*(transactions[Transaction_type]="Buy")*transactions[Total_amount])/B890,"")</f>
        <v/>
      </c>
      <c r="E890" s="24" t="str" cm="1">
        <f t="array" ref="E890">IFERROR(-SUMPRODUCT((transactions[Stock_ticker]=A890)*(transactions[Transaction_type]="Sell")*transactions[Total_amount])/D890,"")</f>
        <v/>
      </c>
    </row>
    <row r="891" spans="3:5" ht="21" x14ac:dyDescent="0.25">
      <c r="C891" s="22" t="str" cm="1">
        <f t="array" ref="C891">IFERROR(SUMPRODUCT((transactions[Stock_ticker]=A891)*(transactions[Transaction_type]="Buy")*transactions[Total_amount])/B891,"")</f>
        <v/>
      </c>
      <c r="E891" s="24" t="str" cm="1">
        <f t="array" ref="E891">IFERROR(-SUMPRODUCT((transactions[Stock_ticker]=A891)*(transactions[Transaction_type]="Sell")*transactions[Total_amount])/D891,"")</f>
        <v/>
      </c>
    </row>
    <row r="892" spans="3:5" ht="21" x14ac:dyDescent="0.25">
      <c r="C892" s="22" t="str" cm="1">
        <f t="array" ref="C892">IFERROR(SUMPRODUCT((transactions[Stock_ticker]=A892)*(transactions[Transaction_type]="Buy")*transactions[Total_amount])/B892,"")</f>
        <v/>
      </c>
      <c r="E892" s="24" t="str" cm="1">
        <f t="array" ref="E892">IFERROR(-SUMPRODUCT((transactions[Stock_ticker]=A892)*(transactions[Transaction_type]="Sell")*transactions[Total_amount])/D892,"")</f>
        <v/>
      </c>
    </row>
    <row r="893" spans="3:5" ht="21" x14ac:dyDescent="0.25">
      <c r="C893" s="22" t="str" cm="1">
        <f t="array" ref="C893">IFERROR(SUMPRODUCT((transactions[Stock_ticker]=A893)*(transactions[Transaction_type]="Buy")*transactions[Total_amount])/B893,"")</f>
        <v/>
      </c>
      <c r="E893" s="24" t="str" cm="1">
        <f t="array" ref="E893">IFERROR(-SUMPRODUCT((transactions[Stock_ticker]=A893)*(transactions[Transaction_type]="Sell")*transactions[Total_amount])/D893,"")</f>
        <v/>
      </c>
    </row>
    <row r="894" spans="3:5" ht="21" x14ac:dyDescent="0.25">
      <c r="C894" s="22" t="str" cm="1">
        <f t="array" ref="C894">IFERROR(SUMPRODUCT((transactions[Stock_ticker]=A894)*(transactions[Transaction_type]="Buy")*transactions[Total_amount])/B894,"")</f>
        <v/>
      </c>
      <c r="E894" s="24" t="str" cm="1">
        <f t="array" ref="E894">IFERROR(-SUMPRODUCT((transactions[Stock_ticker]=A894)*(transactions[Transaction_type]="Sell")*transactions[Total_amount])/D894,"")</f>
        <v/>
      </c>
    </row>
    <row r="895" spans="3:5" ht="21" x14ac:dyDescent="0.25">
      <c r="C895" s="22" t="str" cm="1">
        <f t="array" ref="C895">IFERROR(SUMPRODUCT((transactions[Stock_ticker]=A895)*(transactions[Transaction_type]="Buy")*transactions[Total_amount])/B895,"")</f>
        <v/>
      </c>
      <c r="E895" s="24" t="str" cm="1">
        <f t="array" ref="E895">IFERROR(-SUMPRODUCT((transactions[Stock_ticker]=A895)*(transactions[Transaction_type]="Sell")*transactions[Total_amount])/D895,"")</f>
        <v/>
      </c>
    </row>
    <row r="896" spans="3:5" ht="21" x14ac:dyDescent="0.25">
      <c r="C896" s="22" t="str" cm="1">
        <f t="array" ref="C896">IFERROR(SUMPRODUCT((transactions[Stock_ticker]=A896)*(transactions[Transaction_type]="Buy")*transactions[Total_amount])/B896,"")</f>
        <v/>
      </c>
      <c r="E896" s="24" t="str" cm="1">
        <f t="array" ref="E896">IFERROR(-SUMPRODUCT((transactions[Stock_ticker]=A896)*(transactions[Transaction_type]="Sell")*transactions[Total_amount])/D896,"")</f>
        <v/>
      </c>
    </row>
    <row r="897" spans="3:5" ht="21" x14ac:dyDescent="0.25">
      <c r="C897" s="22" t="str" cm="1">
        <f t="array" ref="C897">IFERROR(SUMPRODUCT((transactions[Stock_ticker]=A897)*(transactions[Transaction_type]="Buy")*transactions[Total_amount])/B897,"")</f>
        <v/>
      </c>
      <c r="E897" s="24" t="str" cm="1">
        <f t="array" ref="E897">IFERROR(-SUMPRODUCT((transactions[Stock_ticker]=A897)*(transactions[Transaction_type]="Sell")*transactions[Total_amount])/D897,"")</f>
        <v/>
      </c>
    </row>
    <row r="898" spans="3:5" ht="21" x14ac:dyDescent="0.25">
      <c r="C898" s="22" t="str" cm="1">
        <f t="array" ref="C898">IFERROR(SUMPRODUCT((transactions[Stock_ticker]=A898)*(transactions[Transaction_type]="Buy")*transactions[Total_amount])/B898,"")</f>
        <v/>
      </c>
      <c r="E898" s="24" t="str" cm="1">
        <f t="array" ref="E898">IFERROR(-SUMPRODUCT((transactions[Stock_ticker]=A898)*(transactions[Transaction_type]="Sell")*transactions[Total_amount])/D898,"")</f>
        <v/>
      </c>
    </row>
    <row r="899" spans="3:5" ht="21" x14ac:dyDescent="0.25">
      <c r="C899" s="22" t="str" cm="1">
        <f t="array" ref="C899">IFERROR(SUMPRODUCT((transactions[Stock_ticker]=A899)*(transactions[Transaction_type]="Buy")*transactions[Total_amount])/B899,"")</f>
        <v/>
      </c>
      <c r="E899" s="24" t="str" cm="1">
        <f t="array" ref="E899">IFERROR(-SUMPRODUCT((transactions[Stock_ticker]=A899)*(transactions[Transaction_type]="Sell")*transactions[Total_amount])/D899,"")</f>
        <v/>
      </c>
    </row>
    <row r="900" spans="3:5" ht="21" x14ac:dyDescent="0.25">
      <c r="C900" s="22" t="str" cm="1">
        <f t="array" ref="C900">IFERROR(SUMPRODUCT((transactions[Stock_ticker]=A900)*(transactions[Transaction_type]="Buy")*transactions[Total_amount])/B900,"")</f>
        <v/>
      </c>
      <c r="E900" s="24" t="str" cm="1">
        <f t="array" ref="E900">IFERROR(-SUMPRODUCT((transactions[Stock_ticker]=A900)*(transactions[Transaction_type]="Sell")*transactions[Total_amount])/D900,"")</f>
        <v/>
      </c>
    </row>
    <row r="901" spans="3:5" ht="21" x14ac:dyDescent="0.25">
      <c r="C901" s="22" t="str" cm="1">
        <f t="array" ref="C901">IFERROR(SUMPRODUCT((transactions[Stock_ticker]=A901)*(transactions[Transaction_type]="Buy")*transactions[Total_amount])/B901,"")</f>
        <v/>
      </c>
      <c r="E901" s="24" t="str" cm="1">
        <f t="array" ref="E901">IFERROR(-SUMPRODUCT((transactions[Stock_ticker]=A901)*(transactions[Transaction_type]="Sell")*transactions[Total_amount])/D901,"")</f>
        <v/>
      </c>
    </row>
    <row r="902" spans="3:5" ht="21" x14ac:dyDescent="0.25">
      <c r="C902" s="22" t="str" cm="1">
        <f t="array" ref="C902">IFERROR(SUMPRODUCT((transactions[Stock_ticker]=A902)*(transactions[Transaction_type]="Buy")*transactions[Total_amount])/B902,"")</f>
        <v/>
      </c>
      <c r="E902" s="24" t="str" cm="1">
        <f t="array" ref="E902">IFERROR(-SUMPRODUCT((transactions[Stock_ticker]=A902)*(transactions[Transaction_type]="Sell")*transactions[Total_amount])/D902,"")</f>
        <v/>
      </c>
    </row>
    <row r="903" spans="3:5" ht="21" x14ac:dyDescent="0.25">
      <c r="C903" s="22" t="str" cm="1">
        <f t="array" ref="C903">IFERROR(SUMPRODUCT((transactions[Stock_ticker]=A903)*(transactions[Transaction_type]="Buy")*transactions[Total_amount])/B903,"")</f>
        <v/>
      </c>
      <c r="E903" s="24" t="str" cm="1">
        <f t="array" ref="E903">IFERROR(-SUMPRODUCT((transactions[Stock_ticker]=A903)*(transactions[Transaction_type]="Sell")*transactions[Total_amount])/D903,"")</f>
        <v/>
      </c>
    </row>
    <row r="904" spans="3:5" ht="21" x14ac:dyDescent="0.25">
      <c r="C904" s="22" t="str" cm="1">
        <f t="array" ref="C904">IFERROR(SUMPRODUCT((transactions[Stock_ticker]=A904)*(transactions[Transaction_type]="Buy")*transactions[Total_amount])/B904,"")</f>
        <v/>
      </c>
      <c r="E904" s="24" t="str" cm="1">
        <f t="array" ref="E904">IFERROR(-SUMPRODUCT((transactions[Stock_ticker]=A904)*(transactions[Transaction_type]="Sell")*transactions[Total_amount])/D904,"")</f>
        <v/>
      </c>
    </row>
    <row r="905" spans="3:5" ht="21" x14ac:dyDescent="0.25">
      <c r="C905" s="22" t="str" cm="1">
        <f t="array" ref="C905">IFERROR(SUMPRODUCT((transactions[Stock_ticker]=A905)*(transactions[Transaction_type]="Buy")*transactions[Total_amount])/B905,"")</f>
        <v/>
      </c>
      <c r="E905" s="24" t="str" cm="1">
        <f t="array" ref="E905">IFERROR(-SUMPRODUCT((transactions[Stock_ticker]=A905)*(transactions[Transaction_type]="Sell")*transactions[Total_amount])/D905,"")</f>
        <v/>
      </c>
    </row>
    <row r="906" spans="3:5" ht="21" x14ac:dyDescent="0.25">
      <c r="C906" s="22" t="str" cm="1">
        <f t="array" ref="C906">IFERROR(SUMPRODUCT((transactions[Stock_ticker]=A906)*(transactions[Transaction_type]="Buy")*transactions[Total_amount])/B906,"")</f>
        <v/>
      </c>
      <c r="E906" s="24" t="str" cm="1">
        <f t="array" ref="E906">IFERROR(-SUMPRODUCT((transactions[Stock_ticker]=A906)*(transactions[Transaction_type]="Sell")*transactions[Total_amount])/D906,"")</f>
        <v/>
      </c>
    </row>
    <row r="907" spans="3:5" ht="21" x14ac:dyDescent="0.25">
      <c r="C907" s="22" t="str" cm="1">
        <f t="array" ref="C907">IFERROR(SUMPRODUCT((transactions[Stock_ticker]=A907)*(transactions[Transaction_type]="Buy")*transactions[Total_amount])/B907,"")</f>
        <v/>
      </c>
      <c r="E907" s="24" t="str" cm="1">
        <f t="array" ref="E907">IFERROR(-SUMPRODUCT((transactions[Stock_ticker]=A907)*(transactions[Transaction_type]="Sell")*transactions[Total_amount])/D907,"")</f>
        <v/>
      </c>
    </row>
    <row r="908" spans="3:5" ht="21" x14ac:dyDescent="0.25">
      <c r="C908" s="22" t="str" cm="1">
        <f t="array" ref="C908">IFERROR(SUMPRODUCT((transactions[Stock_ticker]=A908)*(transactions[Transaction_type]="Buy")*transactions[Total_amount])/B908,"")</f>
        <v/>
      </c>
      <c r="E908" s="24" t="str" cm="1">
        <f t="array" ref="E908">IFERROR(-SUMPRODUCT((transactions[Stock_ticker]=A908)*(transactions[Transaction_type]="Sell")*transactions[Total_amount])/D908,"")</f>
        <v/>
      </c>
    </row>
    <row r="909" spans="3:5" ht="21" x14ac:dyDescent="0.25">
      <c r="C909" s="22" t="str" cm="1">
        <f t="array" ref="C909">IFERROR(SUMPRODUCT((transactions[Stock_ticker]=A909)*(transactions[Transaction_type]="Buy")*transactions[Total_amount])/B909,"")</f>
        <v/>
      </c>
      <c r="E909" s="24" t="str" cm="1">
        <f t="array" ref="E909">IFERROR(-SUMPRODUCT((transactions[Stock_ticker]=A909)*(transactions[Transaction_type]="Sell")*transactions[Total_amount])/D909,"")</f>
        <v/>
      </c>
    </row>
    <row r="910" spans="3:5" ht="21" x14ac:dyDescent="0.25">
      <c r="C910" s="22" t="str" cm="1">
        <f t="array" ref="C910">IFERROR(SUMPRODUCT((transactions[Stock_ticker]=A910)*(transactions[Transaction_type]="Buy")*transactions[Total_amount])/B910,"")</f>
        <v/>
      </c>
      <c r="E910" s="24" t="str" cm="1">
        <f t="array" ref="E910">IFERROR(-SUMPRODUCT((transactions[Stock_ticker]=A910)*(transactions[Transaction_type]="Sell")*transactions[Total_amount])/D910,"")</f>
        <v/>
      </c>
    </row>
    <row r="911" spans="3:5" ht="21" x14ac:dyDescent="0.25">
      <c r="C911" s="22" t="str" cm="1">
        <f t="array" ref="C911">IFERROR(SUMPRODUCT((transactions[Stock_ticker]=A911)*(transactions[Transaction_type]="Buy")*transactions[Total_amount])/B911,"")</f>
        <v/>
      </c>
      <c r="E911" s="24" t="str" cm="1">
        <f t="array" ref="E911">IFERROR(-SUMPRODUCT((transactions[Stock_ticker]=A911)*(transactions[Transaction_type]="Sell")*transactions[Total_amount])/D911,"")</f>
        <v/>
      </c>
    </row>
    <row r="912" spans="3:5" ht="21" x14ac:dyDescent="0.25">
      <c r="C912" s="22" t="str" cm="1">
        <f t="array" ref="C912">IFERROR(SUMPRODUCT((transactions[Stock_ticker]=A912)*(transactions[Transaction_type]="Buy")*transactions[Total_amount])/B912,"")</f>
        <v/>
      </c>
      <c r="E912" s="24" t="str" cm="1">
        <f t="array" ref="E912">IFERROR(-SUMPRODUCT((transactions[Stock_ticker]=A912)*(transactions[Transaction_type]="Sell")*transactions[Total_amount])/D912,"")</f>
        <v/>
      </c>
    </row>
    <row r="913" spans="3:5" ht="21" x14ac:dyDescent="0.25">
      <c r="C913" s="22" t="str" cm="1">
        <f t="array" ref="C913">IFERROR(SUMPRODUCT((transactions[Stock_ticker]=A913)*(transactions[Transaction_type]="Buy")*transactions[Total_amount])/B913,"")</f>
        <v/>
      </c>
      <c r="E913" s="24" t="str" cm="1">
        <f t="array" ref="E913">IFERROR(-SUMPRODUCT((transactions[Stock_ticker]=A913)*(transactions[Transaction_type]="Sell")*transactions[Total_amount])/D913,"")</f>
        <v/>
      </c>
    </row>
    <row r="914" spans="3:5" ht="21" x14ac:dyDescent="0.25">
      <c r="C914" s="22" t="str" cm="1">
        <f t="array" ref="C914">IFERROR(SUMPRODUCT((transactions[Stock_ticker]=A914)*(transactions[Transaction_type]="Buy")*transactions[Total_amount])/B914,"")</f>
        <v/>
      </c>
      <c r="E914" s="24" t="str" cm="1">
        <f t="array" ref="E914">IFERROR(-SUMPRODUCT((transactions[Stock_ticker]=A914)*(transactions[Transaction_type]="Sell")*transactions[Total_amount])/D914,"")</f>
        <v/>
      </c>
    </row>
    <row r="915" spans="3:5" ht="21" x14ac:dyDescent="0.25">
      <c r="C915" s="22" t="str" cm="1">
        <f t="array" ref="C915">IFERROR(SUMPRODUCT((transactions[Stock_ticker]=A915)*(transactions[Transaction_type]="Buy")*transactions[Total_amount])/B915,"")</f>
        <v/>
      </c>
      <c r="E915" s="24" t="str" cm="1">
        <f t="array" ref="E915">IFERROR(-SUMPRODUCT((transactions[Stock_ticker]=A915)*(transactions[Transaction_type]="Sell")*transactions[Total_amount])/D915,"")</f>
        <v/>
      </c>
    </row>
    <row r="916" spans="3:5" ht="21" x14ac:dyDescent="0.25">
      <c r="C916" s="22" t="str" cm="1">
        <f t="array" ref="C916">IFERROR(SUMPRODUCT((transactions[Stock_ticker]=A916)*(transactions[Transaction_type]="Buy")*transactions[Total_amount])/B916,"")</f>
        <v/>
      </c>
      <c r="E916" s="24" t="str" cm="1">
        <f t="array" ref="E916">IFERROR(-SUMPRODUCT((transactions[Stock_ticker]=A916)*(transactions[Transaction_type]="Sell")*transactions[Total_amount])/D916,"")</f>
        <v/>
      </c>
    </row>
    <row r="917" spans="3:5" ht="21" x14ac:dyDescent="0.25">
      <c r="C917" s="22" t="str" cm="1">
        <f t="array" ref="C917">IFERROR(SUMPRODUCT((transactions[Stock_ticker]=A917)*(transactions[Transaction_type]="Buy")*transactions[Total_amount])/B917,"")</f>
        <v/>
      </c>
      <c r="E917" s="24" t="str" cm="1">
        <f t="array" ref="E917">IFERROR(-SUMPRODUCT((transactions[Stock_ticker]=A917)*(transactions[Transaction_type]="Sell")*transactions[Total_amount])/D917,"")</f>
        <v/>
      </c>
    </row>
    <row r="918" spans="3:5" ht="21" x14ac:dyDescent="0.25">
      <c r="C918" s="22" t="str" cm="1">
        <f t="array" ref="C918">IFERROR(SUMPRODUCT((transactions[Stock_ticker]=A918)*(transactions[Transaction_type]="Buy")*transactions[Total_amount])/B918,"")</f>
        <v/>
      </c>
      <c r="E918" s="24" t="str" cm="1">
        <f t="array" ref="E918">IFERROR(-SUMPRODUCT((transactions[Stock_ticker]=A918)*(transactions[Transaction_type]="Sell")*transactions[Total_amount])/D918,"")</f>
        <v/>
      </c>
    </row>
    <row r="919" spans="3:5" ht="21" x14ac:dyDescent="0.25">
      <c r="C919" s="22" t="str" cm="1">
        <f t="array" ref="C919">IFERROR(SUMPRODUCT((transactions[Stock_ticker]=A919)*(transactions[Transaction_type]="Buy")*transactions[Total_amount])/B919,"")</f>
        <v/>
      </c>
      <c r="E919" s="24" t="str" cm="1">
        <f t="array" ref="E919">IFERROR(-SUMPRODUCT((transactions[Stock_ticker]=A919)*(transactions[Transaction_type]="Sell")*transactions[Total_amount])/D919,"")</f>
        <v/>
      </c>
    </row>
    <row r="920" spans="3:5" ht="21" x14ac:dyDescent="0.25">
      <c r="C920" s="22" t="str" cm="1">
        <f t="array" ref="C920">IFERROR(SUMPRODUCT((transactions[Stock_ticker]=A920)*(transactions[Transaction_type]="Buy")*transactions[Total_amount])/B920,"")</f>
        <v/>
      </c>
      <c r="E920" s="24" t="str" cm="1">
        <f t="array" ref="E920">IFERROR(-SUMPRODUCT((transactions[Stock_ticker]=A920)*(transactions[Transaction_type]="Sell")*transactions[Total_amount])/D920,"")</f>
        <v/>
      </c>
    </row>
    <row r="921" spans="3:5" ht="21" x14ac:dyDescent="0.25">
      <c r="C921" s="22" t="str" cm="1">
        <f t="array" ref="C921">IFERROR(SUMPRODUCT((transactions[Stock_ticker]=A921)*(transactions[Transaction_type]="Buy")*transactions[Total_amount])/B921,"")</f>
        <v/>
      </c>
      <c r="E921" s="24" t="str" cm="1">
        <f t="array" ref="E921">IFERROR(-SUMPRODUCT((transactions[Stock_ticker]=A921)*(transactions[Transaction_type]="Sell")*transactions[Total_amount])/D921,"")</f>
        <v/>
      </c>
    </row>
    <row r="922" spans="3:5" ht="21" x14ac:dyDescent="0.25">
      <c r="C922" s="22" t="str" cm="1">
        <f t="array" ref="C922">IFERROR(SUMPRODUCT((transactions[Stock_ticker]=A922)*(transactions[Transaction_type]="Buy")*transactions[Total_amount])/B922,"")</f>
        <v/>
      </c>
      <c r="E922" s="24" t="str" cm="1">
        <f t="array" ref="E922">IFERROR(-SUMPRODUCT((transactions[Stock_ticker]=A922)*(transactions[Transaction_type]="Sell")*transactions[Total_amount])/D922,"")</f>
        <v/>
      </c>
    </row>
    <row r="923" spans="3:5" ht="21" x14ac:dyDescent="0.25">
      <c r="C923" s="22" t="str" cm="1">
        <f t="array" ref="C923">IFERROR(SUMPRODUCT((transactions[Stock_ticker]=A923)*(transactions[Transaction_type]="Buy")*transactions[Total_amount])/B923,"")</f>
        <v/>
      </c>
      <c r="E923" s="24" t="str" cm="1">
        <f t="array" ref="E923">IFERROR(-SUMPRODUCT((transactions[Stock_ticker]=A923)*(transactions[Transaction_type]="Sell")*transactions[Total_amount])/D923,"")</f>
        <v/>
      </c>
    </row>
    <row r="924" spans="3:5" ht="21" x14ac:dyDescent="0.25">
      <c r="C924" s="22" t="str" cm="1">
        <f t="array" ref="C924">IFERROR(SUMPRODUCT((transactions[Stock_ticker]=A924)*(transactions[Transaction_type]="Buy")*transactions[Total_amount])/B924,"")</f>
        <v/>
      </c>
      <c r="E924" s="24" t="str" cm="1">
        <f t="array" ref="E924">IFERROR(-SUMPRODUCT((transactions[Stock_ticker]=A924)*(transactions[Transaction_type]="Sell")*transactions[Total_amount])/D924,"")</f>
        <v/>
      </c>
    </row>
    <row r="925" spans="3:5" ht="21" x14ac:dyDescent="0.25">
      <c r="C925" s="22" t="str" cm="1">
        <f t="array" ref="C925">IFERROR(SUMPRODUCT((transactions[Stock_ticker]=A925)*(transactions[Transaction_type]="Buy")*transactions[Total_amount])/B925,"")</f>
        <v/>
      </c>
      <c r="E925" s="24" t="str" cm="1">
        <f t="array" ref="E925">IFERROR(-SUMPRODUCT((transactions[Stock_ticker]=A925)*(transactions[Transaction_type]="Sell")*transactions[Total_amount])/D925,"")</f>
        <v/>
      </c>
    </row>
    <row r="926" spans="3:5" ht="21" x14ac:dyDescent="0.25">
      <c r="C926" s="22" t="str" cm="1">
        <f t="array" ref="C926">IFERROR(SUMPRODUCT((transactions[Stock_ticker]=A926)*(transactions[Transaction_type]="Buy")*transactions[Total_amount])/B926,"")</f>
        <v/>
      </c>
      <c r="E926" s="24" t="str" cm="1">
        <f t="array" ref="E926">IFERROR(-SUMPRODUCT((transactions[Stock_ticker]=A926)*(transactions[Transaction_type]="Sell")*transactions[Total_amount])/D926,"")</f>
        <v/>
      </c>
    </row>
    <row r="927" spans="3:5" ht="21" x14ac:dyDescent="0.25">
      <c r="C927" s="22" t="str" cm="1">
        <f t="array" ref="C927">IFERROR(SUMPRODUCT((transactions[Stock_ticker]=A927)*(transactions[Transaction_type]="Buy")*transactions[Total_amount])/B927,"")</f>
        <v/>
      </c>
      <c r="E927" s="24" t="str" cm="1">
        <f t="array" ref="E927">IFERROR(-SUMPRODUCT((transactions[Stock_ticker]=A927)*(transactions[Transaction_type]="Sell")*transactions[Total_amount])/D927,"")</f>
        <v/>
      </c>
    </row>
    <row r="928" spans="3:5" ht="21" x14ac:dyDescent="0.25">
      <c r="C928" s="22" t="str" cm="1">
        <f t="array" ref="C928">IFERROR(SUMPRODUCT((transactions[Stock_ticker]=A928)*(transactions[Transaction_type]="Buy")*transactions[Total_amount])/B928,"")</f>
        <v/>
      </c>
      <c r="E928" s="24" t="str" cm="1">
        <f t="array" ref="E928">IFERROR(-SUMPRODUCT((transactions[Stock_ticker]=A928)*(transactions[Transaction_type]="Sell")*transactions[Total_amount])/D928,"")</f>
        <v/>
      </c>
    </row>
    <row r="929" spans="3:5" ht="21" x14ac:dyDescent="0.25">
      <c r="C929" s="22" t="str" cm="1">
        <f t="array" ref="C929">IFERROR(SUMPRODUCT((transactions[Stock_ticker]=A929)*(transactions[Transaction_type]="Buy")*transactions[Total_amount])/B929,"")</f>
        <v/>
      </c>
      <c r="E929" s="24" t="str" cm="1">
        <f t="array" ref="E929">IFERROR(-SUMPRODUCT((transactions[Stock_ticker]=A929)*(transactions[Transaction_type]="Sell")*transactions[Total_amount])/D929,"")</f>
        <v/>
      </c>
    </row>
    <row r="930" spans="3:5" ht="21" x14ac:dyDescent="0.25">
      <c r="C930" s="22" t="str" cm="1">
        <f t="array" ref="C930">IFERROR(SUMPRODUCT((transactions[Stock_ticker]=A930)*(transactions[Transaction_type]="Buy")*transactions[Total_amount])/B930,"")</f>
        <v/>
      </c>
      <c r="E930" s="24" t="str" cm="1">
        <f t="array" ref="E930">IFERROR(-SUMPRODUCT((transactions[Stock_ticker]=A930)*(transactions[Transaction_type]="Sell")*transactions[Total_amount])/D930,"")</f>
        <v/>
      </c>
    </row>
    <row r="931" spans="3:5" ht="21" x14ac:dyDescent="0.25">
      <c r="C931" s="22" t="str" cm="1">
        <f t="array" ref="C931">IFERROR(SUMPRODUCT((transactions[Stock_ticker]=A931)*(transactions[Transaction_type]="Buy")*transactions[Total_amount])/B931,"")</f>
        <v/>
      </c>
      <c r="E931" s="24" t="str" cm="1">
        <f t="array" ref="E931">IFERROR(-SUMPRODUCT((transactions[Stock_ticker]=A931)*(transactions[Transaction_type]="Sell")*transactions[Total_amount])/D931,"")</f>
        <v/>
      </c>
    </row>
    <row r="932" spans="3:5" ht="21" x14ac:dyDescent="0.25">
      <c r="C932" s="22" t="str" cm="1">
        <f t="array" ref="C932">IFERROR(SUMPRODUCT((transactions[Stock_ticker]=A932)*(transactions[Transaction_type]="Buy")*transactions[Total_amount])/B932,"")</f>
        <v/>
      </c>
      <c r="E932" s="24" t="str" cm="1">
        <f t="array" ref="E932">IFERROR(-SUMPRODUCT((transactions[Stock_ticker]=A932)*(transactions[Transaction_type]="Sell")*transactions[Total_amount])/D932,"")</f>
        <v/>
      </c>
    </row>
    <row r="933" spans="3:5" ht="21" x14ac:dyDescent="0.25">
      <c r="C933" s="22" t="str" cm="1">
        <f t="array" ref="C933">IFERROR(SUMPRODUCT((transactions[Stock_ticker]=A933)*(transactions[Transaction_type]="Buy")*transactions[Total_amount])/B933,"")</f>
        <v/>
      </c>
      <c r="E933" s="24" t="str" cm="1">
        <f t="array" ref="E933">IFERROR(-SUMPRODUCT((transactions[Stock_ticker]=A933)*(transactions[Transaction_type]="Sell")*transactions[Total_amount])/D933,"")</f>
        <v/>
      </c>
    </row>
    <row r="934" spans="3:5" ht="21" x14ac:dyDescent="0.25">
      <c r="C934" s="22" t="str" cm="1">
        <f t="array" ref="C934">IFERROR(SUMPRODUCT((transactions[Stock_ticker]=A934)*(transactions[Transaction_type]="Buy")*transactions[Total_amount])/B934,"")</f>
        <v/>
      </c>
      <c r="E934" s="24" t="str" cm="1">
        <f t="array" ref="E934">IFERROR(-SUMPRODUCT((transactions[Stock_ticker]=A934)*(transactions[Transaction_type]="Sell")*transactions[Total_amount])/D934,"")</f>
        <v/>
      </c>
    </row>
    <row r="935" spans="3:5" ht="21" x14ac:dyDescent="0.25">
      <c r="C935" s="22" t="str" cm="1">
        <f t="array" ref="C935">IFERROR(SUMPRODUCT((transactions[Stock_ticker]=A935)*(transactions[Transaction_type]="Buy")*transactions[Total_amount])/B935,"")</f>
        <v/>
      </c>
      <c r="E935" s="24" t="str" cm="1">
        <f t="array" ref="E935">IFERROR(-SUMPRODUCT((transactions[Stock_ticker]=A935)*(transactions[Transaction_type]="Sell")*transactions[Total_amount])/D935,"")</f>
        <v/>
      </c>
    </row>
    <row r="936" spans="3:5" ht="21" x14ac:dyDescent="0.25">
      <c r="C936" s="22" t="str" cm="1">
        <f t="array" ref="C936">IFERROR(SUMPRODUCT((transactions[Stock_ticker]=A936)*(transactions[Transaction_type]="Buy")*transactions[Total_amount])/B936,"")</f>
        <v/>
      </c>
      <c r="E936" s="24" t="str" cm="1">
        <f t="array" ref="E936">IFERROR(-SUMPRODUCT((transactions[Stock_ticker]=A936)*(transactions[Transaction_type]="Sell")*transactions[Total_amount])/D936,"")</f>
        <v/>
      </c>
    </row>
    <row r="937" spans="3:5" ht="21" x14ac:dyDescent="0.25">
      <c r="C937" s="22" t="str" cm="1">
        <f t="array" ref="C937">IFERROR(SUMPRODUCT((transactions[Stock_ticker]=A937)*(transactions[Transaction_type]="Buy")*transactions[Total_amount])/B937,"")</f>
        <v/>
      </c>
      <c r="E937" s="24" t="str" cm="1">
        <f t="array" ref="E937">IFERROR(-SUMPRODUCT((transactions[Stock_ticker]=A937)*(transactions[Transaction_type]="Sell")*transactions[Total_amount])/D937,"")</f>
        <v/>
      </c>
    </row>
    <row r="938" spans="3:5" ht="21" x14ac:dyDescent="0.25">
      <c r="C938" s="22" t="str" cm="1">
        <f t="array" ref="C938">IFERROR(SUMPRODUCT((transactions[Stock_ticker]=A938)*(transactions[Transaction_type]="Buy")*transactions[Total_amount])/B938,"")</f>
        <v/>
      </c>
      <c r="E938" s="24" t="str" cm="1">
        <f t="array" ref="E938">IFERROR(-SUMPRODUCT((transactions[Stock_ticker]=A938)*(transactions[Transaction_type]="Sell")*transactions[Total_amount])/D938,"")</f>
        <v/>
      </c>
    </row>
    <row r="939" spans="3:5" ht="21" x14ac:dyDescent="0.25">
      <c r="C939" s="22" t="str" cm="1">
        <f t="array" ref="C939">IFERROR(SUMPRODUCT((transactions[Stock_ticker]=A939)*(transactions[Transaction_type]="Buy")*transactions[Total_amount])/B939,"")</f>
        <v/>
      </c>
      <c r="E939" s="24" t="str" cm="1">
        <f t="array" ref="E939">IFERROR(-SUMPRODUCT((transactions[Stock_ticker]=A939)*(transactions[Transaction_type]="Sell")*transactions[Total_amount])/D939,"")</f>
        <v/>
      </c>
    </row>
    <row r="940" spans="3:5" ht="21" x14ac:dyDescent="0.25">
      <c r="C940" s="22" t="str" cm="1">
        <f t="array" ref="C940">IFERROR(SUMPRODUCT((transactions[Stock_ticker]=A940)*(transactions[Transaction_type]="Buy")*transactions[Total_amount])/B940,"")</f>
        <v/>
      </c>
      <c r="E940" s="24" t="str" cm="1">
        <f t="array" ref="E940">IFERROR(-SUMPRODUCT((transactions[Stock_ticker]=A940)*(transactions[Transaction_type]="Sell")*transactions[Total_amount])/D940,"")</f>
        <v/>
      </c>
    </row>
    <row r="941" spans="3:5" ht="21" x14ac:dyDescent="0.25">
      <c r="C941" s="22" t="str" cm="1">
        <f t="array" ref="C941">IFERROR(SUMPRODUCT((transactions[Stock_ticker]=A941)*(transactions[Transaction_type]="Buy")*transactions[Total_amount])/B941,"")</f>
        <v/>
      </c>
      <c r="E941" s="24" t="str" cm="1">
        <f t="array" ref="E941">IFERROR(-SUMPRODUCT((transactions[Stock_ticker]=A941)*(transactions[Transaction_type]="Sell")*transactions[Total_amount])/D941,"")</f>
        <v/>
      </c>
    </row>
    <row r="942" spans="3:5" ht="21" x14ac:dyDescent="0.25">
      <c r="C942" s="22" t="str" cm="1">
        <f t="array" ref="C942">IFERROR(SUMPRODUCT((transactions[Stock_ticker]=A942)*(transactions[Transaction_type]="Buy")*transactions[Total_amount])/B942,"")</f>
        <v/>
      </c>
      <c r="E942" s="24" t="str" cm="1">
        <f t="array" ref="E942">IFERROR(-SUMPRODUCT((transactions[Stock_ticker]=A942)*(transactions[Transaction_type]="Sell")*transactions[Total_amount])/D942,"")</f>
        <v/>
      </c>
    </row>
    <row r="943" spans="3:5" ht="21" x14ac:dyDescent="0.25">
      <c r="C943" s="22" t="str" cm="1">
        <f t="array" ref="C943">IFERROR(SUMPRODUCT((transactions[Stock_ticker]=A943)*(transactions[Transaction_type]="Buy")*transactions[Total_amount])/B943,"")</f>
        <v/>
      </c>
      <c r="E943" s="24" t="str" cm="1">
        <f t="array" ref="E943">IFERROR(-SUMPRODUCT((transactions[Stock_ticker]=A943)*(transactions[Transaction_type]="Sell")*transactions[Total_amount])/D943,"")</f>
        <v/>
      </c>
    </row>
    <row r="944" spans="3:5" ht="21" x14ac:dyDescent="0.25">
      <c r="C944" s="22" t="str" cm="1">
        <f t="array" ref="C944">IFERROR(SUMPRODUCT((transactions[Stock_ticker]=A944)*(transactions[Transaction_type]="Buy")*transactions[Total_amount])/B944,"")</f>
        <v/>
      </c>
      <c r="E944" s="24" t="str" cm="1">
        <f t="array" ref="E944">IFERROR(-SUMPRODUCT((transactions[Stock_ticker]=A944)*(transactions[Transaction_type]="Sell")*transactions[Total_amount])/D944,"")</f>
        <v/>
      </c>
    </row>
    <row r="945" spans="3:5" ht="21" x14ac:dyDescent="0.25">
      <c r="C945" s="22" t="str" cm="1">
        <f t="array" ref="C945">IFERROR(SUMPRODUCT((transactions[Stock_ticker]=A945)*(transactions[Transaction_type]="Buy")*transactions[Total_amount])/B945,"")</f>
        <v/>
      </c>
      <c r="E945" s="24" t="str" cm="1">
        <f t="array" ref="E945">IFERROR(-SUMPRODUCT((transactions[Stock_ticker]=A945)*(transactions[Transaction_type]="Sell")*transactions[Total_amount])/D945,"")</f>
        <v/>
      </c>
    </row>
    <row r="946" spans="3:5" ht="21" x14ac:dyDescent="0.25">
      <c r="C946" s="22" t="str" cm="1">
        <f t="array" ref="C946">IFERROR(SUMPRODUCT((transactions[Stock_ticker]=A946)*(transactions[Transaction_type]="Buy")*transactions[Total_amount])/B946,"")</f>
        <v/>
      </c>
      <c r="E946" s="24" t="str" cm="1">
        <f t="array" ref="E946">IFERROR(-SUMPRODUCT((transactions[Stock_ticker]=A946)*(transactions[Transaction_type]="Sell")*transactions[Total_amount])/D946,"")</f>
        <v/>
      </c>
    </row>
    <row r="947" spans="3:5" ht="21" x14ac:dyDescent="0.25">
      <c r="C947" s="22" t="str" cm="1">
        <f t="array" ref="C947">IFERROR(SUMPRODUCT((transactions[Stock_ticker]=A947)*(transactions[Transaction_type]="Buy")*transactions[Total_amount])/B947,"")</f>
        <v/>
      </c>
      <c r="E947" s="24" t="str" cm="1">
        <f t="array" ref="E947">IFERROR(-SUMPRODUCT((transactions[Stock_ticker]=A947)*(transactions[Transaction_type]="Sell")*transactions[Total_amount])/D947,"")</f>
        <v/>
      </c>
    </row>
    <row r="948" spans="3:5" ht="21" x14ac:dyDescent="0.25">
      <c r="C948" s="22" t="str" cm="1">
        <f t="array" ref="C948">IFERROR(SUMPRODUCT((transactions[Stock_ticker]=A948)*(transactions[Transaction_type]="Buy")*transactions[Total_amount])/B948,"")</f>
        <v/>
      </c>
      <c r="E948" s="24" t="str" cm="1">
        <f t="array" ref="E948">IFERROR(-SUMPRODUCT((transactions[Stock_ticker]=A948)*(transactions[Transaction_type]="Sell")*transactions[Total_amount])/D948,"")</f>
        <v/>
      </c>
    </row>
    <row r="949" spans="3:5" ht="21" x14ac:dyDescent="0.25">
      <c r="C949" s="22" t="str" cm="1">
        <f t="array" ref="C949">IFERROR(SUMPRODUCT((transactions[Stock_ticker]=A949)*(transactions[Transaction_type]="Buy")*transactions[Total_amount])/B949,"")</f>
        <v/>
      </c>
      <c r="E949" s="24" t="str" cm="1">
        <f t="array" ref="E949">IFERROR(-SUMPRODUCT((transactions[Stock_ticker]=A949)*(transactions[Transaction_type]="Sell")*transactions[Total_amount])/D949,"")</f>
        <v/>
      </c>
    </row>
    <row r="950" spans="3:5" ht="21" x14ac:dyDescent="0.25">
      <c r="C950" s="22" t="str" cm="1">
        <f t="array" ref="C950">IFERROR(SUMPRODUCT((transactions[Stock_ticker]=A950)*(transactions[Transaction_type]="Buy")*transactions[Total_amount])/B950,"")</f>
        <v/>
      </c>
      <c r="E950" s="24" t="str" cm="1">
        <f t="array" ref="E950">IFERROR(-SUMPRODUCT((transactions[Stock_ticker]=A950)*(transactions[Transaction_type]="Sell")*transactions[Total_amount])/D950,"")</f>
        <v/>
      </c>
    </row>
    <row r="951" spans="3:5" ht="21" x14ac:dyDescent="0.25">
      <c r="C951" s="22" t="str" cm="1">
        <f t="array" ref="C951">IFERROR(SUMPRODUCT((transactions[Stock_ticker]=A951)*(transactions[Transaction_type]="Buy")*transactions[Total_amount])/B951,"")</f>
        <v/>
      </c>
      <c r="E951" s="24" t="str" cm="1">
        <f t="array" ref="E951">IFERROR(-SUMPRODUCT((transactions[Stock_ticker]=A951)*(transactions[Transaction_type]="Sell")*transactions[Total_amount])/D951,"")</f>
        <v/>
      </c>
    </row>
    <row r="952" spans="3:5" ht="21" x14ac:dyDescent="0.25">
      <c r="C952" s="22" t="str" cm="1">
        <f t="array" ref="C952">IFERROR(SUMPRODUCT((transactions[Stock_ticker]=A952)*(transactions[Transaction_type]="Buy")*transactions[Total_amount])/B952,"")</f>
        <v/>
      </c>
      <c r="E952" s="24" t="str" cm="1">
        <f t="array" ref="E952">IFERROR(-SUMPRODUCT((transactions[Stock_ticker]=A952)*(transactions[Transaction_type]="Sell")*transactions[Total_amount])/D952,"")</f>
        <v/>
      </c>
    </row>
    <row r="953" spans="3:5" ht="21" x14ac:dyDescent="0.25">
      <c r="C953" s="22" t="str" cm="1">
        <f t="array" ref="C953">IFERROR(SUMPRODUCT((transactions[Stock_ticker]=A953)*(transactions[Transaction_type]="Buy")*transactions[Total_amount])/B953,"")</f>
        <v/>
      </c>
      <c r="E953" s="24" t="str" cm="1">
        <f t="array" ref="E953">IFERROR(-SUMPRODUCT((transactions[Stock_ticker]=A953)*(transactions[Transaction_type]="Sell")*transactions[Total_amount])/D953,"")</f>
        <v/>
      </c>
    </row>
    <row r="954" spans="3:5" ht="21" x14ac:dyDescent="0.25">
      <c r="C954" s="22" t="str" cm="1">
        <f t="array" ref="C954">IFERROR(SUMPRODUCT((transactions[Stock_ticker]=A954)*(transactions[Transaction_type]="Buy")*transactions[Total_amount])/B954,"")</f>
        <v/>
      </c>
      <c r="E954" s="24" t="str" cm="1">
        <f t="array" ref="E954">IFERROR(-SUMPRODUCT((transactions[Stock_ticker]=A954)*(transactions[Transaction_type]="Sell")*transactions[Total_amount])/D954,"")</f>
        <v/>
      </c>
    </row>
    <row r="955" spans="3:5" ht="21" x14ac:dyDescent="0.25">
      <c r="C955" s="22" t="str" cm="1">
        <f t="array" ref="C955">IFERROR(SUMPRODUCT((transactions[Stock_ticker]=A955)*(transactions[Transaction_type]="Buy")*transactions[Total_amount])/B955,"")</f>
        <v/>
      </c>
      <c r="E955" s="24" t="str" cm="1">
        <f t="array" ref="E955">IFERROR(-SUMPRODUCT((transactions[Stock_ticker]=A955)*(transactions[Transaction_type]="Sell")*transactions[Total_amount])/D955,"")</f>
        <v/>
      </c>
    </row>
    <row r="956" spans="3:5" ht="21" x14ac:dyDescent="0.25">
      <c r="C956" s="22" t="str" cm="1">
        <f t="array" ref="C956">IFERROR(SUMPRODUCT((transactions[Stock_ticker]=A956)*(transactions[Transaction_type]="Buy")*transactions[Total_amount])/B956,"")</f>
        <v/>
      </c>
      <c r="E956" s="24" t="str" cm="1">
        <f t="array" ref="E956">IFERROR(-SUMPRODUCT((transactions[Stock_ticker]=A956)*(transactions[Transaction_type]="Sell")*transactions[Total_amount])/D956,"")</f>
        <v/>
      </c>
    </row>
    <row r="957" spans="3:5" ht="21" x14ac:dyDescent="0.25">
      <c r="C957" s="22" t="str" cm="1">
        <f t="array" ref="C957">IFERROR(SUMPRODUCT((transactions[Stock_ticker]=A957)*(transactions[Transaction_type]="Buy")*transactions[Total_amount])/B957,"")</f>
        <v/>
      </c>
      <c r="E957" s="24" t="str" cm="1">
        <f t="array" ref="E957">IFERROR(-SUMPRODUCT((transactions[Stock_ticker]=A957)*(transactions[Transaction_type]="Sell")*transactions[Total_amount])/D957,"")</f>
        <v/>
      </c>
    </row>
    <row r="958" spans="3:5" ht="21" x14ac:dyDescent="0.25">
      <c r="C958" s="22" t="str" cm="1">
        <f t="array" ref="C958">IFERROR(SUMPRODUCT((transactions[Stock_ticker]=A958)*(transactions[Transaction_type]="Buy")*transactions[Total_amount])/B958,"")</f>
        <v/>
      </c>
      <c r="E958" s="24" t="str" cm="1">
        <f t="array" ref="E958">IFERROR(-SUMPRODUCT((transactions[Stock_ticker]=A958)*(transactions[Transaction_type]="Sell")*transactions[Total_amount])/D958,"")</f>
        <v/>
      </c>
    </row>
    <row r="959" spans="3:5" ht="21" x14ac:dyDescent="0.25">
      <c r="C959" s="22" t="str" cm="1">
        <f t="array" ref="C959">IFERROR(SUMPRODUCT((transactions[Stock_ticker]=A959)*(transactions[Transaction_type]="Buy")*transactions[Total_amount])/B959,"")</f>
        <v/>
      </c>
      <c r="E959" s="24" t="str" cm="1">
        <f t="array" ref="E959">IFERROR(-SUMPRODUCT((transactions[Stock_ticker]=A959)*(transactions[Transaction_type]="Sell")*transactions[Total_amount])/D959,"")</f>
        <v/>
      </c>
    </row>
    <row r="960" spans="3:5" ht="21" x14ac:dyDescent="0.25">
      <c r="C960" s="22" t="str" cm="1">
        <f t="array" ref="C960">IFERROR(SUMPRODUCT((transactions[Stock_ticker]=A960)*(transactions[Transaction_type]="Buy")*transactions[Total_amount])/B960,"")</f>
        <v/>
      </c>
      <c r="E960" s="24" t="str" cm="1">
        <f t="array" ref="E960">IFERROR(-SUMPRODUCT((transactions[Stock_ticker]=A960)*(transactions[Transaction_type]="Sell")*transactions[Total_amount])/D960,"")</f>
        <v/>
      </c>
    </row>
    <row r="961" spans="3:5" ht="21" x14ac:dyDescent="0.25">
      <c r="C961" s="22" t="str" cm="1">
        <f t="array" ref="C961">IFERROR(SUMPRODUCT((transactions[Stock_ticker]=A961)*(transactions[Transaction_type]="Buy")*transactions[Total_amount])/B961,"")</f>
        <v/>
      </c>
      <c r="E961" s="24" t="str" cm="1">
        <f t="array" ref="E961">IFERROR(-SUMPRODUCT((transactions[Stock_ticker]=A961)*(transactions[Transaction_type]="Sell")*transactions[Total_amount])/D961,"")</f>
        <v/>
      </c>
    </row>
    <row r="962" spans="3:5" ht="21" x14ac:dyDescent="0.25">
      <c r="C962" s="22" t="str" cm="1">
        <f t="array" ref="C962">IFERROR(SUMPRODUCT((transactions[Stock_ticker]=A962)*(transactions[Transaction_type]="Buy")*transactions[Total_amount])/B962,"")</f>
        <v/>
      </c>
      <c r="E962" s="24" t="str" cm="1">
        <f t="array" ref="E962">IFERROR(-SUMPRODUCT((transactions[Stock_ticker]=A962)*(transactions[Transaction_type]="Sell")*transactions[Total_amount])/D962,"")</f>
        <v/>
      </c>
    </row>
    <row r="963" spans="3:5" ht="21" x14ac:dyDescent="0.25">
      <c r="C963" s="22" t="str" cm="1">
        <f t="array" ref="C963">IFERROR(SUMPRODUCT((transactions[Stock_ticker]=A963)*(transactions[Transaction_type]="Buy")*transactions[Total_amount])/B963,"")</f>
        <v/>
      </c>
      <c r="E963" s="24" t="str" cm="1">
        <f t="array" ref="E963">IFERROR(-SUMPRODUCT((transactions[Stock_ticker]=A963)*(transactions[Transaction_type]="Sell")*transactions[Total_amount])/D963,"")</f>
        <v/>
      </c>
    </row>
    <row r="964" spans="3:5" ht="21" x14ac:dyDescent="0.25">
      <c r="C964" s="22" t="str" cm="1">
        <f t="array" ref="C964">IFERROR(SUMPRODUCT((transactions[Stock_ticker]=A964)*(transactions[Transaction_type]="Buy")*transactions[Total_amount])/B964,"")</f>
        <v/>
      </c>
      <c r="E964" s="24" t="str" cm="1">
        <f t="array" ref="E964">IFERROR(-SUMPRODUCT((transactions[Stock_ticker]=A964)*(transactions[Transaction_type]="Sell")*transactions[Total_amount])/D964,"")</f>
        <v/>
      </c>
    </row>
    <row r="965" spans="3:5" ht="21" x14ac:dyDescent="0.25">
      <c r="C965" s="22" t="str" cm="1">
        <f t="array" ref="C965">IFERROR(SUMPRODUCT((transactions[Stock_ticker]=A965)*(transactions[Transaction_type]="Buy")*transactions[Total_amount])/B965,"")</f>
        <v/>
      </c>
      <c r="E965" s="24" t="str" cm="1">
        <f t="array" ref="E965">IFERROR(-SUMPRODUCT((transactions[Stock_ticker]=A965)*(transactions[Transaction_type]="Sell")*transactions[Total_amount])/D965,"")</f>
        <v/>
      </c>
    </row>
    <row r="966" spans="3:5" ht="21" x14ac:dyDescent="0.25">
      <c r="C966" s="22" t="str" cm="1">
        <f t="array" ref="C966">IFERROR(SUMPRODUCT((transactions[Stock_ticker]=A966)*(transactions[Transaction_type]="Buy")*transactions[Total_amount])/B966,"")</f>
        <v/>
      </c>
      <c r="E966" s="24" t="str" cm="1">
        <f t="array" ref="E966">IFERROR(-SUMPRODUCT((transactions[Stock_ticker]=A966)*(transactions[Transaction_type]="Sell")*transactions[Total_amount])/D966,"")</f>
        <v/>
      </c>
    </row>
    <row r="967" spans="3:5" ht="21" x14ac:dyDescent="0.25">
      <c r="C967" s="22" t="str" cm="1">
        <f t="array" ref="C967">IFERROR(SUMPRODUCT((transactions[Stock_ticker]=A967)*(transactions[Transaction_type]="Buy")*transactions[Total_amount])/B967,"")</f>
        <v/>
      </c>
      <c r="E967" s="24" t="str" cm="1">
        <f t="array" ref="E967">IFERROR(-SUMPRODUCT((transactions[Stock_ticker]=A967)*(transactions[Transaction_type]="Sell")*transactions[Total_amount])/D967,"")</f>
        <v/>
      </c>
    </row>
    <row r="968" spans="3:5" ht="21" x14ac:dyDescent="0.25">
      <c r="C968" s="22" t="str" cm="1">
        <f t="array" ref="C968">IFERROR(SUMPRODUCT((transactions[Stock_ticker]=A968)*(transactions[Transaction_type]="Buy")*transactions[Total_amount])/B968,"")</f>
        <v/>
      </c>
      <c r="E968" s="24" t="str" cm="1">
        <f t="array" ref="E968">IFERROR(-SUMPRODUCT((transactions[Stock_ticker]=A968)*(transactions[Transaction_type]="Sell")*transactions[Total_amount])/D968,"")</f>
        <v/>
      </c>
    </row>
    <row r="969" spans="3:5" ht="21" x14ac:dyDescent="0.25">
      <c r="C969" s="22" t="str" cm="1">
        <f t="array" ref="C969">IFERROR(SUMPRODUCT((transactions[Stock_ticker]=A969)*(transactions[Transaction_type]="Buy")*transactions[Total_amount])/B969,"")</f>
        <v/>
      </c>
      <c r="E969" s="24" t="str" cm="1">
        <f t="array" ref="E969">IFERROR(-SUMPRODUCT((transactions[Stock_ticker]=A969)*(transactions[Transaction_type]="Sell")*transactions[Total_amount])/D969,"")</f>
        <v/>
      </c>
    </row>
    <row r="970" spans="3:5" ht="21" x14ac:dyDescent="0.25">
      <c r="C970" s="22" t="str" cm="1">
        <f t="array" ref="C970">IFERROR(SUMPRODUCT((transactions[Stock_ticker]=A970)*(transactions[Transaction_type]="Buy")*transactions[Total_amount])/B970,"")</f>
        <v/>
      </c>
      <c r="E970" s="24" t="str" cm="1">
        <f t="array" ref="E970">IFERROR(-SUMPRODUCT((transactions[Stock_ticker]=A970)*(transactions[Transaction_type]="Sell")*transactions[Total_amount])/D970,"")</f>
        <v/>
      </c>
    </row>
    <row r="971" spans="3:5" ht="21" x14ac:dyDescent="0.25">
      <c r="C971" s="22" t="str" cm="1">
        <f t="array" ref="C971">IFERROR(SUMPRODUCT((transactions[Stock_ticker]=A971)*(transactions[Transaction_type]="Buy")*transactions[Total_amount])/B971,"")</f>
        <v/>
      </c>
      <c r="E971" s="24" t="str" cm="1">
        <f t="array" ref="E971">IFERROR(-SUMPRODUCT((transactions[Stock_ticker]=A971)*(transactions[Transaction_type]="Sell")*transactions[Total_amount])/D971,"")</f>
        <v/>
      </c>
    </row>
    <row r="972" spans="3:5" ht="21" x14ac:dyDescent="0.25">
      <c r="C972" s="22" t="str" cm="1">
        <f t="array" ref="C972">IFERROR(SUMPRODUCT((transactions[Stock_ticker]=A972)*(transactions[Transaction_type]="Buy")*transactions[Total_amount])/B972,"")</f>
        <v/>
      </c>
      <c r="E972" s="24" t="str" cm="1">
        <f t="array" ref="E972">IFERROR(-SUMPRODUCT((transactions[Stock_ticker]=A972)*(transactions[Transaction_type]="Sell")*transactions[Total_amount])/D972,"")</f>
        <v/>
      </c>
    </row>
    <row r="973" spans="3:5" ht="21" x14ac:dyDescent="0.25">
      <c r="C973" s="22" t="str" cm="1">
        <f t="array" ref="C973">IFERROR(SUMPRODUCT((transactions[Stock_ticker]=A973)*(transactions[Transaction_type]="Buy")*transactions[Total_amount])/B973,"")</f>
        <v/>
      </c>
      <c r="E973" s="24" t="str" cm="1">
        <f t="array" ref="E973">IFERROR(-SUMPRODUCT((transactions[Stock_ticker]=A973)*(transactions[Transaction_type]="Sell")*transactions[Total_amount])/D973,"")</f>
        <v/>
      </c>
    </row>
    <row r="974" spans="3:5" ht="21" x14ac:dyDescent="0.25">
      <c r="C974" s="22" t="str" cm="1">
        <f t="array" ref="C974">IFERROR(SUMPRODUCT((transactions[Stock_ticker]=A974)*(transactions[Transaction_type]="Buy")*transactions[Total_amount])/B974,"")</f>
        <v/>
      </c>
      <c r="E974" s="24" t="str" cm="1">
        <f t="array" ref="E974">IFERROR(-SUMPRODUCT((transactions[Stock_ticker]=A974)*(transactions[Transaction_type]="Sell")*transactions[Total_amount])/D974,"")</f>
        <v/>
      </c>
    </row>
    <row r="975" spans="3:5" ht="21" x14ac:dyDescent="0.25">
      <c r="C975" s="22" t="str" cm="1">
        <f t="array" ref="C975">IFERROR(SUMPRODUCT((transactions[Stock_ticker]=A975)*(transactions[Transaction_type]="Buy")*transactions[Total_amount])/B975,"")</f>
        <v/>
      </c>
      <c r="E975" s="24" t="str" cm="1">
        <f t="array" ref="E975">IFERROR(-SUMPRODUCT((transactions[Stock_ticker]=A975)*(transactions[Transaction_type]="Sell")*transactions[Total_amount])/D975,"")</f>
        <v/>
      </c>
    </row>
    <row r="976" spans="3:5" ht="21" x14ac:dyDescent="0.25">
      <c r="C976" s="22" t="str" cm="1">
        <f t="array" ref="C976">IFERROR(SUMPRODUCT((transactions[Stock_ticker]=A976)*(transactions[Transaction_type]="Buy")*transactions[Total_amount])/B976,"")</f>
        <v/>
      </c>
      <c r="E976" s="24" t="str" cm="1">
        <f t="array" ref="E976">IFERROR(-SUMPRODUCT((transactions[Stock_ticker]=A976)*(transactions[Transaction_type]="Sell")*transactions[Total_amount])/D976,"")</f>
        <v/>
      </c>
    </row>
    <row r="977" spans="3:5" ht="21" x14ac:dyDescent="0.25">
      <c r="C977" s="22" t="str" cm="1">
        <f t="array" ref="C977">IFERROR(SUMPRODUCT((transactions[Stock_ticker]=A977)*(transactions[Transaction_type]="Buy")*transactions[Total_amount])/B977,"")</f>
        <v/>
      </c>
      <c r="E977" s="24" t="str" cm="1">
        <f t="array" ref="E977">IFERROR(-SUMPRODUCT((transactions[Stock_ticker]=A977)*(transactions[Transaction_type]="Sell")*transactions[Total_amount])/D977,"")</f>
        <v/>
      </c>
    </row>
    <row r="978" spans="3:5" ht="21" x14ac:dyDescent="0.25">
      <c r="C978" s="22" t="str" cm="1">
        <f t="array" ref="C978">IFERROR(SUMPRODUCT((transactions[Stock_ticker]=A978)*(transactions[Transaction_type]="Buy")*transactions[Total_amount])/B978,"")</f>
        <v/>
      </c>
      <c r="E978" s="24" t="str" cm="1">
        <f t="array" ref="E978">IFERROR(-SUMPRODUCT((transactions[Stock_ticker]=A978)*(transactions[Transaction_type]="Sell")*transactions[Total_amount])/D978,"")</f>
        <v/>
      </c>
    </row>
    <row r="979" spans="3:5" ht="21" x14ac:dyDescent="0.25">
      <c r="C979" s="22" t="str" cm="1">
        <f t="array" ref="C979">IFERROR(SUMPRODUCT((transactions[Stock_ticker]=A979)*(transactions[Transaction_type]="Buy")*transactions[Total_amount])/B979,"")</f>
        <v/>
      </c>
      <c r="E979" s="24" t="str" cm="1">
        <f t="array" ref="E979">IFERROR(-SUMPRODUCT((transactions[Stock_ticker]=A979)*(transactions[Transaction_type]="Sell")*transactions[Total_amount])/D979,"")</f>
        <v/>
      </c>
    </row>
    <row r="980" spans="3:5" ht="21" x14ac:dyDescent="0.25">
      <c r="C980" s="22" t="str" cm="1">
        <f t="array" ref="C980">IFERROR(SUMPRODUCT((transactions[Stock_ticker]=A980)*(transactions[Transaction_type]="Buy")*transactions[Total_amount])/B980,"")</f>
        <v/>
      </c>
      <c r="E980" s="24" t="str" cm="1">
        <f t="array" ref="E980">IFERROR(-SUMPRODUCT((transactions[Stock_ticker]=A980)*(transactions[Transaction_type]="Sell")*transactions[Total_amount])/D980,"")</f>
        <v/>
      </c>
    </row>
    <row r="981" spans="3:5" ht="21" x14ac:dyDescent="0.25">
      <c r="C981" s="22" t="str" cm="1">
        <f t="array" ref="C981">IFERROR(SUMPRODUCT((transactions[Stock_ticker]=A981)*(transactions[Transaction_type]="Buy")*transactions[Total_amount])/B981,"")</f>
        <v/>
      </c>
      <c r="E981" s="24" t="str" cm="1">
        <f t="array" ref="E981">IFERROR(-SUMPRODUCT((transactions[Stock_ticker]=A981)*(transactions[Transaction_type]="Sell")*transactions[Total_amount])/D981,"")</f>
        <v/>
      </c>
    </row>
    <row r="982" spans="3:5" ht="21" x14ac:dyDescent="0.25">
      <c r="C982" s="22" t="str" cm="1">
        <f t="array" ref="C982">IFERROR(SUMPRODUCT((transactions[Stock_ticker]=A982)*(transactions[Transaction_type]="Buy")*transactions[Total_amount])/B982,"")</f>
        <v/>
      </c>
      <c r="E982" s="24" t="str" cm="1">
        <f t="array" ref="E982">IFERROR(-SUMPRODUCT((transactions[Stock_ticker]=A982)*(transactions[Transaction_type]="Sell")*transactions[Total_amount])/D982,"")</f>
        <v/>
      </c>
    </row>
    <row r="983" spans="3:5" ht="21" x14ac:dyDescent="0.25">
      <c r="C983" s="22" t="str" cm="1">
        <f t="array" ref="C983">IFERROR(SUMPRODUCT((transactions[Stock_ticker]=A983)*(transactions[Transaction_type]="Buy")*transactions[Total_amount])/B983,"")</f>
        <v/>
      </c>
      <c r="E983" s="24" t="str" cm="1">
        <f t="array" ref="E983">IFERROR(-SUMPRODUCT((transactions[Stock_ticker]=A983)*(transactions[Transaction_type]="Sell")*transactions[Total_amount])/D983,"")</f>
        <v/>
      </c>
    </row>
    <row r="984" spans="3:5" ht="21" x14ac:dyDescent="0.25">
      <c r="C984" s="22" t="str" cm="1">
        <f t="array" ref="C984">IFERROR(SUMPRODUCT((transactions[Stock_ticker]=A984)*(transactions[Transaction_type]="Buy")*transactions[Total_amount])/B984,"")</f>
        <v/>
      </c>
      <c r="E984" s="24" t="str" cm="1">
        <f t="array" ref="E984">IFERROR(-SUMPRODUCT((transactions[Stock_ticker]=A984)*(transactions[Transaction_type]="Sell")*transactions[Total_amount])/D984,"")</f>
        <v/>
      </c>
    </row>
    <row r="985" spans="3:5" ht="21" x14ac:dyDescent="0.25">
      <c r="C985" s="22" t="str" cm="1">
        <f t="array" ref="C985">IFERROR(SUMPRODUCT((transactions[Stock_ticker]=A985)*(transactions[Transaction_type]="Buy")*transactions[Total_amount])/B985,"")</f>
        <v/>
      </c>
      <c r="E985" s="24" t="str" cm="1">
        <f t="array" ref="E985">IFERROR(-SUMPRODUCT((transactions[Stock_ticker]=A985)*(transactions[Transaction_type]="Sell")*transactions[Total_amount])/D985,"")</f>
        <v/>
      </c>
    </row>
    <row r="986" spans="3:5" ht="21" x14ac:dyDescent="0.25">
      <c r="C986" s="22" t="str" cm="1">
        <f t="array" ref="C986">IFERROR(SUMPRODUCT((transactions[Stock_ticker]=A986)*(transactions[Transaction_type]="Buy")*transactions[Total_amount])/B986,"")</f>
        <v/>
      </c>
      <c r="E986" s="24" t="str" cm="1">
        <f t="array" ref="E986">IFERROR(-SUMPRODUCT((transactions[Stock_ticker]=A986)*(transactions[Transaction_type]="Sell")*transactions[Total_amount])/D986,"")</f>
        <v/>
      </c>
    </row>
    <row r="987" spans="3:5" ht="21" x14ac:dyDescent="0.25">
      <c r="C987" s="22" t="str" cm="1">
        <f t="array" ref="C987">IFERROR(SUMPRODUCT((transactions[Stock_ticker]=A987)*(transactions[Transaction_type]="Buy")*transactions[Total_amount])/B987,"")</f>
        <v/>
      </c>
      <c r="E987" s="24" t="str" cm="1">
        <f t="array" ref="E987">IFERROR(-SUMPRODUCT((transactions[Stock_ticker]=A987)*(transactions[Transaction_type]="Sell")*transactions[Total_amount])/D987,"")</f>
        <v/>
      </c>
    </row>
    <row r="988" spans="3:5" ht="21" x14ac:dyDescent="0.25">
      <c r="C988" s="22" t="str" cm="1">
        <f t="array" ref="C988">IFERROR(SUMPRODUCT((transactions[Stock_ticker]=A988)*(transactions[Transaction_type]="Buy")*transactions[Total_amount])/B988,"")</f>
        <v/>
      </c>
      <c r="E988" s="24" t="str" cm="1">
        <f t="array" ref="E988">IFERROR(-SUMPRODUCT((transactions[Stock_ticker]=A988)*(transactions[Transaction_type]="Sell")*transactions[Total_amount])/D988,"")</f>
        <v/>
      </c>
    </row>
    <row r="989" spans="3:5" ht="21" x14ac:dyDescent="0.25">
      <c r="C989" s="22" t="str" cm="1">
        <f t="array" ref="C989">IFERROR(SUMPRODUCT((transactions[Stock_ticker]=A989)*(transactions[Transaction_type]="Buy")*transactions[Total_amount])/B989,"")</f>
        <v/>
      </c>
      <c r="E989" s="24" t="str" cm="1">
        <f t="array" ref="E989">IFERROR(-SUMPRODUCT((transactions[Stock_ticker]=A989)*(transactions[Transaction_type]="Sell")*transactions[Total_amount])/D989,"")</f>
        <v/>
      </c>
    </row>
    <row r="990" spans="3:5" ht="21" x14ac:dyDescent="0.25">
      <c r="C990" s="22" t="str" cm="1">
        <f t="array" ref="C990">IFERROR(SUMPRODUCT((transactions[Stock_ticker]=A990)*(transactions[Transaction_type]="Buy")*transactions[Total_amount])/B990,"")</f>
        <v/>
      </c>
      <c r="E990" s="24" t="str" cm="1">
        <f t="array" ref="E990">IFERROR(-SUMPRODUCT((transactions[Stock_ticker]=A990)*(transactions[Transaction_type]="Sell")*transactions[Total_amount])/D990,"")</f>
        <v/>
      </c>
    </row>
    <row r="991" spans="3:5" ht="21" x14ac:dyDescent="0.25">
      <c r="C991" s="22" t="str" cm="1">
        <f t="array" ref="C991">IFERROR(SUMPRODUCT((transactions[Stock_ticker]=A991)*(transactions[Transaction_type]="Buy")*transactions[Total_amount])/B991,"")</f>
        <v/>
      </c>
      <c r="E991" s="24" t="str" cm="1">
        <f t="array" ref="E991">IFERROR(-SUMPRODUCT((transactions[Stock_ticker]=A991)*(transactions[Transaction_type]="Sell")*transactions[Total_amount])/D991,"")</f>
        <v/>
      </c>
    </row>
    <row r="992" spans="3:5" ht="21" x14ac:dyDescent="0.25">
      <c r="C992" s="22" t="str" cm="1">
        <f t="array" ref="C992">IFERROR(SUMPRODUCT((transactions[Stock_ticker]=A992)*(transactions[Transaction_type]="Buy")*transactions[Total_amount])/B992,"")</f>
        <v/>
      </c>
      <c r="E992" s="24" t="str" cm="1">
        <f t="array" ref="E992">IFERROR(-SUMPRODUCT((transactions[Stock_ticker]=A992)*(transactions[Transaction_type]="Sell")*transactions[Total_amount])/D992,"")</f>
        <v/>
      </c>
    </row>
    <row r="993" spans="3:5" ht="21" x14ac:dyDescent="0.25">
      <c r="C993" s="22" t="str" cm="1">
        <f t="array" ref="C993">IFERROR(SUMPRODUCT((transactions[Stock_ticker]=A993)*(transactions[Transaction_type]="Buy")*transactions[Total_amount])/B993,"")</f>
        <v/>
      </c>
      <c r="E993" s="24" t="str" cm="1">
        <f t="array" ref="E993">IFERROR(-SUMPRODUCT((transactions[Stock_ticker]=A993)*(transactions[Transaction_type]="Sell")*transactions[Total_amount])/D993,"")</f>
        <v/>
      </c>
    </row>
    <row r="994" spans="3:5" ht="21" x14ac:dyDescent="0.25">
      <c r="C994" s="22" t="str" cm="1">
        <f t="array" ref="C994">IFERROR(SUMPRODUCT((transactions[Stock_ticker]=A994)*(transactions[Transaction_type]="Buy")*transactions[Total_amount])/B994,"")</f>
        <v/>
      </c>
      <c r="E994" s="24" t="str" cm="1">
        <f t="array" ref="E994">IFERROR(-SUMPRODUCT((transactions[Stock_ticker]=A994)*(transactions[Transaction_type]="Sell")*transactions[Total_amount])/D994,"")</f>
        <v/>
      </c>
    </row>
    <row r="995" spans="3:5" ht="21" x14ac:dyDescent="0.25">
      <c r="C995" s="22" t="str" cm="1">
        <f t="array" ref="C995">IFERROR(SUMPRODUCT((transactions[Stock_ticker]=A995)*(transactions[Transaction_type]="Buy")*transactions[Total_amount])/B995,"")</f>
        <v/>
      </c>
      <c r="E995" s="24" t="str" cm="1">
        <f t="array" ref="E995">IFERROR(-SUMPRODUCT((transactions[Stock_ticker]=A995)*(transactions[Transaction_type]="Sell")*transactions[Total_amount])/D995,"")</f>
        <v/>
      </c>
    </row>
    <row r="996" spans="3:5" ht="21" x14ac:dyDescent="0.25">
      <c r="C996" s="22" t="str" cm="1">
        <f t="array" ref="C996">IFERROR(SUMPRODUCT((transactions[Stock_ticker]=A996)*(transactions[Transaction_type]="Buy")*transactions[Total_amount])/B996,"")</f>
        <v/>
      </c>
      <c r="E996" s="24" t="str" cm="1">
        <f t="array" ref="E996">IFERROR(-SUMPRODUCT((transactions[Stock_ticker]=A996)*(transactions[Transaction_type]="Sell")*transactions[Total_amount])/D996,"")</f>
        <v/>
      </c>
    </row>
    <row r="997" spans="3:5" ht="21" x14ac:dyDescent="0.25">
      <c r="C997" s="22" t="str" cm="1">
        <f t="array" ref="C997">IFERROR(SUMPRODUCT((transactions[Stock_ticker]=A997)*(transactions[Transaction_type]="Buy")*transactions[Total_amount])/B997,"")</f>
        <v/>
      </c>
      <c r="E997" s="24" t="str" cm="1">
        <f t="array" ref="E997">IFERROR(-SUMPRODUCT((transactions[Stock_ticker]=A997)*(transactions[Transaction_type]="Sell")*transactions[Total_amount])/D997,"")</f>
        <v/>
      </c>
    </row>
    <row r="998" spans="3:5" ht="21" x14ac:dyDescent="0.25">
      <c r="C998" s="22" t="str" cm="1">
        <f t="array" ref="C998">IFERROR(SUMPRODUCT((transactions[Stock_ticker]=A998)*(transactions[Transaction_type]="Buy")*transactions[Total_amount])/B998,"")</f>
        <v/>
      </c>
      <c r="E998" s="24" t="str" cm="1">
        <f t="array" ref="E998">IFERROR(-SUMPRODUCT((transactions[Stock_ticker]=A998)*(transactions[Transaction_type]="Sell")*transactions[Total_amount])/D998,"")</f>
        <v/>
      </c>
    </row>
    <row r="999" spans="3:5" ht="21" x14ac:dyDescent="0.25">
      <c r="C999" s="22" t="str" cm="1">
        <f t="array" ref="C999">IFERROR(SUMPRODUCT((transactions[Stock_ticker]=A999)*(transactions[Transaction_type]="Buy")*transactions[Total_amount])/B999,"")</f>
        <v/>
      </c>
      <c r="E999" s="24" t="str" cm="1">
        <f t="array" ref="E999">IFERROR(-SUMPRODUCT((transactions[Stock_ticker]=A999)*(transactions[Transaction_type]="Sell")*transactions[Total_amount])/D999,"")</f>
        <v/>
      </c>
    </row>
    <row r="1000" spans="3:5" ht="21" x14ac:dyDescent="0.25">
      <c r="C1000" s="22" t="str" cm="1">
        <f t="array" ref="C1000">IFERROR(SUMPRODUCT((transactions[Stock_ticker]=A1000)*(transactions[Transaction_type]="Buy")*transactions[Total_amount])/B1000,"")</f>
        <v/>
      </c>
      <c r="E1000" s="24" t="str" cm="1">
        <f t="array" ref="E1000">IFERROR(-SUMPRODUCT((transactions[Stock_ticker]=A1000)*(transactions[Transaction_type]="Sell")*transactions[Total_amount])/D1000,"")</f>
        <v/>
      </c>
    </row>
    <row r="1001" spans="3:5" ht="21" x14ac:dyDescent="0.25">
      <c r="C1001" s="22" t="str" cm="1">
        <f t="array" ref="C1001">IFERROR(SUMPRODUCT((transactions[Stock_ticker]=A1001)*(transactions[Transaction_type]="Buy")*transactions[Total_amount])/B1001,"")</f>
        <v/>
      </c>
      <c r="E1001" s="24" t="str" cm="1">
        <f t="array" ref="E1001">IFERROR(-SUMPRODUCT((transactions[Stock_ticker]=A1001)*(transactions[Transaction_type]="Sell")*transactions[Total_amount])/D1001,"")</f>
        <v/>
      </c>
    </row>
    <row r="1002" spans="3:5" ht="21" x14ac:dyDescent="0.25">
      <c r="C1002" s="22" t="str" cm="1">
        <f t="array" ref="C1002">IFERROR(SUMPRODUCT((transactions[Stock_ticker]=A1002)*(transactions[Transaction_type]="Buy")*transactions[Total_amount])/B1002,"")</f>
        <v/>
      </c>
      <c r="E1002" s="24" t="str" cm="1">
        <f t="array" ref="E1002">IFERROR(-SUMPRODUCT((transactions[Stock_ticker]=A1002)*(transactions[Transaction_type]="Sell")*transactions[Total_amount])/D1002,"")</f>
        <v/>
      </c>
    </row>
    <row r="1003" spans="3:5" ht="21" x14ac:dyDescent="0.25">
      <c r="C1003" s="22" t="str" cm="1">
        <f t="array" ref="C1003">IFERROR(SUMPRODUCT((transactions[Stock_ticker]=A1003)*(transactions[Transaction_type]="Buy")*transactions[Total_amount])/B1003,"")</f>
        <v/>
      </c>
      <c r="E1003" s="24" t="str" cm="1">
        <f t="array" ref="E1003">IFERROR(-SUMPRODUCT((transactions[Stock_ticker]=A1003)*(transactions[Transaction_type]="Sell")*transactions[Total_amount])/D1003,"")</f>
        <v/>
      </c>
    </row>
    <row r="1004" spans="3:5" ht="21" x14ac:dyDescent="0.25">
      <c r="C1004" s="22" t="str" cm="1">
        <f t="array" ref="C1004">IFERROR(SUMPRODUCT((transactions[Stock_ticker]=A1004)*(transactions[Transaction_type]="Buy")*transactions[Total_amount])/B1004,"")</f>
        <v/>
      </c>
      <c r="E1004" s="24" t="str" cm="1">
        <f t="array" ref="E1004">IFERROR(-SUMPRODUCT((transactions[Stock_ticker]=A1004)*(transactions[Transaction_type]="Sell")*transactions[Total_amount])/D1004,"")</f>
        <v/>
      </c>
    </row>
    <row r="1005" spans="3:5" ht="21" x14ac:dyDescent="0.25">
      <c r="C1005" s="22" t="str" cm="1">
        <f t="array" ref="C1005">IFERROR(SUMPRODUCT((transactions[Stock_ticker]=A1005)*(transactions[Transaction_type]="Buy")*transactions[Total_amount])/B1005,"")</f>
        <v/>
      </c>
      <c r="E1005" s="24" t="str" cm="1">
        <f t="array" ref="E1005">IFERROR(-SUMPRODUCT((transactions[Stock_ticker]=A1005)*(transactions[Transaction_type]="Sell")*transactions[Total_amount])/D1005,"")</f>
        <v/>
      </c>
    </row>
    <row r="1006" spans="3:5" ht="21" x14ac:dyDescent="0.25">
      <c r="C1006" s="22" t="str" cm="1">
        <f t="array" ref="C1006">IFERROR(SUMPRODUCT((transactions[Stock_ticker]=A1006)*(transactions[Transaction_type]="Buy")*transactions[Total_amount])/B1006,"")</f>
        <v/>
      </c>
      <c r="E1006" s="24" t="str" cm="1">
        <f t="array" ref="E1006">IFERROR(-SUMPRODUCT((transactions[Stock_ticker]=A1006)*(transactions[Transaction_type]="Sell")*transactions[Total_amount])/D1006,"")</f>
        <v/>
      </c>
    </row>
    <row r="1007" spans="3:5" ht="21" x14ac:dyDescent="0.25">
      <c r="C1007" s="22" t="str" cm="1">
        <f t="array" ref="C1007">IFERROR(SUMPRODUCT((transactions[Stock_ticker]=A1007)*(transactions[Transaction_type]="Buy")*transactions[Total_amount])/B1007,"")</f>
        <v/>
      </c>
      <c r="E1007" s="24" t="str" cm="1">
        <f t="array" ref="E1007">IFERROR(-SUMPRODUCT((transactions[Stock_ticker]=A1007)*(transactions[Transaction_type]="Sell")*transactions[Total_amount])/D1007,"")</f>
        <v/>
      </c>
    </row>
    <row r="1008" spans="3:5" ht="21" x14ac:dyDescent="0.25">
      <c r="C1008" s="22" t="str" cm="1">
        <f t="array" ref="C1008">IFERROR(SUMPRODUCT((transactions[Stock_ticker]=A1008)*(transactions[Transaction_type]="Buy")*transactions[Total_amount])/B1008,"")</f>
        <v/>
      </c>
      <c r="E1008" s="24" t="str" cm="1">
        <f t="array" ref="E1008">IFERROR(-SUMPRODUCT((transactions[Stock_ticker]=A1008)*(transactions[Transaction_type]="Sell")*transactions[Total_amount])/D1008,"")</f>
        <v/>
      </c>
    </row>
    <row r="1009" spans="3:5" ht="21" x14ac:dyDescent="0.25">
      <c r="C1009" s="22" t="str" cm="1">
        <f t="array" ref="C1009">IFERROR(SUMPRODUCT((transactions[Stock_ticker]=A1009)*(transactions[Transaction_type]="Buy")*transactions[Total_amount])/B1009,"")</f>
        <v/>
      </c>
      <c r="E1009" s="24" t="str" cm="1">
        <f t="array" ref="E1009">IFERROR(-SUMPRODUCT((transactions[Stock_ticker]=A1009)*(transactions[Transaction_type]="Sell")*transactions[Total_amount])/D1009,"")</f>
        <v/>
      </c>
    </row>
    <row r="1010" spans="3:5" ht="21" x14ac:dyDescent="0.25">
      <c r="C1010" s="22" t="str" cm="1">
        <f t="array" ref="C1010">IFERROR(SUMPRODUCT((transactions[Stock_ticker]=A1010)*(transactions[Transaction_type]="Buy")*transactions[Total_amount])/B1010,"")</f>
        <v/>
      </c>
      <c r="E1010" s="24" t="str" cm="1">
        <f t="array" ref="E1010">IFERROR(-SUMPRODUCT((transactions[Stock_ticker]=A1010)*(transactions[Transaction_type]="Sell")*transactions[Total_amount])/D1010,"")</f>
        <v/>
      </c>
    </row>
    <row r="1011" spans="3:5" ht="21" x14ac:dyDescent="0.25">
      <c r="C1011" s="22" t="str" cm="1">
        <f t="array" ref="C1011">IFERROR(SUMPRODUCT((transactions[Stock_ticker]=A1011)*(transactions[Transaction_type]="Buy")*transactions[Total_amount])/B1011,"")</f>
        <v/>
      </c>
      <c r="E1011" s="24" t="str" cm="1">
        <f t="array" ref="E1011">IFERROR(-SUMPRODUCT((transactions[Stock_ticker]=A1011)*(transactions[Transaction_type]="Sell")*transactions[Total_amount])/D1011,"")</f>
        <v/>
      </c>
    </row>
    <row r="1012" spans="3:5" ht="21" x14ac:dyDescent="0.25">
      <c r="C1012" s="22" t="str" cm="1">
        <f t="array" ref="C1012">IFERROR(SUMPRODUCT((transactions[Stock_ticker]=A1012)*(transactions[Transaction_type]="Buy")*transactions[Total_amount])/B1012,"")</f>
        <v/>
      </c>
      <c r="E1012" s="24" t="str" cm="1">
        <f t="array" ref="E1012">IFERROR(-SUMPRODUCT((transactions[Stock_ticker]=A1012)*(transactions[Transaction_type]="Sell")*transactions[Total_amount])/D1012,"")</f>
        <v/>
      </c>
    </row>
    <row r="1013" spans="3:5" ht="21" x14ac:dyDescent="0.25">
      <c r="C1013" s="22" t="str" cm="1">
        <f t="array" ref="C1013">IFERROR(SUMPRODUCT((transactions[Stock_ticker]=A1013)*(transactions[Transaction_type]="Buy")*transactions[Total_amount])/B1013,"")</f>
        <v/>
      </c>
      <c r="E1013" s="24" t="str" cm="1">
        <f t="array" ref="E1013">IFERROR(-SUMPRODUCT((transactions[Stock_ticker]=A1013)*(transactions[Transaction_type]="Sell")*transactions[Total_amount])/D1013,"")</f>
        <v/>
      </c>
    </row>
    <row r="1014" spans="3:5" ht="21" x14ac:dyDescent="0.25">
      <c r="C1014" s="22" t="str" cm="1">
        <f t="array" ref="C1014">IFERROR(SUMPRODUCT((transactions[Stock_ticker]=A1014)*(transactions[Transaction_type]="Buy")*transactions[Total_amount])/B1014,"")</f>
        <v/>
      </c>
      <c r="E1014" s="24" t="str" cm="1">
        <f t="array" ref="E1014">IFERROR(-SUMPRODUCT((transactions[Stock_ticker]=A1014)*(transactions[Transaction_type]="Sell")*transactions[Total_amount])/D1014,"")</f>
        <v/>
      </c>
    </row>
    <row r="1015" spans="3:5" ht="21" x14ac:dyDescent="0.25">
      <c r="C1015" s="22" t="str" cm="1">
        <f t="array" ref="C1015">IFERROR(SUMPRODUCT((transactions[Stock_ticker]=A1015)*(transactions[Transaction_type]="Buy")*transactions[Total_amount])/B1015,"")</f>
        <v/>
      </c>
      <c r="E1015" s="24" t="str" cm="1">
        <f t="array" ref="E1015">IFERROR(-SUMPRODUCT((transactions[Stock_ticker]=A1015)*(transactions[Transaction_type]="Sell")*transactions[Total_amount])/D1015,"")</f>
        <v/>
      </c>
    </row>
    <row r="1016" spans="3:5" ht="21" x14ac:dyDescent="0.25">
      <c r="C1016" s="22" t="str" cm="1">
        <f t="array" ref="C1016">IFERROR(SUMPRODUCT((transactions[Stock_ticker]=A1016)*(transactions[Transaction_type]="Buy")*transactions[Total_amount])/B1016,"")</f>
        <v/>
      </c>
      <c r="E1016" s="24" t="str" cm="1">
        <f t="array" ref="E1016">IFERROR(-SUMPRODUCT((transactions[Stock_ticker]=A1016)*(transactions[Transaction_type]="Sell")*transactions[Total_amount])/D1016,"")</f>
        <v/>
      </c>
    </row>
    <row r="1017" spans="3:5" ht="21" x14ac:dyDescent="0.25">
      <c r="C1017" s="22" t="str" cm="1">
        <f t="array" ref="C1017">IFERROR(SUMPRODUCT((transactions[Stock_ticker]=A1017)*(transactions[Transaction_type]="Buy")*transactions[Total_amount])/B1017,"")</f>
        <v/>
      </c>
      <c r="E1017" s="24" t="str" cm="1">
        <f t="array" ref="E1017">IFERROR(-SUMPRODUCT((transactions[Stock_ticker]=A1017)*(transactions[Transaction_type]="Sell")*transactions[Total_amount])/D1017,"")</f>
        <v/>
      </c>
    </row>
    <row r="1018" spans="3:5" ht="21" x14ac:dyDescent="0.25">
      <c r="C1018" s="22" t="str" cm="1">
        <f t="array" ref="C1018">IFERROR(SUMPRODUCT((transactions[Stock_ticker]=A1018)*(transactions[Transaction_type]="Buy")*transactions[Total_amount])/B1018,"")</f>
        <v/>
      </c>
      <c r="E1018" s="24" t="str" cm="1">
        <f t="array" ref="E1018">IFERROR(-SUMPRODUCT((transactions[Stock_ticker]=A1018)*(transactions[Transaction_type]="Sell")*transactions[Total_amount])/D1018,"")</f>
        <v/>
      </c>
    </row>
    <row r="1019" spans="3:5" ht="21" x14ac:dyDescent="0.25">
      <c r="C1019" s="22" t="str" cm="1">
        <f t="array" ref="C1019">IFERROR(SUMPRODUCT((transactions[Stock_ticker]=A1019)*(transactions[Transaction_type]="Buy")*transactions[Total_amount])/B1019,"")</f>
        <v/>
      </c>
      <c r="E1019" s="24" t="str" cm="1">
        <f t="array" ref="E1019">IFERROR(-SUMPRODUCT((transactions[Stock_ticker]=A1019)*(transactions[Transaction_type]="Sell")*transactions[Total_amount])/D1019,"")</f>
        <v/>
      </c>
    </row>
    <row r="1020" spans="3:5" ht="21" x14ac:dyDescent="0.25">
      <c r="C1020" s="22" t="str" cm="1">
        <f t="array" ref="C1020">IFERROR(SUMPRODUCT((transactions[Stock_ticker]=A1020)*(transactions[Transaction_type]="Buy")*transactions[Total_amount])/B1020,"")</f>
        <v/>
      </c>
      <c r="E1020" s="24" t="str" cm="1">
        <f t="array" ref="E1020">IFERROR(-SUMPRODUCT((transactions[Stock_ticker]=A1020)*(transactions[Transaction_type]="Sell")*transactions[Total_amount])/D1020,"")</f>
        <v/>
      </c>
    </row>
    <row r="1021" spans="3:5" ht="21" x14ac:dyDescent="0.25">
      <c r="C1021" s="22" t="str" cm="1">
        <f t="array" ref="C1021">IFERROR(SUMPRODUCT((transactions[Stock_ticker]=A1021)*(transactions[Transaction_type]="Buy")*transactions[Total_amount])/B1021,"")</f>
        <v/>
      </c>
      <c r="E1021" s="24" t="str" cm="1">
        <f t="array" ref="E1021">IFERROR(-SUMPRODUCT((transactions[Stock_ticker]=A1021)*(transactions[Transaction_type]="Sell")*transactions[Total_amount])/D1021,"")</f>
        <v/>
      </c>
    </row>
    <row r="1022" spans="3:5" ht="21" x14ac:dyDescent="0.25">
      <c r="C1022" s="22" t="str" cm="1">
        <f t="array" ref="C1022">IFERROR(SUMPRODUCT((transactions[Stock_ticker]=A1022)*(transactions[Transaction_type]="Buy")*transactions[Total_amount])/B1022,"")</f>
        <v/>
      </c>
      <c r="E1022" s="24" t="str" cm="1">
        <f t="array" ref="E1022">IFERROR(-SUMPRODUCT((transactions[Stock_ticker]=A1022)*(transactions[Transaction_type]="Sell")*transactions[Total_amount])/D1022,"")</f>
        <v/>
      </c>
    </row>
    <row r="1023" spans="3:5" ht="21" x14ac:dyDescent="0.25">
      <c r="C1023" s="22" t="str" cm="1">
        <f t="array" ref="C1023">IFERROR(SUMPRODUCT((transactions[Stock_ticker]=A1023)*(transactions[Transaction_type]="Buy")*transactions[Total_amount])/B1023,"")</f>
        <v/>
      </c>
      <c r="E1023" s="24" t="str" cm="1">
        <f t="array" ref="E1023">IFERROR(-SUMPRODUCT((transactions[Stock_ticker]=A1023)*(transactions[Transaction_type]="Sell")*transactions[Total_amount])/D1023,"")</f>
        <v/>
      </c>
    </row>
    <row r="1024" spans="3:5" ht="21" x14ac:dyDescent="0.25">
      <c r="C1024" s="22" t="str" cm="1">
        <f t="array" ref="C1024">IFERROR(SUMPRODUCT((transactions[Stock_ticker]=A1024)*(transactions[Transaction_type]="Buy")*transactions[Total_amount])/B1024,"")</f>
        <v/>
      </c>
      <c r="E1024" s="24" t="str" cm="1">
        <f t="array" ref="E1024">IFERROR(-SUMPRODUCT((transactions[Stock_ticker]=A1024)*(transactions[Transaction_type]="Sell")*transactions[Total_amount])/D1024,"")</f>
        <v/>
      </c>
    </row>
    <row r="1025" spans="3:5" ht="21" x14ac:dyDescent="0.25">
      <c r="C1025" s="22" t="str" cm="1">
        <f t="array" ref="C1025">IFERROR(SUMPRODUCT((transactions[Stock_ticker]=A1025)*(transactions[Transaction_type]="Buy")*transactions[Total_amount])/B1025,"")</f>
        <v/>
      </c>
      <c r="E1025" s="24" t="str" cm="1">
        <f t="array" ref="E1025">IFERROR(-SUMPRODUCT((transactions[Stock_ticker]=A1025)*(transactions[Transaction_type]="Sell")*transactions[Total_amount])/D1025,"")</f>
        <v/>
      </c>
    </row>
    <row r="1026" spans="3:5" ht="21" x14ac:dyDescent="0.25">
      <c r="C1026" s="22" t="str" cm="1">
        <f t="array" ref="C1026">IFERROR(SUMPRODUCT((transactions[Stock_ticker]=A1026)*(transactions[Transaction_type]="Buy")*transactions[Total_amount])/B1026,"")</f>
        <v/>
      </c>
      <c r="E1026" s="24" t="str" cm="1">
        <f t="array" ref="E1026">IFERROR(-SUMPRODUCT((transactions[Stock_ticker]=A1026)*(transactions[Transaction_type]="Sell")*transactions[Total_amount])/D1026,"")</f>
        <v/>
      </c>
    </row>
    <row r="1027" spans="3:5" ht="21" x14ac:dyDescent="0.25">
      <c r="C1027" s="22" t="str" cm="1">
        <f t="array" ref="C1027">IFERROR(SUMPRODUCT((transactions[Stock_ticker]=A1027)*(transactions[Transaction_type]="Buy")*transactions[Total_amount])/B1027,"")</f>
        <v/>
      </c>
      <c r="E1027" s="24" t="str" cm="1">
        <f t="array" ref="E1027">IFERROR(-SUMPRODUCT((transactions[Stock_ticker]=A1027)*(transactions[Transaction_type]="Sell")*transactions[Total_amount])/D1027,"")</f>
        <v/>
      </c>
    </row>
    <row r="1028" spans="3:5" ht="21" x14ac:dyDescent="0.25">
      <c r="C1028" s="22" t="str" cm="1">
        <f t="array" ref="C1028">IFERROR(SUMPRODUCT((transactions[Stock_ticker]=A1028)*(transactions[Transaction_type]="Buy")*transactions[Total_amount])/B1028,"")</f>
        <v/>
      </c>
      <c r="E1028" s="24" t="str" cm="1">
        <f t="array" ref="E1028">IFERROR(-SUMPRODUCT((transactions[Stock_ticker]=A1028)*(transactions[Transaction_type]="Sell")*transactions[Total_amount])/D1028,"")</f>
        <v/>
      </c>
    </row>
    <row r="1029" spans="3:5" ht="21" x14ac:dyDescent="0.25">
      <c r="C1029" s="22" t="str" cm="1">
        <f t="array" ref="C1029">IFERROR(SUMPRODUCT((transactions[Stock_ticker]=A1029)*(transactions[Transaction_type]="Buy")*transactions[Total_amount])/B1029,"")</f>
        <v/>
      </c>
      <c r="E1029" s="24" t="str" cm="1">
        <f t="array" ref="E1029">IFERROR(-SUMPRODUCT((transactions[Stock_ticker]=A1029)*(transactions[Transaction_type]="Sell")*transactions[Total_amount])/D1029,"")</f>
        <v/>
      </c>
    </row>
    <row r="1030" spans="3:5" ht="21" x14ac:dyDescent="0.25">
      <c r="C1030" s="22" t="str" cm="1">
        <f t="array" ref="C1030">IFERROR(SUMPRODUCT((transactions[Stock_ticker]=A1030)*(transactions[Transaction_type]="Buy")*transactions[Total_amount])/B1030,"")</f>
        <v/>
      </c>
      <c r="E1030" s="24" t="str" cm="1">
        <f t="array" ref="E1030">IFERROR(-SUMPRODUCT((transactions[Stock_ticker]=A1030)*(transactions[Transaction_type]="Sell")*transactions[Total_amount])/D1030,"")</f>
        <v/>
      </c>
    </row>
    <row r="1031" spans="3:5" ht="21" x14ac:dyDescent="0.25">
      <c r="C1031" s="22" t="str" cm="1">
        <f t="array" ref="C1031">IFERROR(SUMPRODUCT((transactions[Stock_ticker]=A1031)*(transactions[Transaction_type]="Buy")*transactions[Total_amount])/B1031,"")</f>
        <v/>
      </c>
      <c r="E1031" s="24" t="str" cm="1">
        <f t="array" ref="E1031">IFERROR(-SUMPRODUCT((transactions[Stock_ticker]=A1031)*(transactions[Transaction_type]="Sell")*transactions[Total_amount])/D1031,"")</f>
        <v/>
      </c>
    </row>
    <row r="1032" spans="3:5" ht="21" x14ac:dyDescent="0.25">
      <c r="C1032" s="22" t="str" cm="1">
        <f t="array" ref="C1032">IFERROR(SUMPRODUCT((transactions[Stock_ticker]=A1032)*(transactions[Transaction_type]="Buy")*transactions[Total_amount])/B1032,"")</f>
        <v/>
      </c>
      <c r="E1032" s="24" t="str" cm="1">
        <f t="array" ref="E1032">IFERROR(-SUMPRODUCT((transactions[Stock_ticker]=A1032)*(transactions[Transaction_type]="Sell")*transactions[Total_amount])/D1032,"")</f>
        <v/>
      </c>
    </row>
    <row r="1033" spans="3:5" ht="21" x14ac:dyDescent="0.25">
      <c r="C1033" s="22" t="str" cm="1">
        <f t="array" ref="C1033">IFERROR(SUMPRODUCT((transactions[Stock_ticker]=A1033)*(transactions[Transaction_type]="Buy")*transactions[Total_amount])/B1033,"")</f>
        <v/>
      </c>
      <c r="E1033" s="24" t="str" cm="1">
        <f t="array" ref="E1033">IFERROR(-SUMPRODUCT((transactions[Stock_ticker]=A1033)*(transactions[Transaction_type]="Sell")*transactions[Total_amount])/D1033,"")</f>
        <v/>
      </c>
    </row>
    <row r="1034" spans="3:5" ht="21" x14ac:dyDescent="0.25">
      <c r="C1034" s="22" t="str" cm="1">
        <f t="array" ref="C1034">IFERROR(SUMPRODUCT((transactions[Stock_ticker]=A1034)*(transactions[Transaction_type]="Buy")*transactions[Total_amount])/B1034,"")</f>
        <v/>
      </c>
      <c r="E1034" s="24" t="str" cm="1">
        <f t="array" ref="E1034">IFERROR(-SUMPRODUCT((transactions[Stock_ticker]=A1034)*(transactions[Transaction_type]="Sell")*transactions[Total_amount])/D1034,"")</f>
        <v/>
      </c>
    </row>
    <row r="1035" spans="3:5" ht="21" x14ac:dyDescent="0.25">
      <c r="C1035" s="22" t="str" cm="1">
        <f t="array" ref="C1035">IFERROR(SUMPRODUCT((transactions[Stock_ticker]=A1035)*(transactions[Transaction_type]="Buy")*transactions[Total_amount])/B1035,"")</f>
        <v/>
      </c>
      <c r="E1035" s="24" t="str" cm="1">
        <f t="array" ref="E1035">IFERROR(-SUMPRODUCT((transactions[Stock_ticker]=A1035)*(transactions[Transaction_type]="Sell")*transactions[Total_amount])/D1035,"")</f>
        <v/>
      </c>
    </row>
    <row r="1036" spans="3:5" ht="21" x14ac:dyDescent="0.25">
      <c r="C1036" s="22" t="str" cm="1">
        <f t="array" ref="C1036">IFERROR(SUMPRODUCT((transactions[Stock_ticker]=A1036)*(transactions[Transaction_type]="Buy")*transactions[Total_amount])/B1036,"")</f>
        <v/>
      </c>
      <c r="E1036" s="24" t="str" cm="1">
        <f t="array" ref="E1036">IFERROR(-SUMPRODUCT((transactions[Stock_ticker]=A1036)*(transactions[Transaction_type]="Sell")*transactions[Total_amount])/D1036,"")</f>
        <v/>
      </c>
    </row>
    <row r="1037" spans="3:5" ht="21" x14ac:dyDescent="0.25">
      <c r="C1037" s="22" t="str" cm="1">
        <f t="array" ref="C1037">IFERROR(SUMPRODUCT((transactions[Stock_ticker]=A1037)*(transactions[Transaction_type]="Buy")*transactions[Total_amount])/B1037,"")</f>
        <v/>
      </c>
      <c r="E1037" s="24" t="str" cm="1">
        <f t="array" ref="E1037">IFERROR(-SUMPRODUCT((transactions[Stock_ticker]=A1037)*(transactions[Transaction_type]="Sell")*transactions[Total_amount])/D1037,"")</f>
        <v/>
      </c>
    </row>
    <row r="1038" spans="3:5" ht="21" x14ac:dyDescent="0.25">
      <c r="C1038" s="22" t="str" cm="1">
        <f t="array" ref="C1038">IFERROR(SUMPRODUCT((transactions[Stock_ticker]=A1038)*(transactions[Transaction_type]="Buy")*transactions[Total_amount])/B1038,"")</f>
        <v/>
      </c>
      <c r="E1038" s="24" t="str" cm="1">
        <f t="array" ref="E1038">IFERROR(-SUMPRODUCT((transactions[Stock_ticker]=A1038)*(transactions[Transaction_type]="Sell")*transactions[Total_amount])/D1038,"")</f>
        <v/>
      </c>
    </row>
    <row r="1039" spans="3:5" ht="21" x14ac:dyDescent="0.25">
      <c r="C1039" s="22" t="str" cm="1">
        <f t="array" ref="C1039">IFERROR(SUMPRODUCT((transactions[Stock_ticker]=A1039)*(transactions[Transaction_type]="Buy")*transactions[Total_amount])/B1039,"")</f>
        <v/>
      </c>
      <c r="E1039" s="24" t="str" cm="1">
        <f t="array" ref="E1039">IFERROR(-SUMPRODUCT((transactions[Stock_ticker]=A1039)*(transactions[Transaction_type]="Sell")*transactions[Total_amount])/D1039,"")</f>
        <v/>
      </c>
    </row>
    <row r="1040" spans="3:5" ht="21" x14ac:dyDescent="0.25">
      <c r="C1040" s="22" t="str" cm="1">
        <f t="array" ref="C1040">IFERROR(SUMPRODUCT((transactions[Stock_ticker]=A1040)*(transactions[Transaction_type]="Buy")*transactions[Total_amount])/B1040,"")</f>
        <v/>
      </c>
      <c r="E1040" s="24" t="str" cm="1">
        <f t="array" ref="E1040">IFERROR(-SUMPRODUCT((transactions[Stock_ticker]=A1040)*(transactions[Transaction_type]="Sell")*transactions[Total_amount])/D1040,"")</f>
        <v/>
      </c>
    </row>
    <row r="1041" spans="3:5" ht="21" x14ac:dyDescent="0.25">
      <c r="C1041" s="22" t="str" cm="1">
        <f t="array" ref="C1041">IFERROR(SUMPRODUCT((transactions[Stock_ticker]=A1041)*(transactions[Transaction_type]="Buy")*transactions[Total_amount])/B1041,"")</f>
        <v/>
      </c>
      <c r="E1041" s="24" t="str" cm="1">
        <f t="array" ref="E1041">IFERROR(-SUMPRODUCT((transactions[Stock_ticker]=A1041)*(transactions[Transaction_type]="Sell")*transactions[Total_amount])/D1041,"")</f>
        <v/>
      </c>
    </row>
    <row r="1042" spans="3:5" ht="21" x14ac:dyDescent="0.25">
      <c r="C1042" s="22" t="str" cm="1">
        <f t="array" ref="C1042">IFERROR(SUMPRODUCT((transactions[Stock_ticker]=A1042)*(transactions[Transaction_type]="Buy")*transactions[Total_amount])/B1042,"")</f>
        <v/>
      </c>
      <c r="E1042" s="24" t="str" cm="1">
        <f t="array" ref="E1042">IFERROR(-SUMPRODUCT((transactions[Stock_ticker]=A1042)*(transactions[Transaction_type]="Sell")*transactions[Total_amount])/D1042,"")</f>
        <v/>
      </c>
    </row>
    <row r="1043" spans="3:5" ht="21" x14ac:dyDescent="0.25">
      <c r="C1043" s="22" t="str" cm="1">
        <f t="array" ref="C1043">IFERROR(SUMPRODUCT((transactions[Stock_ticker]=A1043)*(transactions[Transaction_type]="Buy")*transactions[Total_amount])/B1043,"")</f>
        <v/>
      </c>
      <c r="E1043" s="24" t="str" cm="1">
        <f t="array" ref="E1043">IFERROR(-SUMPRODUCT((transactions[Stock_ticker]=A1043)*(transactions[Transaction_type]="Sell")*transactions[Total_amount])/D1043,"")</f>
        <v/>
      </c>
    </row>
    <row r="1044" spans="3:5" ht="21" x14ac:dyDescent="0.25">
      <c r="C1044" s="22" t="str" cm="1">
        <f t="array" ref="C1044">IFERROR(SUMPRODUCT((transactions[Stock_ticker]=A1044)*(transactions[Transaction_type]="Buy")*transactions[Total_amount])/B1044,"")</f>
        <v/>
      </c>
      <c r="E1044" s="24" t="str" cm="1">
        <f t="array" ref="E1044">IFERROR(-SUMPRODUCT((transactions[Stock_ticker]=A1044)*(transactions[Transaction_type]="Sell")*transactions[Total_amount])/D1044,"")</f>
        <v/>
      </c>
    </row>
    <row r="1045" spans="3:5" ht="21" x14ac:dyDescent="0.25">
      <c r="C1045" s="22" t="str" cm="1">
        <f t="array" ref="C1045">IFERROR(SUMPRODUCT((transactions[Stock_ticker]=A1045)*(transactions[Transaction_type]="Buy")*transactions[Total_amount])/B1045,"")</f>
        <v/>
      </c>
      <c r="E1045" s="24" t="str" cm="1">
        <f t="array" ref="E1045">IFERROR(-SUMPRODUCT((transactions[Stock_ticker]=A1045)*(transactions[Transaction_type]="Sell")*transactions[Total_amount])/D1045,"")</f>
        <v/>
      </c>
    </row>
    <row r="1046" spans="3:5" ht="21" x14ac:dyDescent="0.25">
      <c r="C1046" s="22" t="str" cm="1">
        <f t="array" ref="C1046">IFERROR(SUMPRODUCT((transactions[Stock_ticker]=A1046)*(transactions[Transaction_type]="Buy")*transactions[Total_amount])/B1046,"")</f>
        <v/>
      </c>
      <c r="E1046" s="24" t="str" cm="1">
        <f t="array" ref="E1046">IFERROR(-SUMPRODUCT((transactions[Stock_ticker]=A1046)*(transactions[Transaction_type]="Sell")*transactions[Total_amount])/D1046,"")</f>
        <v/>
      </c>
    </row>
    <row r="1047" spans="3:5" ht="21" x14ac:dyDescent="0.25">
      <c r="C1047" s="22" t="str" cm="1">
        <f t="array" ref="C1047">IFERROR(SUMPRODUCT((transactions[Stock_ticker]=A1047)*(transactions[Transaction_type]="Buy")*transactions[Total_amount])/B1047,"")</f>
        <v/>
      </c>
      <c r="E1047" s="24" t="str" cm="1">
        <f t="array" ref="E1047">IFERROR(-SUMPRODUCT((transactions[Stock_ticker]=A1047)*(transactions[Transaction_type]="Sell")*transactions[Total_amount])/D1047,"")</f>
        <v/>
      </c>
    </row>
    <row r="1048" spans="3:5" ht="21" x14ac:dyDescent="0.25">
      <c r="C1048" s="22" t="str" cm="1">
        <f t="array" ref="C1048">IFERROR(SUMPRODUCT((transactions[Stock_ticker]=A1048)*(transactions[Transaction_type]="Buy")*transactions[Total_amount])/B1048,"")</f>
        <v/>
      </c>
      <c r="E1048" s="24" t="str" cm="1">
        <f t="array" ref="E1048">IFERROR(-SUMPRODUCT((transactions[Stock_ticker]=A1048)*(transactions[Transaction_type]="Sell")*transactions[Total_amount])/D1048,"")</f>
        <v/>
      </c>
    </row>
    <row r="1049" spans="3:5" ht="21" x14ac:dyDescent="0.25">
      <c r="C1049" s="22" t="str" cm="1">
        <f t="array" ref="C1049">IFERROR(SUMPRODUCT((transactions[Stock_ticker]=A1049)*(transactions[Transaction_type]="Buy")*transactions[Total_amount])/B1049,"")</f>
        <v/>
      </c>
      <c r="E1049" s="24" t="str" cm="1">
        <f t="array" ref="E1049">IFERROR(-SUMPRODUCT((transactions[Stock_ticker]=A1049)*(transactions[Transaction_type]="Sell")*transactions[Total_amount])/D1049,"")</f>
        <v/>
      </c>
    </row>
    <row r="1050" spans="3:5" ht="21" x14ac:dyDescent="0.25">
      <c r="C1050" s="22" t="str" cm="1">
        <f t="array" ref="C1050">IFERROR(SUMPRODUCT((transactions[Stock_ticker]=A1050)*(transactions[Transaction_type]="Buy")*transactions[Total_amount])/B1050,"")</f>
        <v/>
      </c>
      <c r="E1050" s="24" t="str" cm="1">
        <f t="array" ref="E1050">IFERROR(-SUMPRODUCT((transactions[Stock_ticker]=A1050)*(transactions[Transaction_type]="Sell")*transactions[Total_amount])/D1050,"")</f>
        <v/>
      </c>
    </row>
    <row r="1051" spans="3:5" ht="21" x14ac:dyDescent="0.25">
      <c r="C1051" s="22" t="str" cm="1">
        <f t="array" ref="C1051">IFERROR(SUMPRODUCT((transactions[Stock_ticker]=A1051)*(transactions[Transaction_type]="Buy")*transactions[Total_amount])/B1051,"")</f>
        <v/>
      </c>
      <c r="E1051" s="24" t="str" cm="1">
        <f t="array" ref="E1051">IFERROR(-SUMPRODUCT((transactions[Stock_ticker]=A1051)*(transactions[Transaction_type]="Sell")*transactions[Total_amount])/D1051,"")</f>
        <v/>
      </c>
    </row>
    <row r="1052" spans="3:5" ht="21" x14ac:dyDescent="0.25">
      <c r="C1052" s="22" t="str" cm="1">
        <f t="array" ref="C1052">IFERROR(SUMPRODUCT((transactions[Stock_ticker]=A1052)*(transactions[Transaction_type]="Buy")*transactions[Total_amount])/B1052,"")</f>
        <v/>
      </c>
      <c r="E1052" s="24" t="str" cm="1">
        <f t="array" ref="E1052">IFERROR(-SUMPRODUCT((transactions[Stock_ticker]=A1052)*(transactions[Transaction_type]="Sell")*transactions[Total_amount])/D1052,"")</f>
        <v/>
      </c>
    </row>
    <row r="1053" spans="3:5" ht="21" x14ac:dyDescent="0.25">
      <c r="C1053" s="22" t="str" cm="1">
        <f t="array" ref="C1053">IFERROR(SUMPRODUCT((transactions[Stock_ticker]=A1053)*(transactions[Transaction_type]="Buy")*transactions[Total_amount])/B1053,"")</f>
        <v/>
      </c>
      <c r="E1053" s="24" t="str" cm="1">
        <f t="array" ref="E1053">IFERROR(-SUMPRODUCT((transactions[Stock_ticker]=A1053)*(transactions[Transaction_type]="Sell")*transactions[Total_amount])/D1053,"")</f>
        <v/>
      </c>
    </row>
    <row r="1054" spans="3:5" ht="21" x14ac:dyDescent="0.25">
      <c r="C1054" s="22" t="str" cm="1">
        <f t="array" ref="C1054">IFERROR(SUMPRODUCT((transactions[Stock_ticker]=A1054)*(transactions[Transaction_type]="Buy")*transactions[Total_amount])/B1054,"")</f>
        <v/>
      </c>
      <c r="E1054" s="24" t="str" cm="1">
        <f t="array" ref="E1054">IFERROR(-SUMPRODUCT((transactions[Stock_ticker]=A1054)*(transactions[Transaction_type]="Sell")*transactions[Total_amount])/D1054,"")</f>
        <v/>
      </c>
    </row>
    <row r="1055" spans="3:5" ht="21" x14ac:dyDescent="0.25">
      <c r="C1055" s="22" t="str" cm="1">
        <f t="array" ref="C1055">IFERROR(SUMPRODUCT((transactions[Stock_ticker]=A1055)*(transactions[Transaction_type]="Buy")*transactions[Total_amount])/B1055,"")</f>
        <v/>
      </c>
      <c r="E1055" s="24" t="str" cm="1">
        <f t="array" ref="E1055">IFERROR(-SUMPRODUCT((transactions[Stock_ticker]=A1055)*(transactions[Transaction_type]="Sell")*transactions[Total_amount])/D1055,"")</f>
        <v/>
      </c>
    </row>
    <row r="1056" spans="3:5" ht="21" x14ac:dyDescent="0.25">
      <c r="C1056" s="22" t="str" cm="1">
        <f t="array" ref="C1056">IFERROR(SUMPRODUCT((transactions[Stock_ticker]=A1056)*(transactions[Transaction_type]="Buy")*transactions[Total_amount])/B1056,"")</f>
        <v/>
      </c>
      <c r="E1056" s="24" t="str" cm="1">
        <f t="array" ref="E1056">IFERROR(-SUMPRODUCT((transactions[Stock_ticker]=A1056)*(transactions[Transaction_type]="Sell")*transactions[Total_amount])/D1056,"")</f>
        <v/>
      </c>
    </row>
    <row r="1057" spans="3:5" ht="21" x14ac:dyDescent="0.25">
      <c r="C1057" s="22" t="str" cm="1">
        <f t="array" ref="C1057">IFERROR(SUMPRODUCT((transactions[Stock_ticker]=A1057)*(transactions[Transaction_type]="Buy")*transactions[Total_amount])/B1057,"")</f>
        <v/>
      </c>
      <c r="E1057" s="24" t="str" cm="1">
        <f t="array" ref="E1057">IFERROR(-SUMPRODUCT((transactions[Stock_ticker]=A1057)*(transactions[Transaction_type]="Sell")*transactions[Total_amount])/D1057,"")</f>
        <v/>
      </c>
    </row>
    <row r="1058" spans="3:5" ht="21" x14ac:dyDescent="0.25">
      <c r="C1058" s="22" t="str" cm="1">
        <f t="array" ref="C1058">IFERROR(SUMPRODUCT((transactions[Stock_ticker]=A1058)*(transactions[Transaction_type]="Buy")*transactions[Total_amount])/B1058,"")</f>
        <v/>
      </c>
      <c r="E1058" s="24" t="str" cm="1">
        <f t="array" ref="E1058">IFERROR(-SUMPRODUCT((transactions[Stock_ticker]=A1058)*(transactions[Transaction_type]="Sell")*transactions[Total_amount])/D1058,"")</f>
        <v/>
      </c>
    </row>
    <row r="1059" spans="3:5" ht="21" x14ac:dyDescent="0.25">
      <c r="C1059" s="22" t="str" cm="1">
        <f t="array" ref="C1059">IFERROR(SUMPRODUCT((transactions[Stock_ticker]=A1059)*(transactions[Transaction_type]="Buy")*transactions[Total_amount])/B1059,"")</f>
        <v/>
      </c>
      <c r="E1059" s="24" t="str" cm="1">
        <f t="array" ref="E1059">IFERROR(-SUMPRODUCT((transactions[Stock_ticker]=A1059)*(transactions[Transaction_type]="Sell")*transactions[Total_amount])/D1059,"")</f>
        <v/>
      </c>
    </row>
    <row r="1060" spans="3:5" ht="21" x14ac:dyDescent="0.25">
      <c r="C1060" s="22" t="str" cm="1">
        <f t="array" ref="C1060">IFERROR(SUMPRODUCT((transactions[Stock_ticker]=A1060)*(transactions[Transaction_type]="Buy")*transactions[Total_amount])/B1060,"")</f>
        <v/>
      </c>
      <c r="E1060" s="24" t="str" cm="1">
        <f t="array" ref="E1060">IFERROR(-SUMPRODUCT((transactions[Stock_ticker]=A1060)*(transactions[Transaction_type]="Sell")*transactions[Total_amount])/D1060,"")</f>
        <v/>
      </c>
    </row>
    <row r="1061" spans="3:5" ht="21" x14ac:dyDescent="0.25">
      <c r="C1061" s="22" t="str" cm="1">
        <f t="array" ref="C1061">IFERROR(SUMPRODUCT((transactions[Stock_ticker]=A1061)*(transactions[Transaction_type]="Buy")*transactions[Total_amount])/B1061,"")</f>
        <v/>
      </c>
      <c r="E1061" s="24" t="str" cm="1">
        <f t="array" ref="E1061">IFERROR(-SUMPRODUCT((transactions[Stock_ticker]=A1061)*(transactions[Transaction_type]="Sell")*transactions[Total_amount])/D1061,"")</f>
        <v/>
      </c>
    </row>
    <row r="1062" spans="3:5" ht="21" x14ac:dyDescent="0.25">
      <c r="C1062" s="22" t="str" cm="1">
        <f t="array" ref="C1062">IFERROR(SUMPRODUCT((transactions[Stock_ticker]=A1062)*(transactions[Transaction_type]="Buy")*transactions[Total_amount])/B1062,"")</f>
        <v/>
      </c>
      <c r="E1062" s="24" t="str" cm="1">
        <f t="array" ref="E1062">IFERROR(-SUMPRODUCT((transactions[Stock_ticker]=A1062)*(transactions[Transaction_type]="Sell")*transactions[Total_amount])/D1062,"")</f>
        <v/>
      </c>
    </row>
    <row r="1063" spans="3:5" ht="21" x14ac:dyDescent="0.25">
      <c r="C1063" s="22" t="str" cm="1">
        <f t="array" ref="C1063">IFERROR(SUMPRODUCT((transactions[Stock_ticker]=A1063)*(transactions[Transaction_type]="Buy")*transactions[Total_amount])/B1063,"")</f>
        <v/>
      </c>
      <c r="E1063" s="24" t="str" cm="1">
        <f t="array" ref="E1063">IFERROR(-SUMPRODUCT((transactions[Stock_ticker]=A1063)*(transactions[Transaction_type]="Sell")*transactions[Total_amount])/D1063,"")</f>
        <v/>
      </c>
    </row>
    <row r="1064" spans="3:5" ht="21" x14ac:dyDescent="0.25">
      <c r="C1064" s="22" t="str" cm="1">
        <f t="array" ref="C1064">IFERROR(SUMPRODUCT((transactions[Stock_ticker]=A1064)*(transactions[Transaction_type]="Buy")*transactions[Total_amount])/B1064,"")</f>
        <v/>
      </c>
      <c r="E1064" s="24" t="str" cm="1">
        <f t="array" ref="E1064">IFERROR(-SUMPRODUCT((transactions[Stock_ticker]=A1064)*(transactions[Transaction_type]="Sell")*transactions[Total_amount])/D1064,"")</f>
        <v/>
      </c>
    </row>
    <row r="1065" spans="3:5" ht="21" x14ac:dyDescent="0.25">
      <c r="C1065" s="22" t="str" cm="1">
        <f t="array" ref="C1065">IFERROR(SUMPRODUCT((transactions[Stock_ticker]=A1065)*(transactions[Transaction_type]="Buy")*transactions[Total_amount])/B1065,"")</f>
        <v/>
      </c>
      <c r="E1065" s="24" t="str" cm="1">
        <f t="array" ref="E1065">IFERROR(-SUMPRODUCT((transactions[Stock_ticker]=A1065)*(transactions[Transaction_type]="Sell")*transactions[Total_amount])/D1065,"")</f>
        <v/>
      </c>
    </row>
    <row r="1066" spans="3:5" ht="21" x14ac:dyDescent="0.25">
      <c r="C1066" s="22" t="str" cm="1">
        <f t="array" ref="C1066">IFERROR(SUMPRODUCT((transactions[Stock_ticker]=A1066)*(transactions[Transaction_type]="Buy")*transactions[Total_amount])/B1066,"")</f>
        <v/>
      </c>
      <c r="E1066" s="24" t="str" cm="1">
        <f t="array" ref="E1066">IFERROR(-SUMPRODUCT((transactions[Stock_ticker]=A1066)*(transactions[Transaction_type]="Sell")*transactions[Total_amount])/D1066,"")</f>
        <v/>
      </c>
    </row>
    <row r="1067" spans="3:5" ht="21" x14ac:dyDescent="0.25">
      <c r="C1067" s="22" t="str" cm="1">
        <f t="array" ref="C1067">IFERROR(SUMPRODUCT((transactions[Stock_ticker]=A1067)*(transactions[Transaction_type]="Buy")*transactions[Total_amount])/B1067,"")</f>
        <v/>
      </c>
      <c r="E1067" s="24" t="str" cm="1">
        <f t="array" ref="E1067">IFERROR(-SUMPRODUCT((transactions[Stock_ticker]=A1067)*(transactions[Transaction_type]="Sell")*transactions[Total_amount])/D1067,"")</f>
        <v/>
      </c>
    </row>
    <row r="1068" spans="3:5" ht="21" x14ac:dyDescent="0.25">
      <c r="C1068" s="22" t="str" cm="1">
        <f t="array" ref="C1068">IFERROR(SUMPRODUCT((transactions[Stock_ticker]=A1068)*(transactions[Transaction_type]="Buy")*transactions[Total_amount])/B1068,"")</f>
        <v/>
      </c>
      <c r="E1068" s="24" t="str" cm="1">
        <f t="array" ref="E1068">IFERROR(-SUMPRODUCT((transactions[Stock_ticker]=A1068)*(transactions[Transaction_type]="Sell")*transactions[Total_amount])/D1068,"")</f>
        <v/>
      </c>
    </row>
    <row r="1069" spans="3:5" ht="21" x14ac:dyDescent="0.25">
      <c r="C1069" s="22" t="str" cm="1">
        <f t="array" ref="C1069">IFERROR(SUMPRODUCT((transactions[Stock_ticker]=A1069)*(transactions[Transaction_type]="Buy")*transactions[Total_amount])/B1069,"")</f>
        <v/>
      </c>
      <c r="E1069" s="24" t="str" cm="1">
        <f t="array" ref="E1069">IFERROR(-SUMPRODUCT((transactions[Stock_ticker]=A1069)*(transactions[Transaction_type]="Sell")*transactions[Total_amount])/D1069,"")</f>
        <v/>
      </c>
    </row>
    <row r="1070" spans="3:5" ht="21" x14ac:dyDescent="0.25">
      <c r="C1070" s="22" t="str" cm="1">
        <f t="array" ref="C1070">IFERROR(SUMPRODUCT((transactions[Stock_ticker]=A1070)*(transactions[Transaction_type]="Buy")*transactions[Total_amount])/B1070,"")</f>
        <v/>
      </c>
      <c r="E1070" s="24" t="str" cm="1">
        <f t="array" ref="E1070">IFERROR(-SUMPRODUCT((transactions[Stock_ticker]=A1070)*(transactions[Transaction_type]="Sell")*transactions[Total_amount])/D1070,"")</f>
        <v/>
      </c>
    </row>
    <row r="1071" spans="3:5" ht="21" x14ac:dyDescent="0.25">
      <c r="C1071" s="22" t="str" cm="1">
        <f t="array" ref="C1071">IFERROR(SUMPRODUCT((transactions[Stock_ticker]=A1071)*(transactions[Transaction_type]="Buy")*transactions[Total_amount])/B1071,"")</f>
        <v/>
      </c>
      <c r="E1071" s="24" t="str" cm="1">
        <f t="array" ref="E1071">IFERROR(-SUMPRODUCT((transactions[Stock_ticker]=A1071)*(transactions[Transaction_type]="Sell")*transactions[Total_amount])/D1071,"")</f>
        <v/>
      </c>
    </row>
    <row r="1072" spans="3:5" ht="21" x14ac:dyDescent="0.25">
      <c r="C1072" s="22" t="str" cm="1">
        <f t="array" ref="C1072">IFERROR(SUMPRODUCT((transactions[Stock_ticker]=A1072)*(transactions[Transaction_type]="Buy")*transactions[Total_amount])/B1072,"")</f>
        <v/>
      </c>
      <c r="E1072" s="24" t="str" cm="1">
        <f t="array" ref="E1072">IFERROR(-SUMPRODUCT((transactions[Stock_ticker]=A1072)*(transactions[Transaction_type]="Sell")*transactions[Total_amount])/D1072,"")</f>
        <v/>
      </c>
    </row>
    <row r="1073" spans="3:5" ht="21" x14ac:dyDescent="0.25">
      <c r="C1073" s="22" t="str" cm="1">
        <f t="array" ref="C1073">IFERROR(SUMPRODUCT((transactions[Stock_ticker]=A1073)*(transactions[Transaction_type]="Buy")*transactions[Total_amount])/B1073,"")</f>
        <v/>
      </c>
      <c r="E1073" s="24" t="str" cm="1">
        <f t="array" ref="E1073">IFERROR(-SUMPRODUCT((transactions[Stock_ticker]=A1073)*(transactions[Transaction_type]="Sell")*transactions[Total_amount])/D1073,"")</f>
        <v/>
      </c>
    </row>
    <row r="1074" spans="3:5" ht="21" x14ac:dyDescent="0.25">
      <c r="C1074" s="22" t="str" cm="1">
        <f t="array" ref="C1074">IFERROR(SUMPRODUCT((transactions[Stock_ticker]=A1074)*(transactions[Transaction_type]="Buy")*transactions[Total_amount])/B1074,"")</f>
        <v/>
      </c>
      <c r="E1074" s="24" t="str" cm="1">
        <f t="array" ref="E1074">IFERROR(-SUMPRODUCT((transactions[Stock_ticker]=A1074)*(transactions[Transaction_type]="Sell")*transactions[Total_amount])/D1074,"")</f>
        <v/>
      </c>
    </row>
    <row r="1075" spans="3:5" ht="21" x14ac:dyDescent="0.25">
      <c r="C1075" s="22" t="str" cm="1">
        <f t="array" ref="C1075">IFERROR(SUMPRODUCT((transactions[Stock_ticker]=A1075)*(transactions[Transaction_type]="Buy")*transactions[Total_amount])/B1075,"")</f>
        <v/>
      </c>
      <c r="E1075" s="24" t="str" cm="1">
        <f t="array" ref="E1075">IFERROR(-SUMPRODUCT((transactions[Stock_ticker]=A1075)*(transactions[Transaction_type]="Sell")*transactions[Total_amount])/D1075,"")</f>
        <v/>
      </c>
    </row>
    <row r="1076" spans="3:5" ht="21" x14ac:dyDescent="0.25">
      <c r="C1076" s="22" t="str" cm="1">
        <f t="array" ref="C1076">IFERROR(SUMPRODUCT((transactions[Stock_ticker]=A1076)*(transactions[Transaction_type]="Buy")*transactions[Total_amount])/B1076,"")</f>
        <v/>
      </c>
      <c r="E1076" s="24" t="str" cm="1">
        <f t="array" ref="E1076">IFERROR(-SUMPRODUCT((transactions[Stock_ticker]=A1076)*(transactions[Transaction_type]="Sell")*transactions[Total_amount])/D1076,"")</f>
        <v/>
      </c>
    </row>
    <row r="1077" spans="3:5" ht="21" x14ac:dyDescent="0.25">
      <c r="C1077" s="22" t="str" cm="1">
        <f t="array" ref="C1077">IFERROR(SUMPRODUCT((transactions[Stock_ticker]=A1077)*(transactions[Transaction_type]="Buy")*transactions[Total_amount])/B1077,"")</f>
        <v/>
      </c>
      <c r="E1077" s="24" t="str" cm="1">
        <f t="array" ref="E1077">IFERROR(-SUMPRODUCT((transactions[Stock_ticker]=A1077)*(transactions[Transaction_type]="Sell")*transactions[Total_amount])/D1077,"")</f>
        <v/>
      </c>
    </row>
    <row r="1078" spans="3:5" ht="21" x14ac:dyDescent="0.25">
      <c r="C1078" s="22" t="str" cm="1">
        <f t="array" ref="C1078">IFERROR(SUMPRODUCT((transactions[Stock_ticker]=A1078)*(transactions[Transaction_type]="Buy")*transactions[Total_amount])/B1078,"")</f>
        <v/>
      </c>
      <c r="E1078" s="24" t="str" cm="1">
        <f t="array" ref="E1078">IFERROR(-SUMPRODUCT((transactions[Stock_ticker]=A1078)*(transactions[Transaction_type]="Sell")*transactions[Total_amount])/D1078,"")</f>
        <v/>
      </c>
    </row>
    <row r="1079" spans="3:5" ht="21" x14ac:dyDescent="0.25">
      <c r="C1079" s="22" t="str" cm="1">
        <f t="array" ref="C1079">IFERROR(SUMPRODUCT((transactions[Stock_ticker]=A1079)*(transactions[Transaction_type]="Buy")*transactions[Total_amount])/B1079,"")</f>
        <v/>
      </c>
      <c r="E1079" s="24" t="str" cm="1">
        <f t="array" ref="E1079">IFERROR(-SUMPRODUCT((transactions[Stock_ticker]=A1079)*(transactions[Transaction_type]="Sell")*transactions[Total_amount])/D1079,"")</f>
        <v/>
      </c>
    </row>
    <row r="1080" spans="3:5" ht="21" x14ac:dyDescent="0.25">
      <c r="C1080" s="22" t="str" cm="1">
        <f t="array" ref="C1080">IFERROR(SUMPRODUCT((transactions[Stock_ticker]=A1080)*(transactions[Transaction_type]="Buy")*transactions[Total_amount])/B1080,"")</f>
        <v/>
      </c>
      <c r="E1080" s="24" t="str" cm="1">
        <f t="array" ref="E1080">IFERROR(-SUMPRODUCT((transactions[Stock_ticker]=A1080)*(transactions[Transaction_type]="Sell")*transactions[Total_amount])/D1080,"")</f>
        <v/>
      </c>
    </row>
    <row r="1081" spans="3:5" ht="21" x14ac:dyDescent="0.25">
      <c r="C1081" s="22" t="str" cm="1">
        <f t="array" ref="C1081">IFERROR(SUMPRODUCT((transactions[Stock_ticker]=A1081)*(transactions[Transaction_type]="Buy")*transactions[Total_amount])/B1081,"")</f>
        <v/>
      </c>
      <c r="E1081" s="24" t="str" cm="1">
        <f t="array" ref="E1081">IFERROR(-SUMPRODUCT((transactions[Stock_ticker]=A1081)*(transactions[Transaction_type]="Sell")*transactions[Total_amount])/D1081,"")</f>
        <v/>
      </c>
    </row>
    <row r="1082" spans="3:5" ht="21" x14ac:dyDescent="0.25">
      <c r="C1082" s="22" t="str" cm="1">
        <f t="array" ref="C1082">IFERROR(SUMPRODUCT((transactions[Stock_ticker]=A1082)*(transactions[Transaction_type]="Buy")*transactions[Total_amount])/B1082,"")</f>
        <v/>
      </c>
      <c r="E1082" s="24" t="str" cm="1">
        <f t="array" ref="E1082">IFERROR(-SUMPRODUCT((transactions[Stock_ticker]=A1082)*(transactions[Transaction_type]="Sell")*transactions[Total_amount])/D1082,"")</f>
        <v/>
      </c>
    </row>
    <row r="1083" spans="3:5" ht="21" x14ac:dyDescent="0.25">
      <c r="C1083" s="22" t="str" cm="1">
        <f t="array" ref="C1083">IFERROR(SUMPRODUCT((transactions[Stock_ticker]=A1083)*(transactions[Transaction_type]="Buy")*transactions[Total_amount])/B1083,"")</f>
        <v/>
      </c>
      <c r="E1083" s="24" t="str" cm="1">
        <f t="array" ref="E1083">IFERROR(-SUMPRODUCT((transactions[Stock_ticker]=A1083)*(transactions[Transaction_type]="Sell")*transactions[Total_amount])/D1083,"")</f>
        <v/>
      </c>
    </row>
    <row r="1084" spans="3:5" ht="21" x14ac:dyDescent="0.25">
      <c r="C1084" s="22" t="str" cm="1">
        <f t="array" ref="C1084">IFERROR(SUMPRODUCT((transactions[Stock_ticker]=A1084)*(transactions[Transaction_type]="Buy")*transactions[Total_amount])/B1084,"")</f>
        <v/>
      </c>
      <c r="E1084" s="24" t="str" cm="1">
        <f t="array" ref="E1084">IFERROR(-SUMPRODUCT((transactions[Stock_ticker]=A1084)*(transactions[Transaction_type]="Sell")*transactions[Total_amount])/D1084,"")</f>
        <v/>
      </c>
    </row>
    <row r="1085" spans="3:5" ht="21" x14ac:dyDescent="0.25">
      <c r="C1085" s="22" t="str" cm="1">
        <f t="array" ref="C1085">IFERROR(SUMPRODUCT((transactions[Stock_ticker]=A1085)*(transactions[Transaction_type]="Buy")*transactions[Total_amount])/B1085,"")</f>
        <v/>
      </c>
      <c r="E1085" s="24" t="str" cm="1">
        <f t="array" ref="E1085">IFERROR(-SUMPRODUCT((transactions[Stock_ticker]=A1085)*(transactions[Transaction_type]="Sell")*transactions[Total_amount])/D1085,"")</f>
        <v/>
      </c>
    </row>
    <row r="1086" spans="3:5" ht="21" x14ac:dyDescent="0.25">
      <c r="C1086" s="22" t="str" cm="1">
        <f t="array" ref="C1086">IFERROR(SUMPRODUCT((transactions[Stock_ticker]=A1086)*(transactions[Transaction_type]="Buy")*transactions[Total_amount])/B1086,"")</f>
        <v/>
      </c>
      <c r="E1086" s="24" t="str" cm="1">
        <f t="array" ref="E1086">IFERROR(-SUMPRODUCT((transactions[Stock_ticker]=A1086)*(transactions[Transaction_type]="Sell")*transactions[Total_amount])/D1086,"")</f>
        <v/>
      </c>
    </row>
    <row r="1087" spans="3:5" ht="21" x14ac:dyDescent="0.25">
      <c r="C1087" s="22" t="str" cm="1">
        <f t="array" ref="C1087">IFERROR(SUMPRODUCT((transactions[Stock_ticker]=A1087)*(transactions[Transaction_type]="Buy")*transactions[Total_amount])/B1087,"")</f>
        <v/>
      </c>
      <c r="E1087" s="24" t="str" cm="1">
        <f t="array" ref="E1087">IFERROR(-SUMPRODUCT((transactions[Stock_ticker]=A1087)*(transactions[Transaction_type]="Sell")*transactions[Total_amount])/D1087,"")</f>
        <v/>
      </c>
    </row>
    <row r="1088" spans="3:5" ht="21" x14ac:dyDescent="0.25">
      <c r="C1088" s="22" t="str" cm="1">
        <f t="array" ref="C1088">IFERROR(SUMPRODUCT((transactions[Stock_ticker]=A1088)*(transactions[Transaction_type]="Buy")*transactions[Total_amount])/B1088,"")</f>
        <v/>
      </c>
      <c r="E1088" s="24" t="str" cm="1">
        <f t="array" ref="E1088">IFERROR(-SUMPRODUCT((transactions[Stock_ticker]=A1088)*(transactions[Transaction_type]="Sell")*transactions[Total_amount])/D1088,"")</f>
        <v/>
      </c>
    </row>
    <row r="1089" spans="3:5" ht="21" x14ac:dyDescent="0.25">
      <c r="C1089" s="22" t="str" cm="1">
        <f t="array" ref="C1089">IFERROR(SUMPRODUCT((transactions[Stock_ticker]=A1089)*(transactions[Transaction_type]="Buy")*transactions[Total_amount])/B1089,"")</f>
        <v/>
      </c>
      <c r="E1089" s="24" t="str" cm="1">
        <f t="array" ref="E1089">IFERROR(-SUMPRODUCT((transactions[Stock_ticker]=A1089)*(transactions[Transaction_type]="Sell")*transactions[Total_amount])/D1089,"")</f>
        <v/>
      </c>
    </row>
    <row r="1090" spans="3:5" ht="21" x14ac:dyDescent="0.25">
      <c r="C1090" s="22" t="str" cm="1">
        <f t="array" ref="C1090">IFERROR(SUMPRODUCT((transactions[Stock_ticker]=A1090)*(transactions[Transaction_type]="Buy")*transactions[Total_amount])/B1090,"")</f>
        <v/>
      </c>
      <c r="E1090" s="24" t="str" cm="1">
        <f t="array" ref="E1090">IFERROR(-SUMPRODUCT((transactions[Stock_ticker]=A1090)*(transactions[Transaction_type]="Sell")*transactions[Total_amount])/D1090,"")</f>
        <v/>
      </c>
    </row>
    <row r="1091" spans="3:5" ht="21" x14ac:dyDescent="0.25">
      <c r="C1091" s="22" t="str" cm="1">
        <f t="array" ref="C1091">IFERROR(SUMPRODUCT((transactions[Stock_ticker]=A1091)*(transactions[Transaction_type]="Buy")*transactions[Total_amount])/B1091,"")</f>
        <v/>
      </c>
      <c r="E1091" s="24" t="str" cm="1">
        <f t="array" ref="E1091">IFERROR(-SUMPRODUCT((transactions[Stock_ticker]=A1091)*(transactions[Transaction_type]="Sell")*transactions[Total_amount])/D1091,"")</f>
        <v/>
      </c>
    </row>
    <row r="1092" spans="3:5" ht="21" x14ac:dyDescent="0.25">
      <c r="C1092" s="22" t="str" cm="1">
        <f t="array" ref="C1092">IFERROR(SUMPRODUCT((transactions[Stock_ticker]=A1092)*(transactions[Transaction_type]="Buy")*transactions[Total_amount])/B1092,"")</f>
        <v/>
      </c>
      <c r="E1092" s="24" t="str" cm="1">
        <f t="array" ref="E1092">IFERROR(-SUMPRODUCT((transactions[Stock_ticker]=A1092)*(transactions[Transaction_type]="Sell")*transactions[Total_amount])/D1092,"")</f>
        <v/>
      </c>
    </row>
    <row r="1093" spans="3:5" ht="21" x14ac:dyDescent="0.25">
      <c r="C1093" s="22" t="str" cm="1">
        <f t="array" ref="C1093">IFERROR(SUMPRODUCT((transactions[Stock_ticker]=A1093)*(transactions[Transaction_type]="Buy")*transactions[Total_amount])/B1093,"")</f>
        <v/>
      </c>
      <c r="E1093" s="24" t="str" cm="1">
        <f t="array" ref="E1093">IFERROR(-SUMPRODUCT((transactions[Stock_ticker]=A1093)*(transactions[Transaction_type]="Sell")*transactions[Total_amount])/D1093,"")</f>
        <v/>
      </c>
    </row>
    <row r="1094" spans="3:5" ht="21" x14ac:dyDescent="0.25">
      <c r="C1094" s="22" t="str" cm="1">
        <f t="array" ref="C1094">IFERROR(SUMPRODUCT((transactions[Stock_ticker]=A1094)*(transactions[Transaction_type]="Buy")*transactions[Total_amount])/B1094,"")</f>
        <v/>
      </c>
      <c r="E1094" s="24" t="str" cm="1">
        <f t="array" ref="E1094">IFERROR(-SUMPRODUCT((transactions[Stock_ticker]=A1094)*(transactions[Transaction_type]="Sell")*transactions[Total_amount])/D1094,"")</f>
        <v/>
      </c>
    </row>
    <row r="1095" spans="3:5" ht="21" x14ac:dyDescent="0.25">
      <c r="C1095" s="22" t="str" cm="1">
        <f t="array" ref="C1095">IFERROR(SUMPRODUCT((transactions[Stock_ticker]=A1095)*(transactions[Transaction_type]="Buy")*transactions[Total_amount])/B1095,"")</f>
        <v/>
      </c>
      <c r="E1095" s="24" t="str" cm="1">
        <f t="array" ref="E1095">IFERROR(-SUMPRODUCT((transactions[Stock_ticker]=A1095)*(transactions[Transaction_type]="Sell")*transactions[Total_amount])/D1095,"")</f>
        <v/>
      </c>
    </row>
    <row r="1096" spans="3:5" ht="21" x14ac:dyDescent="0.25">
      <c r="C1096" s="22" t="str" cm="1">
        <f t="array" ref="C1096">IFERROR(SUMPRODUCT((transactions[Stock_ticker]=A1096)*(transactions[Transaction_type]="Buy")*transactions[Total_amount])/B1096,"")</f>
        <v/>
      </c>
      <c r="E1096" s="24" t="str" cm="1">
        <f t="array" ref="E1096">IFERROR(-SUMPRODUCT((transactions[Stock_ticker]=A1096)*(transactions[Transaction_type]="Sell")*transactions[Total_amount])/D1096,"")</f>
        <v/>
      </c>
    </row>
    <row r="1097" spans="3:5" ht="21" x14ac:dyDescent="0.25">
      <c r="C1097" s="22" t="str" cm="1">
        <f t="array" ref="C1097">IFERROR(SUMPRODUCT((transactions[Stock_ticker]=A1097)*(transactions[Transaction_type]="Buy")*transactions[Total_amount])/B1097,"")</f>
        <v/>
      </c>
      <c r="E1097" s="24" t="str" cm="1">
        <f t="array" ref="E1097">IFERROR(-SUMPRODUCT((transactions[Stock_ticker]=A1097)*(transactions[Transaction_type]="Sell")*transactions[Total_amount])/D1097,"")</f>
        <v/>
      </c>
    </row>
    <row r="1098" spans="3:5" ht="21" x14ac:dyDescent="0.25">
      <c r="C1098" s="22" t="str" cm="1">
        <f t="array" ref="C1098">IFERROR(SUMPRODUCT((transactions[Stock_ticker]=A1098)*(transactions[Transaction_type]="Buy")*transactions[Total_amount])/B1098,"")</f>
        <v/>
      </c>
      <c r="E1098" s="24" t="str" cm="1">
        <f t="array" ref="E1098">IFERROR(-SUMPRODUCT((transactions[Stock_ticker]=A1098)*(transactions[Transaction_type]="Sell")*transactions[Total_amount])/D1098,"")</f>
        <v/>
      </c>
    </row>
    <row r="1099" spans="3:5" ht="21" x14ac:dyDescent="0.25">
      <c r="C1099" s="22" t="str" cm="1">
        <f t="array" ref="C1099">IFERROR(SUMPRODUCT((transactions[Stock_ticker]=A1099)*(transactions[Transaction_type]="Buy")*transactions[Total_amount])/B1099,"")</f>
        <v/>
      </c>
      <c r="E1099" s="24" t="str" cm="1">
        <f t="array" ref="E1099">IFERROR(-SUMPRODUCT((transactions[Stock_ticker]=A1099)*(transactions[Transaction_type]="Sell")*transactions[Total_amount])/D1099,"")</f>
        <v/>
      </c>
    </row>
    <row r="1100" spans="3:5" ht="21" x14ac:dyDescent="0.25">
      <c r="C1100" s="22" t="str" cm="1">
        <f t="array" ref="C1100">IFERROR(SUMPRODUCT((transactions[Stock_ticker]=A1100)*(transactions[Transaction_type]="Buy")*transactions[Total_amount])/B1100,"")</f>
        <v/>
      </c>
      <c r="E1100" s="24" t="str" cm="1">
        <f t="array" ref="E1100">IFERROR(-SUMPRODUCT((transactions[Stock_ticker]=A1100)*(transactions[Transaction_type]="Sell")*transactions[Total_amount])/D1100,"")</f>
        <v/>
      </c>
    </row>
    <row r="1101" spans="3:5" ht="21" x14ac:dyDescent="0.25">
      <c r="C1101" s="22" t="str" cm="1">
        <f t="array" ref="C1101">IFERROR(SUMPRODUCT((transactions[Stock_ticker]=A1101)*(transactions[Transaction_type]="Buy")*transactions[Total_amount])/B1101,"")</f>
        <v/>
      </c>
      <c r="E1101" s="24" t="str" cm="1">
        <f t="array" ref="E1101">IFERROR(-SUMPRODUCT((transactions[Stock_ticker]=A1101)*(transactions[Transaction_type]="Sell")*transactions[Total_amount])/D1101,"")</f>
        <v/>
      </c>
    </row>
    <row r="1102" spans="3:5" ht="21" x14ac:dyDescent="0.25">
      <c r="C1102" s="22" t="str" cm="1">
        <f t="array" ref="C1102">IFERROR(SUMPRODUCT((transactions[Stock_ticker]=A1102)*(transactions[Transaction_type]="Buy")*transactions[Total_amount])/B1102,"")</f>
        <v/>
      </c>
      <c r="E1102" s="24" t="str" cm="1">
        <f t="array" ref="E1102">IFERROR(-SUMPRODUCT((transactions[Stock_ticker]=A1102)*(transactions[Transaction_type]="Sell")*transactions[Total_amount])/D1102,"")</f>
        <v/>
      </c>
    </row>
    <row r="1103" spans="3:5" ht="21" x14ac:dyDescent="0.25">
      <c r="C1103" s="22" t="str" cm="1">
        <f t="array" ref="C1103">IFERROR(SUMPRODUCT((transactions[Stock_ticker]=A1103)*(transactions[Transaction_type]="Buy")*transactions[Total_amount])/B1103,"")</f>
        <v/>
      </c>
      <c r="E1103" s="24" t="str" cm="1">
        <f t="array" ref="E1103">IFERROR(-SUMPRODUCT((transactions[Stock_ticker]=A1103)*(transactions[Transaction_type]="Sell")*transactions[Total_amount])/D1103,"")</f>
        <v/>
      </c>
    </row>
    <row r="1104" spans="3:5" ht="21" x14ac:dyDescent="0.25">
      <c r="C1104" s="22" t="str" cm="1">
        <f t="array" ref="C1104">IFERROR(SUMPRODUCT((transactions[Stock_ticker]=A1104)*(transactions[Transaction_type]="Buy")*transactions[Total_amount])/B1104,"")</f>
        <v/>
      </c>
      <c r="E1104" s="24" t="str" cm="1">
        <f t="array" ref="E1104">IFERROR(-SUMPRODUCT((transactions[Stock_ticker]=A1104)*(transactions[Transaction_type]="Sell")*transactions[Total_amount])/D1104,"")</f>
        <v/>
      </c>
    </row>
    <row r="1105" spans="3:5" ht="21" x14ac:dyDescent="0.25">
      <c r="C1105" s="22" t="str" cm="1">
        <f t="array" ref="C1105">IFERROR(SUMPRODUCT((transactions[Stock_ticker]=A1105)*(transactions[Transaction_type]="Buy")*transactions[Total_amount])/B1105,"")</f>
        <v/>
      </c>
      <c r="E1105" s="24" t="str" cm="1">
        <f t="array" ref="E1105">IFERROR(-SUMPRODUCT((transactions[Stock_ticker]=A1105)*(transactions[Transaction_type]="Sell")*transactions[Total_amount])/D1105,"")</f>
        <v/>
      </c>
    </row>
    <row r="1106" spans="3:5" ht="21" x14ac:dyDescent="0.25">
      <c r="C1106" s="22" t="str" cm="1">
        <f t="array" ref="C1106">IFERROR(SUMPRODUCT((transactions[Stock_ticker]=A1106)*(transactions[Transaction_type]="Buy")*transactions[Total_amount])/B1106,"")</f>
        <v/>
      </c>
      <c r="E1106" s="24" t="str" cm="1">
        <f t="array" ref="E1106">IFERROR(-SUMPRODUCT((transactions[Stock_ticker]=A1106)*(transactions[Transaction_type]="Sell")*transactions[Total_amount])/D1106,"")</f>
        <v/>
      </c>
    </row>
    <row r="1107" spans="3:5" ht="21" x14ac:dyDescent="0.25">
      <c r="C1107" s="22" t="str" cm="1">
        <f t="array" ref="C1107">IFERROR(SUMPRODUCT((transactions[Stock_ticker]=A1107)*(transactions[Transaction_type]="Buy")*transactions[Total_amount])/B1107,"")</f>
        <v/>
      </c>
      <c r="E1107" s="24" t="str" cm="1">
        <f t="array" ref="E1107">IFERROR(-SUMPRODUCT((transactions[Stock_ticker]=A1107)*(transactions[Transaction_type]="Sell")*transactions[Total_amount])/D1107,"")</f>
        <v/>
      </c>
    </row>
    <row r="1108" spans="3:5" ht="21" x14ac:dyDescent="0.25">
      <c r="C1108" s="22" t="str" cm="1">
        <f t="array" ref="C1108">IFERROR(SUMPRODUCT((transactions[Stock_ticker]=A1108)*(transactions[Transaction_type]="Buy")*transactions[Total_amount])/B1108,"")</f>
        <v/>
      </c>
      <c r="E1108" s="24" t="str" cm="1">
        <f t="array" ref="E1108">IFERROR(-SUMPRODUCT((transactions[Stock_ticker]=A1108)*(transactions[Transaction_type]="Sell")*transactions[Total_amount])/D1108,"")</f>
        <v/>
      </c>
    </row>
    <row r="1109" spans="3:5" ht="21" x14ac:dyDescent="0.25">
      <c r="C1109" s="22" t="str" cm="1">
        <f t="array" ref="C1109">IFERROR(SUMPRODUCT((transactions[Stock_ticker]=A1109)*(transactions[Transaction_type]="Buy")*transactions[Total_amount])/B1109,"")</f>
        <v/>
      </c>
      <c r="E1109" s="24" t="str" cm="1">
        <f t="array" ref="E1109">IFERROR(-SUMPRODUCT((transactions[Stock_ticker]=A1109)*(transactions[Transaction_type]="Sell")*transactions[Total_amount])/D1109,"")</f>
        <v/>
      </c>
    </row>
    <row r="1110" spans="3:5" ht="21" x14ac:dyDescent="0.25">
      <c r="C1110" s="22" t="str" cm="1">
        <f t="array" ref="C1110">IFERROR(SUMPRODUCT((transactions[Stock_ticker]=A1110)*(transactions[Transaction_type]="Buy")*transactions[Total_amount])/B1110,"")</f>
        <v/>
      </c>
      <c r="E1110" s="24" t="str" cm="1">
        <f t="array" ref="E1110">IFERROR(-SUMPRODUCT((transactions[Stock_ticker]=A1110)*(transactions[Transaction_type]="Sell")*transactions[Total_amount])/D1110,"")</f>
        <v/>
      </c>
    </row>
    <row r="1111" spans="3:5" ht="21" x14ac:dyDescent="0.25">
      <c r="C1111" s="22" t="str" cm="1">
        <f t="array" ref="C1111">IFERROR(SUMPRODUCT((transactions[Stock_ticker]=A1111)*(transactions[Transaction_type]="Buy")*transactions[Total_amount])/B1111,"")</f>
        <v/>
      </c>
      <c r="E1111" s="24" t="str" cm="1">
        <f t="array" ref="E1111">IFERROR(-SUMPRODUCT((transactions[Stock_ticker]=A1111)*(transactions[Transaction_type]="Sell")*transactions[Total_amount])/D1111,"")</f>
        <v/>
      </c>
    </row>
    <row r="1112" spans="3:5" ht="21" x14ac:dyDescent="0.25">
      <c r="C1112" s="22" t="str" cm="1">
        <f t="array" ref="C1112">IFERROR(SUMPRODUCT((transactions[Stock_ticker]=A1112)*(transactions[Transaction_type]="Buy")*transactions[Total_amount])/B1112,"")</f>
        <v/>
      </c>
      <c r="E1112" s="24" t="str" cm="1">
        <f t="array" ref="E1112">IFERROR(-SUMPRODUCT((transactions[Stock_ticker]=A1112)*(transactions[Transaction_type]="Sell")*transactions[Total_amount])/D1112,"")</f>
        <v/>
      </c>
    </row>
    <row r="1113" spans="3:5" ht="21" x14ac:dyDescent="0.25">
      <c r="C1113" s="22" t="str" cm="1">
        <f t="array" ref="C1113">IFERROR(SUMPRODUCT((transactions[Stock_ticker]=A1113)*(transactions[Transaction_type]="Buy")*transactions[Total_amount])/B1113,"")</f>
        <v/>
      </c>
      <c r="E1113" s="24" t="str" cm="1">
        <f t="array" ref="E1113">IFERROR(-SUMPRODUCT((transactions[Stock_ticker]=A1113)*(transactions[Transaction_type]="Sell")*transactions[Total_amount])/D1113,"")</f>
        <v/>
      </c>
    </row>
    <row r="1114" spans="3:5" ht="21" x14ac:dyDescent="0.25">
      <c r="C1114" s="22" t="str" cm="1">
        <f t="array" ref="C1114">IFERROR(SUMPRODUCT((transactions[Stock_ticker]=A1114)*(transactions[Transaction_type]="Buy")*transactions[Total_amount])/B1114,"")</f>
        <v/>
      </c>
      <c r="E1114" s="24" t="str" cm="1">
        <f t="array" ref="E1114">IFERROR(-SUMPRODUCT((transactions[Stock_ticker]=A1114)*(transactions[Transaction_type]="Sell")*transactions[Total_amount])/D1114,"")</f>
        <v/>
      </c>
    </row>
    <row r="1115" spans="3:5" ht="21" x14ac:dyDescent="0.25">
      <c r="C1115" s="22" t="str" cm="1">
        <f t="array" ref="C1115">IFERROR(SUMPRODUCT((transactions[Stock_ticker]=A1115)*(transactions[Transaction_type]="Buy")*transactions[Total_amount])/B1115,"")</f>
        <v/>
      </c>
      <c r="E1115" s="24" t="str" cm="1">
        <f t="array" ref="E1115">IFERROR(-SUMPRODUCT((transactions[Stock_ticker]=A1115)*(transactions[Transaction_type]="Sell")*transactions[Total_amount])/D1115,"")</f>
        <v/>
      </c>
    </row>
    <row r="1116" spans="3:5" ht="21" x14ac:dyDescent="0.25">
      <c r="C1116" s="22" t="str" cm="1">
        <f t="array" ref="C1116">IFERROR(SUMPRODUCT((transactions[Stock_ticker]=A1116)*(transactions[Transaction_type]="Buy")*transactions[Total_amount])/B1116,"")</f>
        <v/>
      </c>
      <c r="E1116" s="24" t="str" cm="1">
        <f t="array" ref="E1116">IFERROR(-SUMPRODUCT((transactions[Stock_ticker]=A1116)*(transactions[Transaction_type]="Sell")*transactions[Total_amount])/D1116,"")</f>
        <v/>
      </c>
    </row>
    <row r="1117" spans="3:5" ht="21" x14ac:dyDescent="0.25">
      <c r="C1117" s="22" t="str" cm="1">
        <f t="array" ref="C1117">IFERROR(SUMPRODUCT((transactions[Stock_ticker]=A1117)*(transactions[Transaction_type]="Buy")*transactions[Total_amount])/B1117,"")</f>
        <v/>
      </c>
      <c r="E1117" s="24" t="str" cm="1">
        <f t="array" ref="E1117">IFERROR(-SUMPRODUCT((transactions[Stock_ticker]=A1117)*(transactions[Transaction_type]="Sell")*transactions[Total_amount])/D1117,"")</f>
        <v/>
      </c>
    </row>
    <row r="1118" spans="3:5" ht="21" x14ac:dyDescent="0.25">
      <c r="C1118" s="22" t="str" cm="1">
        <f t="array" ref="C1118">IFERROR(SUMPRODUCT((transactions[Stock_ticker]=A1118)*(transactions[Transaction_type]="Buy")*transactions[Total_amount])/B1118,"")</f>
        <v/>
      </c>
      <c r="E1118" s="24" t="str" cm="1">
        <f t="array" ref="E1118">IFERROR(-SUMPRODUCT((transactions[Stock_ticker]=A1118)*(transactions[Transaction_type]="Sell")*transactions[Total_amount])/D1118,"")</f>
        <v/>
      </c>
    </row>
    <row r="1119" spans="3:5" ht="21" x14ac:dyDescent="0.25">
      <c r="C1119" s="22" t="str" cm="1">
        <f t="array" ref="C1119">IFERROR(SUMPRODUCT((transactions[Stock_ticker]=A1119)*(transactions[Transaction_type]="Buy")*transactions[Total_amount])/B1119,"")</f>
        <v/>
      </c>
      <c r="E1119" s="24" t="str" cm="1">
        <f t="array" ref="E1119">IFERROR(-SUMPRODUCT((transactions[Stock_ticker]=A1119)*(transactions[Transaction_type]="Sell")*transactions[Total_amount])/D1119,"")</f>
        <v/>
      </c>
    </row>
    <row r="1120" spans="3:5" ht="21" x14ac:dyDescent="0.25">
      <c r="C1120" s="22" t="str" cm="1">
        <f t="array" ref="C1120">IFERROR(SUMPRODUCT((transactions[Stock_ticker]=A1120)*(transactions[Transaction_type]="Buy")*transactions[Total_amount])/B1120,"")</f>
        <v/>
      </c>
      <c r="E1120" s="24" t="str" cm="1">
        <f t="array" ref="E1120">IFERROR(-SUMPRODUCT((transactions[Stock_ticker]=A1120)*(transactions[Transaction_type]="Sell")*transactions[Total_amount])/D1120,"")</f>
        <v/>
      </c>
    </row>
    <row r="1121" spans="3:5" ht="21" x14ac:dyDescent="0.25">
      <c r="C1121" s="22" t="str" cm="1">
        <f t="array" ref="C1121">IFERROR(SUMPRODUCT((transactions[Stock_ticker]=A1121)*(transactions[Transaction_type]="Buy")*transactions[Total_amount])/B1121,"")</f>
        <v/>
      </c>
      <c r="E1121" s="24" t="str" cm="1">
        <f t="array" ref="E1121">IFERROR(-SUMPRODUCT((transactions[Stock_ticker]=A1121)*(transactions[Transaction_type]="Sell")*transactions[Total_amount])/D1121,"")</f>
        <v/>
      </c>
    </row>
    <row r="1122" spans="3:5" ht="21" x14ac:dyDescent="0.25">
      <c r="C1122" s="22" t="str" cm="1">
        <f t="array" ref="C1122">IFERROR(SUMPRODUCT((transactions[Stock_ticker]=A1122)*(transactions[Transaction_type]="Buy")*transactions[Total_amount])/B1122,"")</f>
        <v/>
      </c>
      <c r="E1122" s="24" t="str" cm="1">
        <f t="array" ref="E1122">IFERROR(-SUMPRODUCT((transactions[Stock_ticker]=A1122)*(transactions[Transaction_type]="Sell")*transactions[Total_amount])/D1122,"")</f>
        <v/>
      </c>
    </row>
    <row r="1123" spans="3:5" ht="21" x14ac:dyDescent="0.25">
      <c r="C1123" s="22" t="str" cm="1">
        <f t="array" ref="C1123">IFERROR(SUMPRODUCT((transactions[Stock_ticker]=A1123)*(transactions[Transaction_type]="Buy")*transactions[Total_amount])/B1123,"")</f>
        <v/>
      </c>
      <c r="E1123" s="24" t="str" cm="1">
        <f t="array" ref="E1123">IFERROR(-SUMPRODUCT((transactions[Stock_ticker]=A1123)*(transactions[Transaction_type]="Sell")*transactions[Total_amount])/D1123,"")</f>
        <v/>
      </c>
    </row>
    <row r="1124" spans="3:5" ht="21" x14ac:dyDescent="0.25">
      <c r="C1124" s="22" t="str" cm="1">
        <f t="array" ref="C1124">IFERROR(SUMPRODUCT((transactions[Stock_ticker]=A1124)*(transactions[Transaction_type]="Buy")*transactions[Total_amount])/B1124,"")</f>
        <v/>
      </c>
      <c r="E1124" s="24" t="str" cm="1">
        <f t="array" ref="E1124">IFERROR(-SUMPRODUCT((transactions[Stock_ticker]=A1124)*(transactions[Transaction_type]="Sell")*transactions[Total_amount])/D1124,"")</f>
        <v/>
      </c>
    </row>
    <row r="1125" spans="3:5" ht="21" x14ac:dyDescent="0.25">
      <c r="C1125" s="22" t="str" cm="1">
        <f t="array" ref="C1125">IFERROR(SUMPRODUCT((transactions[Stock_ticker]=A1125)*(transactions[Transaction_type]="Buy")*transactions[Total_amount])/B1125,"")</f>
        <v/>
      </c>
      <c r="E1125" s="24" t="str" cm="1">
        <f t="array" ref="E1125">IFERROR(-SUMPRODUCT((transactions[Stock_ticker]=A1125)*(transactions[Transaction_type]="Sell")*transactions[Total_amount])/D1125,"")</f>
        <v/>
      </c>
    </row>
    <row r="1126" spans="3:5" ht="21" x14ac:dyDescent="0.25">
      <c r="C1126" s="22" t="str" cm="1">
        <f t="array" ref="C1126">IFERROR(SUMPRODUCT((transactions[Stock_ticker]=A1126)*(transactions[Transaction_type]="Buy")*transactions[Total_amount])/B1126,"")</f>
        <v/>
      </c>
      <c r="E1126" s="24" t="str" cm="1">
        <f t="array" ref="E1126">IFERROR(-SUMPRODUCT((transactions[Stock_ticker]=A1126)*(transactions[Transaction_type]="Sell")*transactions[Total_amount])/D1126,"")</f>
        <v/>
      </c>
    </row>
    <row r="1127" spans="3:5" ht="21" x14ac:dyDescent="0.25">
      <c r="C1127" s="22" t="str" cm="1">
        <f t="array" ref="C1127">IFERROR(SUMPRODUCT((transactions[Stock_ticker]=A1127)*(transactions[Transaction_type]="Buy")*transactions[Total_amount])/B1127,"")</f>
        <v/>
      </c>
      <c r="E1127" s="24" t="str" cm="1">
        <f t="array" ref="E1127">IFERROR(-SUMPRODUCT((transactions[Stock_ticker]=A1127)*(transactions[Transaction_type]="Sell")*transactions[Total_amount])/D1127,"")</f>
        <v/>
      </c>
    </row>
    <row r="1128" spans="3:5" ht="21" x14ac:dyDescent="0.25">
      <c r="C1128" s="22" t="str" cm="1">
        <f t="array" ref="C1128">IFERROR(SUMPRODUCT((transactions[Stock_ticker]=A1128)*(transactions[Transaction_type]="Buy")*transactions[Total_amount])/B1128,"")</f>
        <v/>
      </c>
      <c r="E1128" s="24" t="str" cm="1">
        <f t="array" ref="E1128">IFERROR(-SUMPRODUCT((transactions[Stock_ticker]=A1128)*(transactions[Transaction_type]="Sell")*transactions[Total_amount])/D1128,"")</f>
        <v/>
      </c>
    </row>
    <row r="1129" spans="3:5" ht="21" x14ac:dyDescent="0.25">
      <c r="C1129" s="22" t="str" cm="1">
        <f t="array" ref="C1129">IFERROR(SUMPRODUCT((transactions[Stock_ticker]=A1129)*(transactions[Transaction_type]="Buy")*transactions[Total_amount])/B1129,"")</f>
        <v/>
      </c>
      <c r="E1129" s="24" t="str" cm="1">
        <f t="array" ref="E1129">IFERROR(-SUMPRODUCT((transactions[Stock_ticker]=A1129)*(transactions[Transaction_type]="Sell")*transactions[Total_amount])/D1129,"")</f>
        <v/>
      </c>
    </row>
    <row r="1130" spans="3:5" ht="21" x14ac:dyDescent="0.25">
      <c r="C1130" s="22" t="str" cm="1">
        <f t="array" ref="C1130">IFERROR(SUMPRODUCT((transactions[Stock_ticker]=A1130)*(transactions[Transaction_type]="Buy")*transactions[Total_amount])/B1130,"")</f>
        <v/>
      </c>
      <c r="E1130" s="24" t="str" cm="1">
        <f t="array" ref="E1130">IFERROR(-SUMPRODUCT((transactions[Stock_ticker]=A1130)*(transactions[Transaction_type]="Sell")*transactions[Total_amount])/D1130,"")</f>
        <v/>
      </c>
    </row>
    <row r="1131" spans="3:5" ht="21" x14ac:dyDescent="0.25">
      <c r="C1131" s="22" t="str" cm="1">
        <f t="array" ref="C1131">IFERROR(SUMPRODUCT((transactions[Stock_ticker]=A1131)*(transactions[Transaction_type]="Buy")*transactions[Total_amount])/B1131,"")</f>
        <v/>
      </c>
      <c r="E1131" s="24" t="str" cm="1">
        <f t="array" ref="E1131">IFERROR(-SUMPRODUCT((transactions[Stock_ticker]=A1131)*(transactions[Transaction_type]="Sell")*transactions[Total_amount])/D1131,"")</f>
        <v/>
      </c>
    </row>
    <row r="1132" spans="3:5" ht="21" x14ac:dyDescent="0.25">
      <c r="C1132" s="22" t="str" cm="1">
        <f t="array" ref="C1132">IFERROR(SUMPRODUCT((transactions[Stock_ticker]=A1132)*(transactions[Transaction_type]="Buy")*transactions[Total_amount])/B1132,"")</f>
        <v/>
      </c>
      <c r="E1132" s="24" t="str" cm="1">
        <f t="array" ref="E1132">IFERROR(-SUMPRODUCT((transactions[Stock_ticker]=A1132)*(transactions[Transaction_type]="Sell")*transactions[Total_amount])/D1132,"")</f>
        <v/>
      </c>
    </row>
    <row r="1133" spans="3:5" ht="21" x14ac:dyDescent="0.25">
      <c r="C1133" s="22" t="str" cm="1">
        <f t="array" ref="C1133">IFERROR(SUMPRODUCT((transactions[Stock_ticker]=A1133)*(transactions[Transaction_type]="Buy")*transactions[Total_amount])/B1133,"")</f>
        <v/>
      </c>
      <c r="E1133" s="24" t="str" cm="1">
        <f t="array" ref="E1133">IFERROR(-SUMPRODUCT((transactions[Stock_ticker]=A1133)*(transactions[Transaction_type]="Sell")*transactions[Total_amount])/D1133,"")</f>
        <v/>
      </c>
    </row>
    <row r="1134" spans="3:5" ht="21" x14ac:dyDescent="0.25">
      <c r="C1134" s="22" t="str" cm="1">
        <f t="array" ref="C1134">IFERROR(SUMPRODUCT((transactions[Stock_ticker]=A1134)*(transactions[Transaction_type]="Buy")*transactions[Total_amount])/B1134,"")</f>
        <v/>
      </c>
      <c r="E1134" s="24" t="str" cm="1">
        <f t="array" ref="E1134">IFERROR(-SUMPRODUCT((transactions[Stock_ticker]=A1134)*(transactions[Transaction_type]="Sell")*transactions[Total_amount])/D1134,"")</f>
        <v/>
      </c>
    </row>
    <row r="1135" spans="3:5" ht="21" x14ac:dyDescent="0.25">
      <c r="C1135" s="22" t="str" cm="1">
        <f t="array" ref="C1135">IFERROR(SUMPRODUCT((transactions[Stock_ticker]=A1135)*(transactions[Transaction_type]="Buy")*transactions[Total_amount])/B1135,"")</f>
        <v/>
      </c>
      <c r="E1135" s="24" t="str" cm="1">
        <f t="array" ref="E1135">IFERROR(-SUMPRODUCT((transactions[Stock_ticker]=A1135)*(transactions[Transaction_type]="Sell")*transactions[Total_amount])/D1135,"")</f>
        <v/>
      </c>
    </row>
    <row r="1136" spans="3:5" ht="21" x14ac:dyDescent="0.25">
      <c r="C1136" s="22" t="str" cm="1">
        <f t="array" ref="C1136">IFERROR(SUMPRODUCT((transactions[Stock_ticker]=A1136)*(transactions[Transaction_type]="Buy")*transactions[Total_amount])/B1136,"")</f>
        <v/>
      </c>
      <c r="E1136" s="24" t="str" cm="1">
        <f t="array" ref="E1136">IFERROR(-SUMPRODUCT((transactions[Stock_ticker]=A1136)*(transactions[Transaction_type]="Sell")*transactions[Total_amount])/D1136,"")</f>
        <v/>
      </c>
    </row>
    <row r="1137" spans="3:5" ht="21" x14ac:dyDescent="0.25">
      <c r="C1137" s="22" t="str" cm="1">
        <f t="array" ref="C1137">IFERROR(SUMPRODUCT((transactions[Stock_ticker]=A1137)*(transactions[Transaction_type]="Buy")*transactions[Total_amount])/B1137,"")</f>
        <v/>
      </c>
      <c r="E1137" s="24" t="str" cm="1">
        <f t="array" ref="E1137">IFERROR(-SUMPRODUCT((transactions[Stock_ticker]=A1137)*(transactions[Transaction_type]="Sell")*transactions[Total_amount])/D1137,"")</f>
        <v/>
      </c>
    </row>
    <row r="1138" spans="3:5" ht="21" x14ac:dyDescent="0.25">
      <c r="C1138" s="22" t="str" cm="1">
        <f t="array" ref="C1138">IFERROR(SUMPRODUCT((transactions[Stock_ticker]=A1138)*(transactions[Transaction_type]="Buy")*transactions[Total_amount])/B1138,"")</f>
        <v/>
      </c>
      <c r="E1138" s="24" t="str" cm="1">
        <f t="array" ref="E1138">IFERROR(-SUMPRODUCT((transactions[Stock_ticker]=A1138)*(transactions[Transaction_type]="Sell")*transactions[Total_amount])/D1138,"")</f>
        <v/>
      </c>
    </row>
    <row r="1139" spans="3:5" ht="21" x14ac:dyDescent="0.25">
      <c r="C1139" s="22" t="str" cm="1">
        <f t="array" ref="C1139">IFERROR(SUMPRODUCT((transactions[Stock_ticker]=A1139)*(transactions[Transaction_type]="Buy")*transactions[Total_amount])/B1139,"")</f>
        <v/>
      </c>
      <c r="E1139" s="24" t="str" cm="1">
        <f t="array" ref="E1139">IFERROR(-SUMPRODUCT((transactions[Stock_ticker]=A1139)*(transactions[Transaction_type]="Sell")*transactions[Total_amount])/D1139,"")</f>
        <v/>
      </c>
    </row>
    <row r="1140" spans="3:5" ht="21" x14ac:dyDescent="0.25">
      <c r="C1140" s="22" t="str" cm="1">
        <f t="array" ref="C1140">IFERROR(SUMPRODUCT((transactions[Stock_ticker]=A1140)*(transactions[Transaction_type]="Buy")*transactions[Total_amount])/B1140,"")</f>
        <v/>
      </c>
      <c r="E1140" s="24" t="str" cm="1">
        <f t="array" ref="E1140">IFERROR(-SUMPRODUCT((transactions[Stock_ticker]=A1140)*(transactions[Transaction_type]="Sell")*transactions[Total_amount])/D1140,"")</f>
        <v/>
      </c>
    </row>
    <row r="1141" spans="3:5" ht="21" x14ac:dyDescent="0.25">
      <c r="C1141" s="22" t="str" cm="1">
        <f t="array" ref="C1141">IFERROR(SUMPRODUCT((transactions[Stock_ticker]=A1141)*(transactions[Transaction_type]="Buy")*transactions[Total_amount])/B1141,"")</f>
        <v/>
      </c>
      <c r="E1141" s="24" t="str" cm="1">
        <f t="array" ref="E1141">IFERROR(-SUMPRODUCT((transactions[Stock_ticker]=A1141)*(transactions[Transaction_type]="Sell")*transactions[Total_amount])/D1141,"")</f>
        <v/>
      </c>
    </row>
    <row r="1142" spans="3:5" ht="21" x14ac:dyDescent="0.25">
      <c r="C1142" s="22" t="str" cm="1">
        <f t="array" ref="C1142">IFERROR(SUMPRODUCT((transactions[Stock_ticker]=A1142)*(transactions[Transaction_type]="Buy")*transactions[Total_amount])/B1142,"")</f>
        <v/>
      </c>
      <c r="E1142" s="24" t="str" cm="1">
        <f t="array" ref="E1142">IFERROR(-SUMPRODUCT((transactions[Stock_ticker]=A1142)*(transactions[Transaction_type]="Sell")*transactions[Total_amount])/D1142,"")</f>
        <v/>
      </c>
    </row>
    <row r="1143" spans="3:5" ht="21" x14ac:dyDescent="0.25">
      <c r="C1143" s="22" t="str" cm="1">
        <f t="array" ref="C1143">IFERROR(SUMPRODUCT((transactions[Stock_ticker]=A1143)*(transactions[Transaction_type]="Buy")*transactions[Total_amount])/B1143,"")</f>
        <v/>
      </c>
      <c r="E1143" s="24" t="str" cm="1">
        <f t="array" ref="E1143">IFERROR(-SUMPRODUCT((transactions[Stock_ticker]=A1143)*(transactions[Transaction_type]="Sell")*transactions[Total_amount])/D1143,"")</f>
        <v/>
      </c>
    </row>
    <row r="1144" spans="3:5" ht="21" x14ac:dyDescent="0.25">
      <c r="C1144" s="22" t="str" cm="1">
        <f t="array" ref="C1144">IFERROR(SUMPRODUCT((transactions[Stock_ticker]=A1144)*(transactions[Transaction_type]="Buy")*transactions[Total_amount])/B1144,"")</f>
        <v/>
      </c>
      <c r="E1144" s="24" t="str" cm="1">
        <f t="array" ref="E1144">IFERROR(-SUMPRODUCT((transactions[Stock_ticker]=A1144)*(transactions[Transaction_type]="Sell")*transactions[Total_amount])/D1144,"")</f>
        <v/>
      </c>
    </row>
    <row r="1145" spans="3:5" ht="21" x14ac:dyDescent="0.25">
      <c r="C1145" s="22" t="str" cm="1">
        <f t="array" ref="C1145">IFERROR(SUMPRODUCT((transactions[Stock_ticker]=A1145)*(transactions[Transaction_type]="Buy")*transactions[Total_amount])/B1145,"")</f>
        <v/>
      </c>
      <c r="E1145" s="24" t="str" cm="1">
        <f t="array" ref="E1145">IFERROR(-SUMPRODUCT((transactions[Stock_ticker]=A1145)*(transactions[Transaction_type]="Sell")*transactions[Total_amount])/D1145,"")</f>
        <v/>
      </c>
    </row>
    <row r="1146" spans="3:5" ht="21" x14ac:dyDescent="0.25">
      <c r="C1146" s="22" t="str" cm="1">
        <f t="array" ref="C1146">IFERROR(SUMPRODUCT((transactions[Stock_ticker]=A1146)*(transactions[Transaction_type]="Buy")*transactions[Total_amount])/B1146,"")</f>
        <v/>
      </c>
      <c r="E1146" s="24" t="str" cm="1">
        <f t="array" ref="E1146">IFERROR(-SUMPRODUCT((transactions[Stock_ticker]=A1146)*(transactions[Transaction_type]="Sell")*transactions[Total_amount])/D1146,"")</f>
        <v/>
      </c>
    </row>
    <row r="1147" spans="3:5" ht="21" x14ac:dyDescent="0.25">
      <c r="C1147" s="22" t="str" cm="1">
        <f t="array" ref="C1147">IFERROR(SUMPRODUCT((transactions[Stock_ticker]=A1147)*(transactions[Transaction_type]="Buy")*transactions[Total_amount])/B1147,"")</f>
        <v/>
      </c>
      <c r="E1147" s="24" t="str" cm="1">
        <f t="array" ref="E1147">IFERROR(-SUMPRODUCT((transactions[Stock_ticker]=A1147)*(transactions[Transaction_type]="Sell")*transactions[Total_amount])/D1147,"")</f>
        <v/>
      </c>
    </row>
    <row r="1148" spans="3:5" ht="21" x14ac:dyDescent="0.25">
      <c r="C1148" s="22" t="str" cm="1">
        <f t="array" ref="C1148">IFERROR(SUMPRODUCT((transactions[Stock_ticker]=A1148)*(transactions[Transaction_type]="Buy")*transactions[Total_amount])/B1148,"")</f>
        <v/>
      </c>
      <c r="E1148" s="24" t="str" cm="1">
        <f t="array" ref="E1148">IFERROR(-SUMPRODUCT((transactions[Stock_ticker]=A1148)*(transactions[Transaction_type]="Sell")*transactions[Total_amount])/D1148,"")</f>
        <v/>
      </c>
    </row>
    <row r="1149" spans="3:5" ht="21" x14ac:dyDescent="0.25">
      <c r="C1149" s="22" t="str" cm="1">
        <f t="array" ref="C1149">IFERROR(SUMPRODUCT((transactions[Stock_ticker]=A1149)*(transactions[Transaction_type]="Buy")*transactions[Total_amount])/B1149,"")</f>
        <v/>
      </c>
      <c r="E1149" s="24" t="str" cm="1">
        <f t="array" ref="E1149">IFERROR(-SUMPRODUCT((transactions[Stock_ticker]=A1149)*(transactions[Transaction_type]="Sell")*transactions[Total_amount])/D1149,"")</f>
        <v/>
      </c>
    </row>
    <row r="1150" spans="3:5" ht="21" x14ac:dyDescent="0.25">
      <c r="C1150" s="22" t="str" cm="1">
        <f t="array" ref="C1150">IFERROR(SUMPRODUCT((transactions[Stock_ticker]=A1150)*(transactions[Transaction_type]="Buy")*transactions[Total_amount])/B1150,"")</f>
        <v/>
      </c>
      <c r="E1150" s="24" t="str" cm="1">
        <f t="array" ref="E1150">IFERROR(-SUMPRODUCT((transactions[Stock_ticker]=A1150)*(transactions[Transaction_type]="Sell")*transactions[Total_amount])/D1150,"")</f>
        <v/>
      </c>
    </row>
    <row r="1151" spans="3:5" ht="21" x14ac:dyDescent="0.25">
      <c r="C1151" s="22" t="str" cm="1">
        <f t="array" ref="C1151">IFERROR(SUMPRODUCT((transactions[Stock_ticker]=A1151)*(transactions[Transaction_type]="Buy")*transactions[Total_amount])/B1151,"")</f>
        <v/>
      </c>
      <c r="E1151" s="24" t="str" cm="1">
        <f t="array" ref="E1151">IFERROR(-SUMPRODUCT((transactions[Stock_ticker]=A1151)*(transactions[Transaction_type]="Sell")*transactions[Total_amount])/D1151,"")</f>
        <v/>
      </c>
    </row>
    <row r="1152" spans="3:5" ht="21" x14ac:dyDescent="0.25">
      <c r="C1152" s="22" t="str" cm="1">
        <f t="array" ref="C1152">IFERROR(SUMPRODUCT((transactions[Stock_ticker]=A1152)*(transactions[Transaction_type]="Buy")*transactions[Total_amount])/B1152,"")</f>
        <v/>
      </c>
      <c r="E1152" s="24" t="str" cm="1">
        <f t="array" ref="E1152">IFERROR(-SUMPRODUCT((transactions[Stock_ticker]=A1152)*(transactions[Transaction_type]="Sell")*transactions[Total_amount])/D1152,"")</f>
        <v/>
      </c>
    </row>
    <row r="1153" spans="3:5" ht="21" x14ac:dyDescent="0.25">
      <c r="C1153" s="22" t="str" cm="1">
        <f t="array" ref="C1153">IFERROR(SUMPRODUCT((transactions[Stock_ticker]=A1153)*(transactions[Transaction_type]="Buy")*transactions[Total_amount])/B1153,"")</f>
        <v/>
      </c>
      <c r="E1153" s="24" t="str" cm="1">
        <f t="array" ref="E1153">IFERROR(-SUMPRODUCT((transactions[Stock_ticker]=A1153)*(transactions[Transaction_type]="Sell")*transactions[Total_amount])/D1153,"")</f>
        <v/>
      </c>
    </row>
    <row r="1154" spans="3:5" ht="21" x14ac:dyDescent="0.25">
      <c r="C1154" s="22" t="str" cm="1">
        <f t="array" ref="C1154">IFERROR(SUMPRODUCT((transactions[Stock_ticker]=A1154)*(transactions[Transaction_type]="Buy")*transactions[Total_amount])/B1154,"")</f>
        <v/>
      </c>
      <c r="E1154" s="24" t="str" cm="1">
        <f t="array" ref="E1154">IFERROR(-SUMPRODUCT((transactions[Stock_ticker]=A1154)*(transactions[Transaction_type]="Sell")*transactions[Total_amount])/D1154,"")</f>
        <v/>
      </c>
    </row>
    <row r="1155" spans="3:5" ht="21" x14ac:dyDescent="0.25">
      <c r="C1155" s="22" t="str" cm="1">
        <f t="array" ref="C1155">IFERROR(SUMPRODUCT((transactions[Stock_ticker]=A1155)*(transactions[Transaction_type]="Buy")*transactions[Total_amount])/B1155,"")</f>
        <v/>
      </c>
      <c r="E1155" s="24" t="str" cm="1">
        <f t="array" ref="E1155">IFERROR(-SUMPRODUCT((transactions[Stock_ticker]=A1155)*(transactions[Transaction_type]="Sell")*transactions[Total_amount])/D1155,"")</f>
        <v/>
      </c>
    </row>
    <row r="1156" spans="3:5" ht="21" x14ac:dyDescent="0.25">
      <c r="C1156" s="22" t="str" cm="1">
        <f t="array" ref="C1156">IFERROR(SUMPRODUCT((transactions[Stock_ticker]=A1156)*(transactions[Transaction_type]="Buy")*transactions[Total_amount])/B1156,"")</f>
        <v/>
      </c>
      <c r="E1156" s="24" t="str" cm="1">
        <f t="array" ref="E1156">IFERROR(-SUMPRODUCT((transactions[Stock_ticker]=A1156)*(transactions[Transaction_type]="Sell")*transactions[Total_amount])/D1156,"")</f>
        <v/>
      </c>
    </row>
    <row r="1157" spans="3:5" ht="21" x14ac:dyDescent="0.25">
      <c r="C1157" s="22" t="str" cm="1">
        <f t="array" ref="C1157">IFERROR(SUMPRODUCT((transactions[Stock_ticker]=A1157)*(transactions[Transaction_type]="Buy")*transactions[Total_amount])/B1157,"")</f>
        <v/>
      </c>
      <c r="E1157" s="24" t="str" cm="1">
        <f t="array" ref="E1157">IFERROR(-SUMPRODUCT((transactions[Stock_ticker]=A1157)*(transactions[Transaction_type]="Sell")*transactions[Total_amount])/D1157,"")</f>
        <v/>
      </c>
    </row>
    <row r="1158" spans="3:5" ht="21" x14ac:dyDescent="0.25">
      <c r="C1158" s="22" t="str" cm="1">
        <f t="array" ref="C1158">IFERROR(SUMPRODUCT((transactions[Stock_ticker]=A1158)*(transactions[Transaction_type]="Buy")*transactions[Total_amount])/B1158,"")</f>
        <v/>
      </c>
      <c r="E1158" s="24" t="str" cm="1">
        <f t="array" ref="E1158">IFERROR(-SUMPRODUCT((transactions[Stock_ticker]=A1158)*(transactions[Transaction_type]="Sell")*transactions[Total_amount])/D1158,"")</f>
        <v/>
      </c>
    </row>
    <row r="1159" spans="3:5" ht="21" x14ac:dyDescent="0.25">
      <c r="C1159" s="22" t="str" cm="1">
        <f t="array" ref="C1159">IFERROR(SUMPRODUCT((transactions[Stock_ticker]=A1159)*(transactions[Transaction_type]="Buy")*transactions[Total_amount])/B1159,"")</f>
        <v/>
      </c>
      <c r="E1159" s="24" t="str" cm="1">
        <f t="array" ref="E1159">IFERROR(-SUMPRODUCT((transactions[Stock_ticker]=A1159)*(transactions[Transaction_type]="Sell")*transactions[Total_amount])/D1159,"")</f>
        <v/>
      </c>
    </row>
    <row r="1160" spans="3:5" ht="21" x14ac:dyDescent="0.25">
      <c r="C1160" s="22" t="str" cm="1">
        <f t="array" ref="C1160">IFERROR(SUMPRODUCT((transactions[Stock_ticker]=A1160)*(transactions[Transaction_type]="Buy")*transactions[Total_amount])/B1160,"")</f>
        <v/>
      </c>
      <c r="E1160" s="24" t="str" cm="1">
        <f t="array" ref="E1160">IFERROR(-SUMPRODUCT((transactions[Stock_ticker]=A1160)*(transactions[Transaction_type]="Sell")*transactions[Total_amount])/D1160,"")</f>
        <v/>
      </c>
    </row>
    <row r="1161" spans="3:5" ht="21" x14ac:dyDescent="0.25">
      <c r="C1161" s="22" t="str" cm="1">
        <f t="array" ref="C1161">IFERROR(SUMPRODUCT((transactions[Stock_ticker]=A1161)*(transactions[Transaction_type]="Buy")*transactions[Total_amount])/B1161,"")</f>
        <v/>
      </c>
      <c r="E1161" s="24" t="str" cm="1">
        <f t="array" ref="E1161">IFERROR(-SUMPRODUCT((transactions[Stock_ticker]=A1161)*(transactions[Transaction_type]="Sell")*transactions[Total_amount])/D1161,"")</f>
        <v/>
      </c>
    </row>
    <row r="1162" spans="3:5" ht="21" x14ac:dyDescent="0.25">
      <c r="C1162" s="22" t="str" cm="1">
        <f t="array" ref="C1162">IFERROR(SUMPRODUCT((transactions[Stock_ticker]=A1162)*(transactions[Transaction_type]="Buy")*transactions[Total_amount])/B1162,"")</f>
        <v/>
      </c>
      <c r="E1162" s="24" t="str" cm="1">
        <f t="array" ref="E1162">IFERROR(-SUMPRODUCT((transactions[Stock_ticker]=A1162)*(transactions[Transaction_type]="Sell")*transactions[Total_amount])/D1162,"")</f>
        <v/>
      </c>
    </row>
    <row r="1163" spans="3:5" ht="21" x14ac:dyDescent="0.25">
      <c r="C1163" s="22" t="str" cm="1">
        <f t="array" ref="C1163">IFERROR(SUMPRODUCT((transactions[Stock_ticker]=A1163)*(transactions[Transaction_type]="Buy")*transactions[Total_amount])/B1163,"")</f>
        <v/>
      </c>
      <c r="E1163" s="24" t="str" cm="1">
        <f t="array" ref="E1163">IFERROR(-SUMPRODUCT((transactions[Stock_ticker]=A1163)*(transactions[Transaction_type]="Sell")*transactions[Total_amount])/D1163,"")</f>
        <v/>
      </c>
    </row>
    <row r="1164" spans="3:5" ht="21" x14ac:dyDescent="0.25">
      <c r="C1164" s="22" t="str" cm="1">
        <f t="array" ref="C1164">IFERROR(SUMPRODUCT((transactions[Stock_ticker]=A1164)*(transactions[Transaction_type]="Buy")*transactions[Total_amount])/B1164,"")</f>
        <v/>
      </c>
      <c r="E1164" s="24" t="str" cm="1">
        <f t="array" ref="E1164">IFERROR(-SUMPRODUCT((transactions[Stock_ticker]=A1164)*(transactions[Transaction_type]="Sell")*transactions[Total_amount])/D1164,"")</f>
        <v/>
      </c>
    </row>
    <row r="1165" spans="3:5" ht="21" x14ac:dyDescent="0.25">
      <c r="C1165" s="22" t="str" cm="1">
        <f t="array" ref="C1165">IFERROR(SUMPRODUCT((transactions[Stock_ticker]=A1165)*(transactions[Transaction_type]="Buy")*transactions[Total_amount])/B1165,"")</f>
        <v/>
      </c>
      <c r="E1165" s="24" t="str" cm="1">
        <f t="array" ref="E1165">IFERROR(-SUMPRODUCT((transactions[Stock_ticker]=A1165)*(transactions[Transaction_type]="Sell")*transactions[Total_amount])/D1165,"")</f>
        <v/>
      </c>
    </row>
    <row r="1166" spans="3:5" ht="21" x14ac:dyDescent="0.25">
      <c r="C1166" s="22" t="str" cm="1">
        <f t="array" ref="C1166">IFERROR(SUMPRODUCT((transactions[Stock_ticker]=A1166)*(transactions[Transaction_type]="Buy")*transactions[Total_amount])/B1166,"")</f>
        <v/>
      </c>
      <c r="E1166" s="24" t="str" cm="1">
        <f t="array" ref="E1166">IFERROR(-SUMPRODUCT((transactions[Stock_ticker]=A1166)*(transactions[Transaction_type]="Sell")*transactions[Total_amount])/D1166,"")</f>
        <v/>
      </c>
    </row>
    <row r="1167" spans="3:5" ht="21" x14ac:dyDescent="0.25">
      <c r="C1167" s="22" t="str" cm="1">
        <f t="array" ref="C1167">IFERROR(SUMPRODUCT((transactions[Stock_ticker]=A1167)*(transactions[Transaction_type]="Buy")*transactions[Total_amount])/B1167,"")</f>
        <v/>
      </c>
      <c r="E1167" s="24" t="str" cm="1">
        <f t="array" ref="E1167">IFERROR(-SUMPRODUCT((transactions[Stock_ticker]=A1167)*(transactions[Transaction_type]="Sell")*transactions[Total_amount])/D1167,"")</f>
        <v/>
      </c>
    </row>
    <row r="1168" spans="3:5" ht="21" x14ac:dyDescent="0.25">
      <c r="C1168" s="22" t="str" cm="1">
        <f t="array" ref="C1168">IFERROR(SUMPRODUCT((transactions[Stock_ticker]=A1168)*(transactions[Transaction_type]="Buy")*transactions[Total_amount])/B1168,"")</f>
        <v/>
      </c>
      <c r="E1168" s="24" t="str" cm="1">
        <f t="array" ref="E1168">IFERROR(-SUMPRODUCT((transactions[Stock_ticker]=A1168)*(transactions[Transaction_type]="Sell")*transactions[Total_amount])/D1168,"")</f>
        <v/>
      </c>
    </row>
    <row r="1169" spans="3:5" ht="21" x14ac:dyDescent="0.25">
      <c r="C1169" s="22" t="str" cm="1">
        <f t="array" ref="C1169">IFERROR(SUMPRODUCT((transactions[Stock_ticker]=A1169)*(transactions[Transaction_type]="Buy")*transactions[Total_amount])/B1169,"")</f>
        <v/>
      </c>
      <c r="E1169" s="24" t="str" cm="1">
        <f t="array" ref="E1169">IFERROR(-SUMPRODUCT((transactions[Stock_ticker]=A1169)*(transactions[Transaction_type]="Sell")*transactions[Total_amount])/D1169,"")</f>
        <v/>
      </c>
    </row>
    <row r="1170" spans="3:5" ht="21" x14ac:dyDescent="0.25">
      <c r="C1170" s="22" t="str" cm="1">
        <f t="array" ref="C1170">IFERROR(SUMPRODUCT((transactions[Stock_ticker]=A1170)*(transactions[Transaction_type]="Buy")*transactions[Total_amount])/B1170,"")</f>
        <v/>
      </c>
      <c r="E1170" s="24" t="str" cm="1">
        <f t="array" ref="E1170">IFERROR(-SUMPRODUCT((transactions[Stock_ticker]=A1170)*(transactions[Transaction_type]="Sell")*transactions[Total_amount])/D1170,"")</f>
        <v/>
      </c>
    </row>
    <row r="1171" spans="3:5" ht="21" x14ac:dyDescent="0.25">
      <c r="C1171" s="22" t="str" cm="1">
        <f t="array" ref="C1171">IFERROR(SUMPRODUCT((transactions[Stock_ticker]=A1171)*(transactions[Transaction_type]="Buy")*transactions[Total_amount])/B1171,"")</f>
        <v/>
      </c>
      <c r="E1171" s="24" t="str" cm="1">
        <f t="array" ref="E1171">IFERROR(-SUMPRODUCT((transactions[Stock_ticker]=A1171)*(transactions[Transaction_type]="Sell")*transactions[Total_amount])/D1171,"")</f>
        <v/>
      </c>
    </row>
    <row r="1172" spans="3:5" ht="21" x14ac:dyDescent="0.25">
      <c r="C1172" s="22" t="str" cm="1">
        <f t="array" ref="C1172">IFERROR(SUMPRODUCT((transactions[Stock_ticker]=A1172)*(transactions[Transaction_type]="Buy")*transactions[Total_amount])/B1172,"")</f>
        <v/>
      </c>
      <c r="E1172" s="24" t="str" cm="1">
        <f t="array" ref="E1172">IFERROR(-SUMPRODUCT((transactions[Stock_ticker]=A1172)*(transactions[Transaction_type]="Sell")*transactions[Total_amount])/D1172,"")</f>
        <v/>
      </c>
    </row>
    <row r="1173" spans="3:5" ht="21" x14ac:dyDescent="0.25">
      <c r="C1173" s="22" t="str" cm="1">
        <f t="array" ref="C1173">IFERROR(SUMPRODUCT((transactions[Stock_ticker]=A1173)*(transactions[Transaction_type]="Buy")*transactions[Total_amount])/B1173,"")</f>
        <v/>
      </c>
      <c r="E1173" s="24" t="str" cm="1">
        <f t="array" ref="E1173">IFERROR(-SUMPRODUCT((transactions[Stock_ticker]=A1173)*(transactions[Transaction_type]="Sell")*transactions[Total_amount])/D1173,"")</f>
        <v/>
      </c>
    </row>
    <row r="1174" spans="3:5" ht="21" x14ac:dyDescent="0.25">
      <c r="C1174" s="22" t="str" cm="1">
        <f t="array" ref="C1174">IFERROR(SUMPRODUCT((transactions[Stock_ticker]=A1174)*(transactions[Transaction_type]="Buy")*transactions[Total_amount])/B1174,"")</f>
        <v/>
      </c>
      <c r="E1174" s="24" t="str" cm="1">
        <f t="array" ref="E1174">IFERROR(-SUMPRODUCT((transactions[Stock_ticker]=A1174)*(transactions[Transaction_type]="Sell")*transactions[Total_amount])/D1174,"")</f>
        <v/>
      </c>
    </row>
    <row r="1175" spans="3:5" ht="21" x14ac:dyDescent="0.25">
      <c r="C1175" s="22" t="str" cm="1">
        <f t="array" ref="C1175">IFERROR(SUMPRODUCT((transactions[Stock_ticker]=A1175)*(transactions[Transaction_type]="Buy")*transactions[Total_amount])/B1175,"")</f>
        <v/>
      </c>
      <c r="E1175" s="24" t="str" cm="1">
        <f t="array" ref="E1175">IFERROR(-SUMPRODUCT((transactions[Stock_ticker]=A1175)*(transactions[Transaction_type]="Sell")*transactions[Total_amount])/D1175,"")</f>
        <v/>
      </c>
    </row>
    <row r="1176" spans="3:5" ht="21" x14ac:dyDescent="0.25">
      <c r="C1176" s="22" t="str" cm="1">
        <f t="array" ref="C1176">IFERROR(SUMPRODUCT((transactions[Stock_ticker]=A1176)*(transactions[Transaction_type]="Buy")*transactions[Total_amount])/B1176,"")</f>
        <v/>
      </c>
      <c r="E1176" s="24" t="str" cm="1">
        <f t="array" ref="E1176">IFERROR(-SUMPRODUCT((transactions[Stock_ticker]=A1176)*(transactions[Transaction_type]="Sell")*transactions[Total_amount])/D1176,"")</f>
        <v/>
      </c>
    </row>
    <row r="1177" spans="3:5" ht="21" x14ac:dyDescent="0.25">
      <c r="C1177" s="22" t="str" cm="1">
        <f t="array" ref="C1177">IFERROR(SUMPRODUCT((transactions[Stock_ticker]=A1177)*(transactions[Transaction_type]="Buy")*transactions[Total_amount])/B1177,"")</f>
        <v/>
      </c>
      <c r="E1177" s="24" t="str" cm="1">
        <f t="array" ref="E1177">IFERROR(-SUMPRODUCT((transactions[Stock_ticker]=A1177)*(transactions[Transaction_type]="Sell")*transactions[Total_amount])/D1177,"")</f>
        <v/>
      </c>
    </row>
    <row r="1178" spans="3:5" ht="21" x14ac:dyDescent="0.25">
      <c r="C1178" s="22" t="str" cm="1">
        <f t="array" ref="C1178">IFERROR(SUMPRODUCT((transactions[Stock_ticker]=A1178)*(transactions[Transaction_type]="Buy")*transactions[Total_amount])/B1178,"")</f>
        <v/>
      </c>
      <c r="E1178" s="24" t="str" cm="1">
        <f t="array" ref="E1178">IFERROR(-SUMPRODUCT((transactions[Stock_ticker]=A1178)*(transactions[Transaction_type]="Sell")*transactions[Total_amount])/D1178,"")</f>
        <v/>
      </c>
    </row>
    <row r="1179" spans="3:5" ht="21" x14ac:dyDescent="0.25">
      <c r="C1179" s="22" t="str" cm="1">
        <f t="array" ref="C1179">IFERROR(SUMPRODUCT((transactions[Stock_ticker]=A1179)*(transactions[Transaction_type]="Buy")*transactions[Total_amount])/B1179,"")</f>
        <v/>
      </c>
      <c r="E1179" s="24" t="str" cm="1">
        <f t="array" ref="E1179">IFERROR(-SUMPRODUCT((transactions[Stock_ticker]=A1179)*(transactions[Transaction_type]="Sell")*transactions[Total_amount])/D1179,"")</f>
        <v/>
      </c>
    </row>
    <row r="1180" spans="3:5" ht="21" x14ac:dyDescent="0.25">
      <c r="C1180" s="22" t="str" cm="1">
        <f t="array" ref="C1180">IFERROR(SUMPRODUCT((transactions[Stock_ticker]=A1180)*(transactions[Transaction_type]="Buy")*transactions[Total_amount])/B1180,"")</f>
        <v/>
      </c>
      <c r="E1180" s="24" t="str" cm="1">
        <f t="array" ref="E1180">IFERROR(-SUMPRODUCT((transactions[Stock_ticker]=A1180)*(transactions[Transaction_type]="Sell")*transactions[Total_amount])/D1180,"")</f>
        <v/>
      </c>
    </row>
    <row r="1181" spans="3:5" ht="21" x14ac:dyDescent="0.25">
      <c r="C1181" s="22" t="str" cm="1">
        <f t="array" ref="C1181">IFERROR(SUMPRODUCT((transactions[Stock_ticker]=A1181)*(transactions[Transaction_type]="Buy")*transactions[Total_amount])/B1181,"")</f>
        <v/>
      </c>
      <c r="E1181" s="24" t="str" cm="1">
        <f t="array" ref="E1181">IFERROR(-SUMPRODUCT((transactions[Stock_ticker]=A1181)*(transactions[Transaction_type]="Sell")*transactions[Total_amount])/D1181,"")</f>
        <v/>
      </c>
    </row>
    <row r="1182" spans="3:5" ht="21" x14ac:dyDescent="0.25">
      <c r="C1182" s="22" t="str" cm="1">
        <f t="array" ref="C1182">IFERROR(SUMPRODUCT((transactions[Stock_ticker]=A1182)*(transactions[Transaction_type]="Buy")*transactions[Total_amount])/B1182,"")</f>
        <v/>
      </c>
      <c r="E1182" s="24" t="str" cm="1">
        <f t="array" ref="E1182">IFERROR(-SUMPRODUCT((transactions[Stock_ticker]=A1182)*(transactions[Transaction_type]="Sell")*transactions[Total_amount])/D1182,"")</f>
        <v/>
      </c>
    </row>
    <row r="1183" spans="3:5" ht="21" x14ac:dyDescent="0.25">
      <c r="C1183" s="22" t="str" cm="1">
        <f t="array" ref="C1183">IFERROR(SUMPRODUCT((transactions[Stock_ticker]=A1183)*(transactions[Transaction_type]="Buy")*transactions[Total_amount])/B1183,"")</f>
        <v/>
      </c>
      <c r="E1183" s="24" t="str" cm="1">
        <f t="array" ref="E1183">IFERROR(-SUMPRODUCT((transactions[Stock_ticker]=A1183)*(transactions[Transaction_type]="Sell")*transactions[Total_amount])/D1183,"")</f>
        <v/>
      </c>
    </row>
    <row r="1184" spans="3:5" ht="21" x14ac:dyDescent="0.25">
      <c r="C1184" s="22" t="str" cm="1">
        <f t="array" ref="C1184">IFERROR(SUMPRODUCT((transactions[Stock_ticker]=A1184)*(transactions[Transaction_type]="Buy")*transactions[Total_amount])/B1184,"")</f>
        <v/>
      </c>
      <c r="E1184" s="24" t="str" cm="1">
        <f t="array" ref="E1184">IFERROR(-SUMPRODUCT((transactions[Stock_ticker]=A1184)*(transactions[Transaction_type]="Sell")*transactions[Total_amount])/D1184,"")</f>
        <v/>
      </c>
    </row>
    <row r="1185" spans="3:5" ht="21" x14ac:dyDescent="0.25">
      <c r="C1185" s="22" t="str" cm="1">
        <f t="array" ref="C1185">IFERROR(SUMPRODUCT((transactions[Stock_ticker]=A1185)*(transactions[Transaction_type]="Buy")*transactions[Total_amount])/B1185,"")</f>
        <v/>
      </c>
      <c r="E1185" s="24" t="str" cm="1">
        <f t="array" ref="E1185">IFERROR(-SUMPRODUCT((transactions[Stock_ticker]=A1185)*(transactions[Transaction_type]="Sell")*transactions[Total_amount])/D1185,"")</f>
        <v/>
      </c>
    </row>
    <row r="1186" spans="3:5" ht="21" x14ac:dyDescent="0.25">
      <c r="C1186" s="22" t="str" cm="1">
        <f t="array" ref="C1186">IFERROR(SUMPRODUCT((transactions[Stock_ticker]=A1186)*(transactions[Transaction_type]="Buy")*transactions[Total_amount])/B1186,"")</f>
        <v/>
      </c>
      <c r="E1186" s="24" t="str" cm="1">
        <f t="array" ref="E1186">IFERROR(-SUMPRODUCT((transactions[Stock_ticker]=A1186)*(transactions[Transaction_type]="Sell")*transactions[Total_amount])/D1186,"")</f>
        <v/>
      </c>
    </row>
    <row r="1187" spans="3:5" ht="21" x14ac:dyDescent="0.25">
      <c r="C1187" s="22" t="str" cm="1">
        <f t="array" ref="C1187">IFERROR(SUMPRODUCT((transactions[Stock_ticker]=A1187)*(transactions[Transaction_type]="Buy")*transactions[Total_amount])/B1187,"")</f>
        <v/>
      </c>
      <c r="E1187" s="24" t="str" cm="1">
        <f t="array" ref="E1187">IFERROR(-SUMPRODUCT((transactions[Stock_ticker]=A1187)*(transactions[Transaction_type]="Sell")*transactions[Total_amount])/D1187,"")</f>
        <v/>
      </c>
    </row>
    <row r="1188" spans="3:5" ht="21" x14ac:dyDescent="0.25">
      <c r="C1188" s="22" t="str" cm="1">
        <f t="array" ref="C1188">IFERROR(SUMPRODUCT((transactions[Stock_ticker]=A1188)*(transactions[Transaction_type]="Buy")*transactions[Total_amount])/B1188,"")</f>
        <v/>
      </c>
      <c r="E1188" s="24" t="str" cm="1">
        <f t="array" ref="E1188">IFERROR(-SUMPRODUCT((transactions[Stock_ticker]=A1188)*(transactions[Transaction_type]="Sell")*transactions[Total_amount])/D1188,"")</f>
        <v/>
      </c>
    </row>
    <row r="1189" spans="3:5" ht="21" x14ac:dyDescent="0.25">
      <c r="C1189" s="22" t="str" cm="1">
        <f t="array" ref="C1189">IFERROR(SUMPRODUCT((transactions[Stock_ticker]=A1189)*(transactions[Transaction_type]="Buy")*transactions[Total_amount])/B1189,"")</f>
        <v/>
      </c>
      <c r="E1189" s="24" t="str" cm="1">
        <f t="array" ref="E1189">IFERROR(-SUMPRODUCT((transactions[Stock_ticker]=A1189)*(transactions[Transaction_type]="Sell")*transactions[Total_amount])/D1189,"")</f>
        <v/>
      </c>
    </row>
    <row r="1190" spans="3:5" ht="21" x14ac:dyDescent="0.25">
      <c r="C1190" s="22" t="str" cm="1">
        <f t="array" ref="C1190">IFERROR(SUMPRODUCT((transactions[Stock_ticker]=A1190)*(transactions[Transaction_type]="Buy")*transactions[Total_amount])/B1190,"")</f>
        <v/>
      </c>
      <c r="E1190" s="24" t="str" cm="1">
        <f t="array" ref="E1190">IFERROR(-SUMPRODUCT((transactions[Stock_ticker]=A1190)*(transactions[Transaction_type]="Sell")*transactions[Total_amount])/D1190,"")</f>
        <v/>
      </c>
    </row>
    <row r="1191" spans="3:5" ht="21" x14ac:dyDescent="0.25">
      <c r="C1191" s="22" t="str" cm="1">
        <f t="array" ref="C1191">IFERROR(SUMPRODUCT((transactions[Stock_ticker]=A1191)*(transactions[Transaction_type]="Buy")*transactions[Total_amount])/B1191,"")</f>
        <v/>
      </c>
      <c r="E1191" s="24" t="str" cm="1">
        <f t="array" ref="E1191">IFERROR(-SUMPRODUCT((transactions[Stock_ticker]=A1191)*(transactions[Transaction_type]="Sell")*transactions[Total_amount])/D1191,"")</f>
        <v/>
      </c>
    </row>
    <row r="1192" spans="3:5" ht="21" x14ac:dyDescent="0.25">
      <c r="C1192" s="22" t="str" cm="1">
        <f t="array" ref="C1192">IFERROR(SUMPRODUCT((transactions[Stock_ticker]=A1192)*(transactions[Transaction_type]="Buy")*transactions[Total_amount])/B1192,"")</f>
        <v/>
      </c>
      <c r="E1192" s="24" t="str" cm="1">
        <f t="array" ref="E1192">IFERROR(-SUMPRODUCT((transactions[Stock_ticker]=A1192)*(transactions[Transaction_type]="Sell")*transactions[Total_amount])/D1192,"")</f>
        <v/>
      </c>
    </row>
    <row r="1193" spans="3:5" ht="21" x14ac:dyDescent="0.25">
      <c r="C1193" s="22" t="str" cm="1">
        <f t="array" ref="C1193">IFERROR(SUMPRODUCT((transactions[Stock_ticker]=A1193)*(transactions[Transaction_type]="Buy")*transactions[Total_amount])/B1193,"")</f>
        <v/>
      </c>
      <c r="E1193" s="24" t="str" cm="1">
        <f t="array" ref="E1193">IFERROR(-SUMPRODUCT((transactions[Stock_ticker]=A1193)*(transactions[Transaction_type]="Sell")*transactions[Total_amount])/D1193,"")</f>
        <v/>
      </c>
    </row>
    <row r="1194" spans="3:5" ht="21" x14ac:dyDescent="0.25">
      <c r="C1194" s="22" t="str" cm="1">
        <f t="array" ref="C1194">IFERROR(SUMPRODUCT((transactions[Stock_ticker]=A1194)*(transactions[Transaction_type]="Buy")*transactions[Total_amount])/B1194,"")</f>
        <v/>
      </c>
      <c r="E1194" s="24" t="str" cm="1">
        <f t="array" ref="E1194">IFERROR(-SUMPRODUCT((transactions[Stock_ticker]=A1194)*(transactions[Transaction_type]="Sell")*transactions[Total_amount])/D1194,"")</f>
        <v/>
      </c>
    </row>
    <row r="1195" spans="3:5" ht="21" x14ac:dyDescent="0.25">
      <c r="C1195" s="22" t="str" cm="1">
        <f t="array" ref="C1195">IFERROR(SUMPRODUCT((transactions[Stock_ticker]=A1195)*(transactions[Transaction_type]="Buy")*transactions[Total_amount])/B1195,"")</f>
        <v/>
      </c>
      <c r="E1195" s="24" t="str" cm="1">
        <f t="array" ref="E1195">IFERROR(-SUMPRODUCT((transactions[Stock_ticker]=A1195)*(transactions[Transaction_type]="Sell")*transactions[Total_amount])/D1195,"")</f>
        <v/>
      </c>
    </row>
    <row r="1196" spans="3:5" ht="21" x14ac:dyDescent="0.25">
      <c r="C1196" s="22" t="str" cm="1">
        <f t="array" ref="C1196">IFERROR(SUMPRODUCT((transactions[Stock_ticker]=A1196)*(transactions[Transaction_type]="Buy")*transactions[Total_amount])/B1196,"")</f>
        <v/>
      </c>
      <c r="E1196" s="24" t="str" cm="1">
        <f t="array" ref="E1196">IFERROR(-SUMPRODUCT((transactions[Stock_ticker]=A1196)*(transactions[Transaction_type]="Sell")*transactions[Total_amount])/D1196,"")</f>
        <v/>
      </c>
    </row>
    <row r="1197" spans="3:5" ht="21" x14ac:dyDescent="0.25">
      <c r="C1197" s="22" t="str" cm="1">
        <f t="array" ref="C1197">IFERROR(SUMPRODUCT((transactions[Stock_ticker]=A1197)*(transactions[Transaction_type]="Buy")*transactions[Total_amount])/B1197,"")</f>
        <v/>
      </c>
      <c r="E1197" s="24" t="str" cm="1">
        <f t="array" ref="E1197">IFERROR(-SUMPRODUCT((transactions[Stock_ticker]=A1197)*(transactions[Transaction_type]="Sell")*transactions[Total_amount])/D1197,"")</f>
        <v/>
      </c>
    </row>
    <row r="1198" spans="3:5" ht="21" x14ac:dyDescent="0.25">
      <c r="C1198" s="22" t="str" cm="1">
        <f t="array" ref="C1198">IFERROR(SUMPRODUCT((transactions[Stock_ticker]=A1198)*(transactions[Transaction_type]="Buy")*transactions[Total_amount])/B1198,"")</f>
        <v/>
      </c>
      <c r="E1198" s="24" t="str" cm="1">
        <f t="array" ref="E1198">IFERROR(-SUMPRODUCT((transactions[Stock_ticker]=A1198)*(transactions[Transaction_type]="Sell")*transactions[Total_amount])/D1198,"")</f>
        <v/>
      </c>
    </row>
    <row r="1199" spans="3:5" ht="21" x14ac:dyDescent="0.25">
      <c r="C1199" s="22" t="str" cm="1">
        <f t="array" ref="C1199">IFERROR(SUMPRODUCT((transactions[Stock_ticker]=A1199)*(transactions[Transaction_type]="Buy")*transactions[Total_amount])/B1199,"")</f>
        <v/>
      </c>
      <c r="E1199" s="24" t="str" cm="1">
        <f t="array" ref="E1199">IFERROR(SUMPRODUCT((transactions[Stock_ticker]=A1199)*(transactions[Transaction_type]="Sell")*transactions[Total_amount])/D1199,"")</f>
        <v/>
      </c>
    </row>
    <row r="1200" spans="3:5" ht="21" x14ac:dyDescent="0.25">
      <c r="C1200" s="22" t="str" cm="1">
        <f t="array" ref="C1200">IFERROR(SUMPRODUCT((transactions[Stock_ticker]=A1200)*(transactions[Transaction_type]="Buy")*transactions[Total_amount])/B1200,"")</f>
        <v/>
      </c>
      <c r="E1200" s="24" t="str" cm="1">
        <f t="array" ref="E1200">IFERROR(SUMPRODUCT((transactions[Stock_ticker]=A1200)*(transactions[Transaction_type]="Sell")*transactions[Total_amount])/D1200,"")</f>
        <v/>
      </c>
    </row>
    <row r="1201" spans="3:5" ht="21" x14ac:dyDescent="0.25">
      <c r="C1201" s="22" t="str" cm="1">
        <f t="array" ref="C1201">IFERROR(SUMPRODUCT((transactions[Stock_ticker]=A1201)*(transactions[Transaction_type]="Buy")*transactions[Total_amount])/B1201,"")</f>
        <v/>
      </c>
      <c r="E1201" s="24" t="str" cm="1">
        <f t="array" ref="E1201">IFERROR(SUMPRODUCT((transactions[Stock_ticker]=A1201)*(transactions[Transaction_type]="Sell")*transactions[Total_amount])/D1201,"")</f>
        <v/>
      </c>
    </row>
    <row r="1202" spans="3:5" ht="21" x14ac:dyDescent="0.25">
      <c r="C1202" s="22" t="str" cm="1">
        <f t="array" ref="C1202">IFERROR(SUMPRODUCT((transactions[Stock_ticker]=A1202)*(transactions[Transaction_type]="Buy")*transactions[Total_amount])/B1202,"")</f>
        <v/>
      </c>
      <c r="E1202" s="24" t="str" cm="1">
        <f t="array" ref="E1202">IFERROR(SUMPRODUCT((transactions[Stock_ticker]=A1202)*(transactions[Transaction_type]="Sell")*transactions[Total_amount])/D1202,"")</f>
        <v/>
      </c>
    </row>
    <row r="1203" spans="3:5" ht="21" x14ac:dyDescent="0.25">
      <c r="C1203" s="22" t="str" cm="1">
        <f t="array" ref="C1203">IFERROR(SUMPRODUCT((transactions[Stock_ticker]=A1203)*(transactions[Transaction_type]="Buy")*transactions[Total_amount])/B1203,"")</f>
        <v/>
      </c>
      <c r="E1203" s="24" t="str" cm="1">
        <f t="array" ref="E1203">IFERROR(SUMPRODUCT((transactions[Stock_ticker]=A1203)*(transactions[Transaction_type]="Sell")*transactions[Total_amount])/D1203,"")</f>
        <v/>
      </c>
    </row>
    <row r="1204" spans="3:5" ht="21" x14ac:dyDescent="0.25">
      <c r="C1204" s="22" t="str" cm="1">
        <f t="array" ref="C1204">IFERROR(SUMPRODUCT((transactions[Stock_ticker]=A1204)*(transactions[Transaction_type]="Buy")*transactions[Total_amount])/B1204,"")</f>
        <v/>
      </c>
      <c r="E1204" s="24" t="str" cm="1">
        <f t="array" ref="E1204">IFERROR(SUMPRODUCT((transactions[Stock_ticker]=A1204)*(transactions[Transaction_type]="Sell")*transactions[Total_amount])/D1204,"")</f>
        <v/>
      </c>
    </row>
    <row r="1205" spans="3:5" ht="21" x14ac:dyDescent="0.25">
      <c r="C1205" s="22" t="str" cm="1">
        <f t="array" ref="C1205">IFERROR(SUMPRODUCT((transactions[Stock_ticker]=A1205)*(transactions[Transaction_type]="Buy")*transactions[Total_amount])/B1205,"")</f>
        <v/>
      </c>
      <c r="E1205" s="24" t="str" cm="1">
        <f t="array" ref="E1205">IFERROR(SUMPRODUCT((transactions[Stock_ticker]=A1205)*(transactions[Transaction_type]="Sell")*transactions[Total_amount])/D1205,"")</f>
        <v/>
      </c>
    </row>
    <row r="1206" spans="3:5" ht="21" x14ac:dyDescent="0.25">
      <c r="C1206" s="22" t="str" cm="1">
        <f t="array" ref="C1206">IFERROR(SUMPRODUCT((transactions[Stock_ticker]=A1206)*(transactions[Transaction_type]="Buy")*transactions[Total_amount])/B1206,"")</f>
        <v/>
      </c>
      <c r="E1206" s="24" t="str" cm="1">
        <f t="array" ref="E1206">IFERROR(SUMPRODUCT((transactions[Stock_ticker]=A1206)*(transactions[Transaction_type]="Sell")*transactions[Total_amount])/D1206,"")</f>
        <v/>
      </c>
    </row>
    <row r="1207" spans="3:5" ht="21" x14ac:dyDescent="0.25">
      <c r="C1207" s="22" t="str" cm="1">
        <f t="array" ref="C1207">IFERROR(SUMPRODUCT((transactions[Stock_ticker]=A1207)*(transactions[Transaction_type]="Buy")*transactions[Total_amount])/B1207,"")</f>
        <v/>
      </c>
      <c r="E1207" s="24" t="str" cm="1">
        <f t="array" ref="E1207">IFERROR(SUMPRODUCT((transactions[Stock_ticker]=A1207)*(transactions[Transaction_type]="Sell")*transactions[Total_amount])/D1207,"")</f>
        <v/>
      </c>
    </row>
    <row r="1208" spans="3:5" ht="21" x14ac:dyDescent="0.25">
      <c r="C1208" s="22" t="str" cm="1">
        <f t="array" ref="C1208">IFERROR(SUMPRODUCT((transactions[Stock_ticker]=A1208)*(transactions[Transaction_type]="Buy")*transactions[Total_amount])/B1208,"")</f>
        <v/>
      </c>
      <c r="E1208" s="24" t="str" cm="1">
        <f t="array" ref="E1208">IFERROR(SUMPRODUCT((transactions[Stock_ticker]=A1208)*(transactions[Transaction_type]="Sell")*transactions[Total_amount])/D1208,"")</f>
        <v/>
      </c>
    </row>
    <row r="1209" spans="3:5" ht="21" x14ac:dyDescent="0.25">
      <c r="C1209" s="22" t="str" cm="1">
        <f t="array" ref="C1209">IFERROR(SUMPRODUCT((transactions[Stock_ticker]=A1209)*(transactions[Transaction_type]="Buy")*transactions[Total_amount])/B1209,"")</f>
        <v/>
      </c>
      <c r="E1209" s="24" t="str" cm="1">
        <f t="array" ref="E1209">IFERROR(SUMPRODUCT((transactions[Stock_ticker]=A1209)*(transactions[Transaction_type]="Sell")*transactions[Total_amount])/D1209,"")</f>
        <v/>
      </c>
    </row>
    <row r="1210" spans="3:5" ht="21" x14ac:dyDescent="0.25">
      <c r="C1210" s="22" t="str" cm="1">
        <f t="array" ref="C1210">IFERROR(SUMPRODUCT((transactions[Stock_ticker]=A1210)*(transactions[Transaction_type]="Buy")*transactions[Total_amount])/B1210,"")</f>
        <v/>
      </c>
      <c r="E1210" s="24" t="str" cm="1">
        <f t="array" ref="E1210">IFERROR(SUMPRODUCT((transactions[Stock_ticker]=A1210)*(transactions[Transaction_type]="Sell")*transactions[Total_amount])/D1210,"")</f>
        <v/>
      </c>
    </row>
    <row r="1211" spans="3:5" ht="21" x14ac:dyDescent="0.25">
      <c r="C1211" s="22" t="str" cm="1">
        <f t="array" ref="C1211">IFERROR(SUMPRODUCT((transactions[Stock_ticker]=A1211)*(transactions[Transaction_type]="Buy")*transactions[Total_amount])/B1211,"")</f>
        <v/>
      </c>
      <c r="E1211" s="24" t="str" cm="1">
        <f t="array" ref="E1211">IFERROR(SUMPRODUCT((transactions[Stock_ticker]=A1211)*(transactions[Transaction_type]="Sell")*transactions[Total_amount])/D1211,"")</f>
        <v/>
      </c>
    </row>
    <row r="1212" spans="3:5" ht="21" x14ac:dyDescent="0.25">
      <c r="C1212" s="22" t="str" cm="1">
        <f t="array" ref="C1212">IFERROR(SUMPRODUCT((transactions[Stock_ticker]=A1212)*(transactions[Transaction_type]="Buy")*transactions[Total_amount])/B1212,"")</f>
        <v/>
      </c>
      <c r="E1212" s="24" t="str" cm="1">
        <f t="array" ref="E1212">IFERROR(SUMPRODUCT((transactions[Stock_ticker]=A1212)*(transactions[Transaction_type]="Sell")*transactions[Total_amount])/D1212,"")</f>
        <v/>
      </c>
    </row>
    <row r="1213" spans="3:5" ht="21" x14ac:dyDescent="0.25">
      <c r="C1213" s="22" t="str" cm="1">
        <f t="array" ref="C1213">IFERROR(SUMPRODUCT((transactions[Stock_ticker]=A1213)*(transactions[Transaction_type]="Buy")*transactions[Total_amount])/B1213,"")</f>
        <v/>
      </c>
      <c r="E1213" s="24" t="str" cm="1">
        <f t="array" ref="E1213">IFERROR(SUMPRODUCT((transactions[Stock_ticker]=A1213)*(transactions[Transaction_type]="Sell")*transactions[Total_amount])/D1213,"")</f>
        <v/>
      </c>
    </row>
    <row r="1214" spans="3:5" ht="21" x14ac:dyDescent="0.25">
      <c r="C1214" s="22" t="str" cm="1">
        <f t="array" ref="C1214">IFERROR(SUMPRODUCT((transactions[Stock_ticker]=A1214)*(transactions[Transaction_type]="Buy")*transactions[Total_amount])/B1214,"")</f>
        <v/>
      </c>
      <c r="E1214" s="24" t="str" cm="1">
        <f t="array" ref="E1214">IFERROR(SUMPRODUCT((transactions[Stock_ticker]=A1214)*(transactions[Transaction_type]="Sell")*transactions[Total_amount])/D1214,"")</f>
        <v/>
      </c>
    </row>
    <row r="1215" spans="3:5" ht="21" x14ac:dyDescent="0.25">
      <c r="C1215" s="22" t="str" cm="1">
        <f t="array" ref="C1215">IFERROR(SUMPRODUCT((transactions[Stock_ticker]=A1215)*(transactions[Transaction_type]="Buy")*transactions[Total_amount])/B1215,"")</f>
        <v/>
      </c>
      <c r="E1215" s="24" t="str" cm="1">
        <f t="array" ref="E1215">IFERROR(SUMPRODUCT((transactions[Stock_ticker]=A1215)*(transactions[Transaction_type]="Sell")*transactions[Total_amount])/D1215,"")</f>
        <v/>
      </c>
    </row>
    <row r="1216" spans="3:5" ht="21" x14ac:dyDescent="0.25">
      <c r="C1216" s="22" t="str" cm="1">
        <f t="array" ref="C1216">IFERROR(SUMPRODUCT((transactions[Stock_ticker]=A1216)*(transactions[Transaction_type]="Buy")*transactions[Total_amount])/B1216,"")</f>
        <v/>
      </c>
      <c r="E1216" s="24" t="str" cm="1">
        <f t="array" ref="E1216">IFERROR(SUMPRODUCT((transactions[Stock_ticker]=A1216)*(transactions[Transaction_type]="Sell")*transactions[Total_amount])/D1216,"")</f>
        <v/>
      </c>
    </row>
    <row r="1217" spans="3:5" ht="21" x14ac:dyDescent="0.25">
      <c r="C1217" s="22" t="str" cm="1">
        <f t="array" ref="C1217">IFERROR(SUMPRODUCT((transactions[Stock_ticker]=A1217)*(transactions[Transaction_type]="Buy")*transactions[Total_amount])/B1217,"")</f>
        <v/>
      </c>
      <c r="E1217" s="24" t="str" cm="1">
        <f t="array" ref="E1217">IFERROR(SUMPRODUCT((transactions[Stock_ticker]=A1217)*(transactions[Transaction_type]="Sell")*transactions[Total_amount])/D1217,"")</f>
        <v/>
      </c>
    </row>
    <row r="1218" spans="3:5" ht="21" x14ac:dyDescent="0.25">
      <c r="C1218" s="22" t="str" cm="1">
        <f t="array" ref="C1218">IFERROR(SUMPRODUCT((transactions[Stock_ticker]=A1218)*(transactions[Transaction_type]="Buy")*transactions[Total_amount])/B1218,"")</f>
        <v/>
      </c>
      <c r="E1218" s="24" t="str" cm="1">
        <f t="array" ref="E1218">IFERROR(SUMPRODUCT((transactions[Stock_ticker]=A1218)*(transactions[Transaction_type]="Sell")*transactions[Total_amount])/D1218,"")</f>
        <v/>
      </c>
    </row>
    <row r="1219" spans="3:5" ht="21" x14ac:dyDescent="0.25">
      <c r="C1219" s="22" t="str" cm="1">
        <f t="array" ref="C1219">IFERROR(SUMPRODUCT((transactions[Stock_ticker]=A1219)*(transactions[Transaction_type]="Buy")*transactions[Total_amount])/B1219,"")</f>
        <v/>
      </c>
      <c r="E1219" s="24" t="str" cm="1">
        <f t="array" ref="E1219">IFERROR(SUMPRODUCT((transactions[Stock_ticker]=A1219)*(transactions[Transaction_type]="Sell")*transactions[Total_amount])/D1219,"")</f>
        <v/>
      </c>
    </row>
    <row r="1220" spans="3:5" ht="21" x14ac:dyDescent="0.25">
      <c r="C1220" s="22" t="str" cm="1">
        <f t="array" ref="C1220">IFERROR(SUMPRODUCT((transactions[Stock_ticker]=A1220)*(transactions[Transaction_type]="Buy")*transactions[Total_amount])/B1220,"")</f>
        <v/>
      </c>
      <c r="E1220" s="24" t="str" cm="1">
        <f t="array" ref="E1220">IFERROR(SUMPRODUCT((transactions[Stock_ticker]=A1220)*(transactions[Transaction_type]="Sell")*transactions[Total_amount])/D1220,"")</f>
        <v/>
      </c>
    </row>
    <row r="1221" spans="3:5" ht="21" x14ac:dyDescent="0.25">
      <c r="C1221" s="22" t="str" cm="1">
        <f t="array" ref="C1221">IFERROR(SUMPRODUCT((transactions[Stock_ticker]=A1221)*(transactions[Transaction_type]="Buy")*transactions[Total_amount])/B1221,"")</f>
        <v/>
      </c>
      <c r="E1221" s="24" t="str" cm="1">
        <f t="array" ref="E1221">IFERROR(SUMPRODUCT((transactions[Stock_ticker]=A1221)*(transactions[Transaction_type]="Sell")*transactions[Total_amount])/D1221,"")</f>
        <v/>
      </c>
    </row>
    <row r="1222" spans="3:5" ht="21" x14ac:dyDescent="0.25">
      <c r="C1222" s="22" t="str" cm="1">
        <f t="array" ref="C1222">IFERROR(SUMPRODUCT((transactions[Stock_ticker]=A1222)*(transactions[Transaction_type]="Buy")*transactions[Total_amount])/B1222,"")</f>
        <v/>
      </c>
      <c r="E1222" s="24" t="str" cm="1">
        <f t="array" ref="E1222">IFERROR(SUMPRODUCT((transactions[Stock_ticker]=A1222)*(transactions[Transaction_type]="Sell")*transactions[Total_amount])/D1222,"")</f>
        <v/>
      </c>
    </row>
    <row r="1223" spans="3:5" ht="21" x14ac:dyDescent="0.25">
      <c r="C1223" s="22" t="str" cm="1">
        <f t="array" ref="C1223">IFERROR(SUMPRODUCT((transactions[Stock_ticker]=A1223)*(transactions[Transaction_type]="Buy")*transactions[Total_amount])/B1223,"")</f>
        <v/>
      </c>
      <c r="E1223" s="24" t="str" cm="1">
        <f t="array" ref="E1223">IFERROR(SUMPRODUCT((transactions[Stock_ticker]=A1223)*(transactions[Transaction_type]="Sell")*transactions[Total_amount])/D1223,"")</f>
        <v/>
      </c>
    </row>
    <row r="1224" spans="3:5" ht="21" x14ac:dyDescent="0.25">
      <c r="C1224" s="22" t="str" cm="1">
        <f t="array" ref="C1224">IFERROR(SUMPRODUCT((transactions[Stock_ticker]=A1224)*(transactions[Transaction_type]="Buy")*transactions[Total_amount])/B1224,"")</f>
        <v/>
      </c>
      <c r="E1224" s="24" t="str" cm="1">
        <f t="array" ref="E1224">IFERROR(SUMPRODUCT((transactions[Stock_ticker]=A1224)*(transactions[Transaction_type]="Sell")*transactions[Total_amount])/D1224,"")</f>
        <v/>
      </c>
    </row>
    <row r="1225" spans="3:5" ht="21" x14ac:dyDescent="0.25">
      <c r="C1225" s="22" t="str" cm="1">
        <f t="array" ref="C1225">IFERROR(SUMPRODUCT((transactions[Stock_ticker]=A1225)*(transactions[Transaction_type]="Buy")*transactions[Total_amount])/B1225,"")</f>
        <v/>
      </c>
      <c r="E1225" s="24" t="str" cm="1">
        <f t="array" ref="E1225">IFERROR(SUMPRODUCT((transactions[Stock_ticker]=A1225)*(transactions[Transaction_type]="Sell")*transactions[Total_amount])/D1225,"")</f>
        <v/>
      </c>
    </row>
    <row r="1226" spans="3:5" ht="21" x14ac:dyDescent="0.25">
      <c r="C1226" s="22" t="str" cm="1">
        <f t="array" ref="C1226">IFERROR(SUMPRODUCT((transactions[Stock_ticker]=A1226)*(transactions[Transaction_type]="Buy")*transactions[Total_amount])/B1226,"")</f>
        <v/>
      </c>
      <c r="E1226" s="24" t="str" cm="1">
        <f t="array" ref="E1226">IFERROR(SUMPRODUCT((transactions[Stock_ticker]=A1226)*(transactions[Transaction_type]="Sell")*transactions[Total_amount])/D1226,"")</f>
        <v/>
      </c>
    </row>
    <row r="1227" spans="3:5" ht="21" x14ac:dyDescent="0.25">
      <c r="C1227" s="22" t="str" cm="1">
        <f t="array" ref="C1227">IFERROR(SUMPRODUCT((transactions[Stock_ticker]=A1227)*(transactions[Transaction_type]="Buy")*transactions[Total_amount])/B1227,"")</f>
        <v/>
      </c>
      <c r="E1227" s="24" t="str" cm="1">
        <f t="array" ref="E1227">IFERROR(SUMPRODUCT((transactions[Stock_ticker]=A1227)*(transactions[Transaction_type]="Sell")*transactions[Total_amount])/D1227,"")</f>
        <v/>
      </c>
    </row>
    <row r="1228" spans="3:5" ht="21" x14ac:dyDescent="0.25">
      <c r="C1228" s="22" t="str" cm="1">
        <f t="array" ref="C1228">IFERROR(SUMPRODUCT((transactions[Stock_ticker]=A1228)*(transactions[Transaction_type]="Buy")*transactions[Total_amount])/B1228,"")</f>
        <v/>
      </c>
      <c r="E1228" s="24" t="str" cm="1">
        <f t="array" ref="E1228">IFERROR(SUMPRODUCT((transactions[Stock_ticker]=A1228)*(transactions[Transaction_type]="Sell")*transactions[Total_amount])/D1228,"")</f>
        <v/>
      </c>
    </row>
    <row r="1229" spans="3:5" ht="21" x14ac:dyDescent="0.25">
      <c r="C1229" s="22" t="str" cm="1">
        <f t="array" ref="C1229">IFERROR(SUMPRODUCT((transactions[Stock_ticker]=A1229)*(transactions[Transaction_type]="Buy")*transactions[Total_amount])/B1229,"")</f>
        <v/>
      </c>
      <c r="E1229" s="24" t="str" cm="1">
        <f t="array" ref="E1229">IFERROR(SUMPRODUCT((transactions[Stock_ticker]=A1229)*(transactions[Transaction_type]="Sell")*transactions[Total_amount])/D1229,"")</f>
        <v/>
      </c>
    </row>
    <row r="1230" spans="3:5" ht="21" x14ac:dyDescent="0.25">
      <c r="C1230" s="22" t="str" cm="1">
        <f t="array" ref="C1230">IFERROR(SUMPRODUCT((transactions[Stock_ticker]=A1230)*(transactions[Transaction_type]="Buy")*transactions[Total_amount])/B1230,"")</f>
        <v/>
      </c>
      <c r="E1230" s="24" t="str" cm="1">
        <f t="array" ref="E1230">IFERROR(SUMPRODUCT((transactions[Stock_ticker]=A1230)*(transactions[Transaction_type]="Sell")*transactions[Total_amount])/D1230,"")</f>
        <v/>
      </c>
    </row>
    <row r="1231" spans="3:5" ht="21" x14ac:dyDescent="0.25">
      <c r="C1231" s="22" t="str" cm="1">
        <f t="array" ref="C1231">IFERROR(SUMPRODUCT((transactions[Stock_ticker]=A1231)*(transactions[Transaction_type]="Buy")*transactions[Total_amount])/B1231,"")</f>
        <v/>
      </c>
      <c r="E1231" s="24" t="str" cm="1">
        <f t="array" ref="E1231">IFERROR(SUMPRODUCT((transactions[Stock_ticker]=A1231)*(transactions[Transaction_type]="Sell")*transactions[Total_amount])/D1231,"")</f>
        <v/>
      </c>
    </row>
    <row r="1232" spans="3:5" ht="21" x14ac:dyDescent="0.25">
      <c r="C1232" s="22" t="str" cm="1">
        <f t="array" ref="C1232">IFERROR(SUMPRODUCT((transactions[Stock_ticker]=A1232)*(transactions[Transaction_type]="Buy")*transactions[Total_amount])/B1232,"")</f>
        <v/>
      </c>
      <c r="E1232" s="24" t="str" cm="1">
        <f t="array" ref="E1232">IFERROR(SUMPRODUCT((transactions[Stock_ticker]=A1232)*(transactions[Transaction_type]="Sell")*transactions[Total_amount])/D1232,"")</f>
        <v/>
      </c>
    </row>
    <row r="1233" spans="3:5" ht="21" x14ac:dyDescent="0.25">
      <c r="C1233" s="22" t="str" cm="1">
        <f t="array" ref="C1233">IFERROR(SUMPRODUCT((transactions[Stock_ticker]=A1233)*(transactions[Transaction_type]="Buy")*transactions[Total_amount])/B1233,"")</f>
        <v/>
      </c>
      <c r="E1233" s="24" t="str" cm="1">
        <f t="array" ref="E1233">IFERROR(SUMPRODUCT((transactions[Stock_ticker]=A1233)*(transactions[Transaction_type]="Sell")*transactions[Total_amount])/D1233,"")</f>
        <v/>
      </c>
    </row>
    <row r="1234" spans="3:5" ht="21" x14ac:dyDescent="0.25">
      <c r="C1234" s="22" t="str" cm="1">
        <f t="array" ref="C1234">IFERROR(SUMPRODUCT((transactions[Stock_ticker]=A1234)*(transactions[Transaction_type]="Buy")*transactions[Total_amount])/B1234,"")</f>
        <v/>
      </c>
      <c r="E1234" s="24" t="str" cm="1">
        <f t="array" ref="E1234">IFERROR(SUMPRODUCT((transactions[Stock_ticker]=A1234)*(transactions[Transaction_type]="Sell")*transactions[Total_amount])/D1234,"")</f>
        <v/>
      </c>
    </row>
    <row r="1235" spans="3:5" ht="21" x14ac:dyDescent="0.25">
      <c r="C1235" s="22" t="str" cm="1">
        <f t="array" ref="C1235">IFERROR(SUMPRODUCT((transactions[Stock_ticker]=A1235)*(transactions[Transaction_type]="Buy")*transactions[Total_amount])/B1235,"")</f>
        <v/>
      </c>
      <c r="E1235" s="24" t="str" cm="1">
        <f t="array" ref="E1235">IFERROR(SUMPRODUCT((transactions[Stock_ticker]=A1235)*(transactions[Transaction_type]="Sell")*transactions[Total_amount])/D1235,"")</f>
        <v/>
      </c>
    </row>
    <row r="1236" spans="3:5" ht="21" x14ac:dyDescent="0.25">
      <c r="C1236" s="22" t="str" cm="1">
        <f t="array" ref="C1236">IFERROR(SUMPRODUCT((transactions[Stock_ticker]=A1236)*(transactions[Transaction_type]="Buy")*transactions[Total_amount])/B1236,"")</f>
        <v/>
      </c>
      <c r="E1236" s="24" t="str" cm="1">
        <f t="array" ref="E1236">IFERROR(SUMPRODUCT((transactions[Stock_ticker]=A1236)*(transactions[Transaction_type]="Sell")*transactions[Total_amount])/D1236,"")</f>
        <v/>
      </c>
    </row>
    <row r="1237" spans="3:5" ht="21" x14ac:dyDescent="0.25">
      <c r="C1237" s="22" t="str" cm="1">
        <f t="array" ref="C1237">IFERROR(SUMPRODUCT((transactions[Stock_ticker]=A1237)*(transactions[Transaction_type]="Buy")*transactions[Total_amount])/B1237,"")</f>
        <v/>
      </c>
      <c r="E1237" s="24" t="str" cm="1">
        <f t="array" ref="E1237">IFERROR(SUMPRODUCT((transactions[Stock_ticker]=A1237)*(transactions[Transaction_type]="Sell")*transactions[Total_amount])/D1237,"")</f>
        <v/>
      </c>
    </row>
    <row r="1238" spans="3:5" ht="21" x14ac:dyDescent="0.25">
      <c r="C1238" s="22" t="str" cm="1">
        <f t="array" ref="C1238">IFERROR(SUMPRODUCT((transactions[Stock_ticker]=A1238)*(transactions[Transaction_type]="Buy")*transactions[Total_amount])/B1238,"")</f>
        <v/>
      </c>
      <c r="E1238" s="24" t="str" cm="1">
        <f t="array" ref="E1238">IFERROR(SUMPRODUCT((transactions[Stock_ticker]=A1238)*(transactions[Transaction_type]="Sell")*transactions[Total_amount])/D1238,"")</f>
        <v/>
      </c>
    </row>
    <row r="1239" spans="3:5" ht="21" x14ac:dyDescent="0.25">
      <c r="C1239" s="22" t="str" cm="1">
        <f t="array" ref="C1239">IFERROR(SUMPRODUCT((transactions[Stock_ticker]=A1239)*(transactions[Transaction_type]="Buy")*transactions[Total_amount])/B1239,"")</f>
        <v/>
      </c>
      <c r="E1239" s="24" t="str" cm="1">
        <f t="array" ref="E1239">IFERROR(SUMPRODUCT((transactions[Stock_ticker]=A1239)*(transactions[Transaction_type]="Sell")*transactions[Total_amount])/D1239,"")</f>
        <v/>
      </c>
    </row>
    <row r="1240" spans="3:5" ht="21" x14ac:dyDescent="0.25">
      <c r="C1240" s="22" t="str" cm="1">
        <f t="array" ref="C1240">IFERROR(SUMPRODUCT((transactions[Stock_ticker]=A1240)*(transactions[Transaction_type]="Buy")*transactions[Total_amount])/B1240,"")</f>
        <v/>
      </c>
      <c r="E1240" s="24" t="str" cm="1">
        <f t="array" ref="E1240">IFERROR(SUMPRODUCT((transactions[Stock_ticker]=A1240)*(transactions[Transaction_type]="Sell")*transactions[Total_amount])/D1240,"")</f>
        <v/>
      </c>
    </row>
    <row r="1241" spans="3:5" ht="21" x14ac:dyDescent="0.25">
      <c r="C1241" s="22" t="str" cm="1">
        <f t="array" ref="C1241">IFERROR(SUMPRODUCT((transactions[Stock_ticker]=A1241)*(transactions[Transaction_type]="Buy")*transactions[Total_amount])/B1241,"")</f>
        <v/>
      </c>
      <c r="E1241" s="24" t="str" cm="1">
        <f t="array" ref="E1241">IFERROR(SUMPRODUCT((transactions[Stock_ticker]=A1241)*(transactions[Transaction_type]="Sell")*transactions[Total_amount])/D1241,"")</f>
        <v/>
      </c>
    </row>
    <row r="1242" spans="3:5" ht="21" x14ac:dyDescent="0.25">
      <c r="C1242" s="22" t="str" cm="1">
        <f t="array" ref="C1242">IFERROR(SUMPRODUCT((transactions[Stock_ticker]=A1242)*(transactions[Transaction_type]="Buy")*transactions[Total_amount])/B1242,"")</f>
        <v/>
      </c>
      <c r="E1242" s="24" t="str" cm="1">
        <f t="array" ref="E1242">IFERROR(SUMPRODUCT((transactions[Stock_ticker]=A1242)*(transactions[Transaction_type]="Sell")*transactions[Total_amount])/D1242,"")</f>
        <v/>
      </c>
    </row>
    <row r="1243" spans="3:5" ht="21" x14ac:dyDescent="0.25">
      <c r="C1243" s="22" t="str" cm="1">
        <f t="array" ref="C1243">IFERROR(SUMPRODUCT((transactions[Stock_ticker]=A1243)*(transactions[Transaction_type]="Buy")*transactions[Total_amount])/B1243,"")</f>
        <v/>
      </c>
      <c r="E1243" s="24" t="str" cm="1">
        <f t="array" ref="E1243">IFERROR(SUMPRODUCT((transactions[Stock_ticker]=A1243)*(transactions[Transaction_type]="Sell")*transactions[Total_amount])/D1243,"")</f>
        <v/>
      </c>
    </row>
    <row r="1244" spans="3:5" ht="21" x14ac:dyDescent="0.25">
      <c r="C1244" s="22" t="str" cm="1">
        <f t="array" ref="C1244">IFERROR(SUMPRODUCT((transactions[Stock_ticker]=A1244)*(transactions[Transaction_type]="Buy")*transactions[Total_amount])/B1244,"")</f>
        <v/>
      </c>
      <c r="E1244" s="24" t="str" cm="1">
        <f t="array" ref="E1244">IFERROR(SUMPRODUCT((transactions[Stock_ticker]=A1244)*(transactions[Transaction_type]="Sell")*transactions[Total_amount])/D1244,"")</f>
        <v/>
      </c>
    </row>
    <row r="1245" spans="3:5" ht="21" x14ac:dyDescent="0.25">
      <c r="C1245" s="22" t="str" cm="1">
        <f t="array" ref="C1245">IFERROR(SUMPRODUCT((transactions[Stock_ticker]=A1245)*(transactions[Transaction_type]="Buy")*transactions[Total_amount])/B1245,"")</f>
        <v/>
      </c>
      <c r="E1245" s="24" t="str" cm="1">
        <f t="array" ref="E1245">IFERROR(SUMPRODUCT((transactions[Stock_ticker]=A1245)*(transactions[Transaction_type]="Sell")*transactions[Total_amount])/D1245,"")</f>
        <v/>
      </c>
    </row>
    <row r="1246" spans="3:5" ht="21" x14ac:dyDescent="0.25">
      <c r="C1246" s="22" t="str" cm="1">
        <f t="array" ref="C1246">IFERROR(SUMPRODUCT((transactions[Stock_ticker]=A1246)*(transactions[Transaction_type]="Buy")*transactions[Total_amount])/B1246,"")</f>
        <v/>
      </c>
      <c r="E1246" s="24" t="str" cm="1">
        <f t="array" ref="E1246">IFERROR(SUMPRODUCT((transactions[Stock_ticker]=A1246)*(transactions[Transaction_type]="Sell")*transactions[Total_amount])/D1246,"")</f>
        <v/>
      </c>
    </row>
    <row r="1247" spans="3:5" ht="21" x14ac:dyDescent="0.25">
      <c r="C1247" s="22" t="str" cm="1">
        <f t="array" ref="C1247">IFERROR(SUMPRODUCT((transactions[Stock_ticker]=A1247)*(transactions[Transaction_type]="Buy")*transactions[Total_amount])/B1247,"")</f>
        <v/>
      </c>
      <c r="E1247" s="24" t="str" cm="1">
        <f t="array" ref="E1247">IFERROR(SUMPRODUCT((transactions[Stock_ticker]=A1247)*(transactions[Transaction_type]="Sell")*transactions[Total_amount])/D1247,"")</f>
        <v/>
      </c>
    </row>
    <row r="1248" spans="3:5" ht="21" x14ac:dyDescent="0.25">
      <c r="C1248" s="22" t="str" cm="1">
        <f t="array" ref="C1248">IFERROR(SUMPRODUCT((transactions[Stock_ticker]=A1248)*(transactions[Transaction_type]="Buy")*transactions[Total_amount])/B1248,"")</f>
        <v/>
      </c>
      <c r="E1248" s="24" t="str" cm="1">
        <f t="array" ref="E1248">IFERROR(SUMPRODUCT((transactions[Stock_ticker]=A1248)*(transactions[Transaction_type]="Sell")*transactions[Total_amount])/D1248,"")</f>
        <v/>
      </c>
    </row>
    <row r="1249" spans="3:5" ht="21" x14ac:dyDescent="0.25">
      <c r="C1249" s="22" t="str" cm="1">
        <f t="array" ref="C1249">IFERROR(SUMPRODUCT((transactions[Stock_ticker]=A1249)*(transactions[Transaction_type]="Buy")*transactions[Total_amount])/B1249,"")</f>
        <v/>
      </c>
      <c r="E1249" s="24" t="str" cm="1">
        <f t="array" ref="E1249">IFERROR(SUMPRODUCT((transactions[Stock_ticker]=A1249)*(transactions[Transaction_type]="Sell")*transactions[Total_amount])/D1249,"")</f>
        <v/>
      </c>
    </row>
    <row r="1250" spans="3:5" ht="21" x14ac:dyDescent="0.25">
      <c r="C1250" s="22" t="str" cm="1">
        <f t="array" ref="C1250">IFERROR(SUMPRODUCT((transactions[Stock_ticker]=A1250)*(transactions[Transaction_type]="Buy")*transactions[Total_amount])/B1250,"")</f>
        <v/>
      </c>
      <c r="E1250" s="24" t="str" cm="1">
        <f t="array" ref="E1250">IFERROR(SUMPRODUCT((transactions[Stock_ticker]=A1250)*(transactions[Transaction_type]="Sell")*transactions[Total_amount])/D1250,"")</f>
        <v/>
      </c>
    </row>
    <row r="1251" spans="3:5" ht="21" x14ac:dyDescent="0.25">
      <c r="C1251" s="22" t="str" cm="1">
        <f t="array" ref="C1251">IFERROR(SUMPRODUCT((transactions[Stock_ticker]=A1251)*(transactions[Transaction_type]="Buy")*transactions[Total_amount])/B1251,"")</f>
        <v/>
      </c>
      <c r="E1251" s="24" t="str" cm="1">
        <f t="array" ref="E1251">IFERROR(SUMPRODUCT((transactions[Stock_ticker]=A1251)*(transactions[Transaction_type]="Sell")*transactions[Total_amount])/D1251,"")</f>
        <v/>
      </c>
    </row>
    <row r="1252" spans="3:5" ht="21" x14ac:dyDescent="0.25">
      <c r="C1252" s="22" t="str" cm="1">
        <f t="array" ref="C1252">IFERROR(SUMPRODUCT((transactions[Stock_ticker]=A1252)*(transactions[Transaction_type]="Buy")*transactions[Total_amount])/B1252,"")</f>
        <v/>
      </c>
      <c r="E1252" s="24" t="str" cm="1">
        <f t="array" ref="E1252">IFERROR(SUMPRODUCT((transactions[Stock_ticker]=A1252)*(transactions[Transaction_type]="Sell")*transactions[Total_amount])/D1252,"")</f>
        <v/>
      </c>
    </row>
    <row r="1253" spans="3:5" ht="21" x14ac:dyDescent="0.25">
      <c r="C1253" s="22" t="str" cm="1">
        <f t="array" ref="C1253">IFERROR(SUMPRODUCT((transactions[Stock_ticker]=A1253)*(transactions[Transaction_type]="Buy")*transactions[Total_amount])/B1253,"")</f>
        <v/>
      </c>
      <c r="E1253" s="24" t="str" cm="1">
        <f t="array" ref="E1253">IFERROR(SUMPRODUCT((transactions[Stock_ticker]=A1253)*(transactions[Transaction_type]="Sell")*transactions[Total_amount])/D1253,"")</f>
        <v/>
      </c>
    </row>
    <row r="1254" spans="3:5" ht="21" x14ac:dyDescent="0.25">
      <c r="C1254" s="22" t="str" cm="1">
        <f t="array" ref="C1254">IFERROR(SUMPRODUCT((transactions[Stock_ticker]=A1254)*(transactions[Transaction_type]="Buy")*transactions[Total_amount])/B1254,"")</f>
        <v/>
      </c>
      <c r="E1254" s="24" t="str" cm="1">
        <f t="array" ref="E1254">IFERROR(SUMPRODUCT((transactions[Stock_ticker]=A1254)*(transactions[Transaction_type]="Sell")*transactions[Total_amount])/D1254,"")</f>
        <v/>
      </c>
    </row>
    <row r="1255" spans="3:5" ht="21" x14ac:dyDescent="0.25">
      <c r="C1255" s="22" t="str" cm="1">
        <f t="array" ref="C1255">IFERROR(SUMPRODUCT((transactions[Stock_ticker]=A1255)*(transactions[Transaction_type]="Buy")*transactions[Total_amount])/B1255,"")</f>
        <v/>
      </c>
      <c r="E1255" s="24" t="str" cm="1">
        <f t="array" ref="E1255">IFERROR(SUMPRODUCT((transactions[Stock_ticker]=A1255)*(transactions[Transaction_type]="Sell")*transactions[Total_amount])/D1255,"")</f>
        <v/>
      </c>
    </row>
    <row r="1256" spans="3:5" ht="21" x14ac:dyDescent="0.25">
      <c r="C1256" s="22" t="str" cm="1">
        <f t="array" ref="C1256">IFERROR(SUMPRODUCT((transactions[Stock_ticker]=A1256)*(transactions[Transaction_type]="Buy")*transactions[Total_amount])/B1256,"")</f>
        <v/>
      </c>
      <c r="E1256" s="24" t="str" cm="1">
        <f t="array" ref="E1256">IFERROR(SUMPRODUCT((transactions[Stock_ticker]=A1256)*(transactions[Transaction_type]="Sell")*transactions[Total_amount])/D1256,"")</f>
        <v/>
      </c>
    </row>
    <row r="1257" spans="3:5" ht="21" x14ac:dyDescent="0.25">
      <c r="C1257" s="22" t="str" cm="1">
        <f t="array" ref="C1257">IFERROR(SUMPRODUCT((transactions[Stock_ticker]=A1257)*(transactions[Transaction_type]="Buy")*transactions[Total_amount])/B1257,"")</f>
        <v/>
      </c>
      <c r="E1257" s="24" t="str" cm="1">
        <f t="array" ref="E1257">IFERROR(SUMPRODUCT((transactions[Stock_ticker]=A1257)*(transactions[Transaction_type]="Sell")*transactions[Total_amount])/D1257,"")</f>
        <v/>
      </c>
    </row>
    <row r="1258" spans="3:5" ht="21" x14ac:dyDescent="0.25">
      <c r="C1258" s="22" t="str" cm="1">
        <f t="array" ref="C1258">IFERROR(SUMPRODUCT((transactions[Stock_ticker]=A1258)*(transactions[Transaction_type]="Buy")*transactions[Total_amount])/B1258,"")</f>
        <v/>
      </c>
      <c r="E1258" s="24" t="str" cm="1">
        <f t="array" ref="E1258">IFERROR(SUMPRODUCT((transactions[Stock_ticker]=A1258)*(transactions[Transaction_type]="Sell")*transactions[Total_amount])/D1258,"")</f>
        <v/>
      </c>
    </row>
    <row r="1259" spans="3:5" ht="21" x14ac:dyDescent="0.25">
      <c r="C1259" s="22" t="str" cm="1">
        <f t="array" ref="C1259">IFERROR(SUMPRODUCT((transactions[Stock_ticker]=A1259)*(transactions[Transaction_type]="Buy")*transactions[Total_amount])/B1259,"")</f>
        <v/>
      </c>
      <c r="E1259" s="24" t="str" cm="1">
        <f t="array" ref="E1259">IFERROR(SUMPRODUCT((transactions[Stock_ticker]=A1259)*(transactions[Transaction_type]="Sell")*transactions[Total_amount])/D1259,"")</f>
        <v/>
      </c>
    </row>
    <row r="1260" spans="3:5" ht="21" x14ac:dyDescent="0.25">
      <c r="C1260" s="22" t="str" cm="1">
        <f t="array" ref="C1260">IFERROR(SUMPRODUCT((transactions[Stock_ticker]=A1260)*(transactions[Transaction_type]="Buy")*transactions[Total_amount])/B1260,"")</f>
        <v/>
      </c>
      <c r="E1260" s="24" t="str" cm="1">
        <f t="array" ref="E1260">IFERROR(SUMPRODUCT((transactions[Stock_ticker]=A1260)*(transactions[Transaction_type]="Sell")*transactions[Total_amount])/D1260,"")</f>
        <v/>
      </c>
    </row>
    <row r="1261" spans="3:5" ht="21" x14ac:dyDescent="0.25">
      <c r="C1261" s="22" t="str" cm="1">
        <f t="array" ref="C1261">IFERROR(SUMPRODUCT((transactions[Stock_ticker]=A1261)*(transactions[Transaction_type]="Buy")*transactions[Total_amount])/B1261,"")</f>
        <v/>
      </c>
      <c r="E1261" s="24" t="str" cm="1">
        <f t="array" ref="E1261">IFERROR(SUMPRODUCT((transactions[Stock_ticker]=A1261)*(transactions[Transaction_type]="Sell")*transactions[Total_amount])/D1261,"")</f>
        <v/>
      </c>
    </row>
    <row r="1262" spans="3:5" ht="21" x14ac:dyDescent="0.25">
      <c r="C1262" s="22" t="str" cm="1">
        <f t="array" ref="C1262">IFERROR(SUMPRODUCT((transactions[Stock_ticker]=A1262)*(transactions[Transaction_type]="Buy")*transactions[Total_amount])/B1262,"")</f>
        <v/>
      </c>
      <c r="E1262" s="24" t="str" cm="1">
        <f t="array" ref="E1262">IFERROR(SUMPRODUCT((transactions[Stock_ticker]=A1262)*(transactions[Transaction_type]="Sell")*transactions[Total_amount])/D1262,"")</f>
        <v/>
      </c>
    </row>
    <row r="1263" spans="3:5" ht="21" x14ac:dyDescent="0.25">
      <c r="C1263" s="22" t="str" cm="1">
        <f t="array" ref="C1263">IFERROR(SUMPRODUCT((transactions[Stock_ticker]=A1263)*(transactions[Transaction_type]="Buy")*transactions[Total_amount])/B1263,"")</f>
        <v/>
      </c>
      <c r="E1263" s="24" t="str" cm="1">
        <f t="array" ref="E1263">IFERROR(SUMPRODUCT((transactions[Stock_ticker]=A1263)*(transactions[Transaction_type]="Sell")*transactions[Total_amount])/D1263,"")</f>
        <v/>
      </c>
    </row>
    <row r="1264" spans="3:5" ht="21" x14ac:dyDescent="0.25">
      <c r="C1264" s="22" t="str" cm="1">
        <f t="array" ref="C1264">IFERROR(SUMPRODUCT((transactions[Stock_ticker]=A1264)*(transactions[Transaction_type]="Buy")*transactions[Total_amount])/B1264,"")</f>
        <v/>
      </c>
      <c r="E1264" s="24" t="str" cm="1">
        <f t="array" ref="E1264">IFERROR(SUMPRODUCT((transactions[Stock_ticker]=A1264)*(transactions[Transaction_type]="Sell")*transactions[Total_amount])/D1264,"")</f>
        <v/>
      </c>
    </row>
    <row r="1265" spans="3:5" ht="21" x14ac:dyDescent="0.25">
      <c r="C1265" s="22" t="str" cm="1">
        <f t="array" ref="C1265">IFERROR(SUMPRODUCT((transactions[Stock_ticker]=A1265)*(transactions[Transaction_type]="Buy")*transactions[Total_amount])/B1265,"")</f>
        <v/>
      </c>
      <c r="E1265" s="24" t="str" cm="1">
        <f t="array" ref="E1265">IFERROR(SUMPRODUCT((transactions[Stock_ticker]=A1265)*(transactions[Transaction_type]="Sell")*transactions[Total_amount])/D1265,"")</f>
        <v/>
      </c>
    </row>
    <row r="1266" spans="3:5" ht="21" x14ac:dyDescent="0.25">
      <c r="C1266" s="22" t="str" cm="1">
        <f t="array" ref="C1266">IFERROR(SUMPRODUCT((transactions[Stock_ticker]=A1266)*(transactions[Transaction_type]="Buy")*transactions[Total_amount])/B1266,"")</f>
        <v/>
      </c>
      <c r="E1266" s="24" t="str" cm="1">
        <f t="array" ref="E1266">IFERROR(SUMPRODUCT((transactions[Stock_ticker]=A1266)*(transactions[Transaction_type]="Sell")*transactions[Total_amount])/D1266,"")</f>
        <v/>
      </c>
    </row>
    <row r="1267" spans="3:5" ht="21" x14ac:dyDescent="0.25">
      <c r="C1267" s="22" t="str" cm="1">
        <f t="array" ref="C1267">IFERROR(SUMPRODUCT((transactions[Stock_ticker]=A1267)*(transactions[Transaction_type]="Buy")*transactions[Total_amount])/B1267,"")</f>
        <v/>
      </c>
      <c r="E1267" s="24" t="str" cm="1">
        <f t="array" ref="E1267">IFERROR(SUMPRODUCT((transactions[Stock_ticker]=A1267)*(transactions[Transaction_type]="Sell")*transactions[Total_amount])/D1267,"")</f>
        <v/>
      </c>
    </row>
    <row r="1268" spans="3:5" ht="21" x14ac:dyDescent="0.25">
      <c r="C1268" s="22" t="str" cm="1">
        <f t="array" ref="C1268">IFERROR(SUMPRODUCT((transactions[Stock_ticker]=A1268)*(transactions[Transaction_type]="Buy")*transactions[Total_amount])/B1268,"")</f>
        <v/>
      </c>
      <c r="E1268" s="24" t="str" cm="1">
        <f t="array" ref="E1268">IFERROR(SUMPRODUCT((transactions[Stock_ticker]=A1268)*(transactions[Transaction_type]="Sell")*transactions[Total_amount])/D1268,"")</f>
        <v/>
      </c>
    </row>
    <row r="1269" spans="3:5" ht="21" x14ac:dyDescent="0.25">
      <c r="C1269" s="22" t="str" cm="1">
        <f t="array" ref="C1269">IFERROR(SUMPRODUCT((transactions[Stock_ticker]=A1269)*(transactions[Transaction_type]="Buy")*transactions[Total_amount])/B1269,"")</f>
        <v/>
      </c>
      <c r="E1269" s="24" t="str" cm="1">
        <f t="array" ref="E1269">IFERROR(SUMPRODUCT((transactions[Stock_ticker]=A1269)*(transactions[Transaction_type]="Sell")*transactions[Total_amount])/D1269,"")</f>
        <v/>
      </c>
    </row>
    <row r="1270" spans="3:5" ht="21" x14ac:dyDescent="0.25">
      <c r="C1270" s="22" t="str" cm="1">
        <f t="array" ref="C1270">IFERROR(SUMPRODUCT((transactions[Stock_ticker]=A1270)*(transactions[Transaction_type]="Buy")*transactions[Total_amount])/B1270,"")</f>
        <v/>
      </c>
      <c r="E1270" s="24" t="str" cm="1">
        <f t="array" ref="E1270">IFERROR(SUMPRODUCT((transactions[Stock_ticker]=A1270)*(transactions[Transaction_type]="Sell")*transactions[Total_amount])/D1270,"")</f>
        <v/>
      </c>
    </row>
    <row r="1271" spans="3:5" ht="21" x14ac:dyDescent="0.25">
      <c r="C1271" s="22" t="str" cm="1">
        <f t="array" ref="C1271">IFERROR(SUMPRODUCT((transactions[Stock_ticker]=A1271)*(transactions[Transaction_type]="Buy")*transactions[Total_amount])/B1271,"")</f>
        <v/>
      </c>
      <c r="E1271" s="24" t="str" cm="1">
        <f t="array" ref="E1271">IFERROR(SUMPRODUCT((transactions[Stock_ticker]=A1271)*(transactions[Transaction_type]="Sell")*transactions[Total_amount])/D1271,"")</f>
        <v/>
      </c>
    </row>
    <row r="1272" spans="3:5" ht="21" x14ac:dyDescent="0.25">
      <c r="C1272" s="22" t="str" cm="1">
        <f t="array" ref="C1272">IFERROR(SUMPRODUCT((transactions[Stock_ticker]=A1272)*(transactions[Transaction_type]="Buy")*transactions[Total_amount])/B1272,"")</f>
        <v/>
      </c>
      <c r="E1272" s="24" t="str" cm="1">
        <f t="array" ref="E1272">IFERROR(SUMPRODUCT((transactions[Stock_ticker]=A1272)*(transactions[Transaction_type]="Sell")*transactions[Total_amount])/D1272,"")</f>
        <v/>
      </c>
    </row>
    <row r="1273" spans="3:5" ht="21" x14ac:dyDescent="0.25">
      <c r="C1273" s="22" t="str" cm="1">
        <f t="array" ref="C1273">IFERROR(SUMPRODUCT((transactions[Stock_ticker]=A1273)*(transactions[Transaction_type]="Buy")*transactions[Total_amount])/B1273,"")</f>
        <v/>
      </c>
      <c r="E1273" s="24" t="str" cm="1">
        <f t="array" ref="E1273">IFERROR(SUMPRODUCT((transactions[Stock_ticker]=A1273)*(transactions[Transaction_type]="Sell")*transactions[Total_amount])/D1273,"")</f>
        <v/>
      </c>
    </row>
    <row r="1274" spans="3:5" ht="21" x14ac:dyDescent="0.25">
      <c r="C1274" s="22" t="str" cm="1">
        <f t="array" ref="C1274">IFERROR(SUMPRODUCT((transactions[Stock_ticker]=A1274)*(transactions[Transaction_type]="Buy")*transactions[Total_amount])/B1274,"")</f>
        <v/>
      </c>
      <c r="E1274" s="24" t="str" cm="1">
        <f t="array" ref="E1274">IFERROR(SUMPRODUCT((transactions[Stock_ticker]=A1274)*(transactions[Transaction_type]="Sell")*transactions[Total_amount])/D1274,"")</f>
        <v/>
      </c>
    </row>
    <row r="1275" spans="3:5" ht="21" x14ac:dyDescent="0.25">
      <c r="C1275" s="22" t="str" cm="1">
        <f t="array" ref="C1275">IFERROR(SUMPRODUCT((transactions[Stock_ticker]=A1275)*(transactions[Transaction_type]="Buy")*transactions[Total_amount])/B1275,"")</f>
        <v/>
      </c>
      <c r="E1275" s="24" t="str" cm="1">
        <f t="array" ref="E1275">IFERROR(SUMPRODUCT((transactions[Stock_ticker]=A1275)*(transactions[Transaction_type]="Sell")*transactions[Total_amount])/D1275,"")</f>
        <v/>
      </c>
    </row>
    <row r="1276" spans="3:5" ht="21" x14ac:dyDescent="0.25">
      <c r="C1276" s="22" t="str" cm="1">
        <f t="array" ref="C1276">IFERROR(SUMPRODUCT((transactions[Stock_ticker]=A1276)*(transactions[Transaction_type]="Buy")*transactions[Total_amount])/B1276,"")</f>
        <v/>
      </c>
      <c r="E1276" s="24" t="str" cm="1">
        <f t="array" ref="E1276">IFERROR(SUMPRODUCT((transactions[Stock_ticker]=A1276)*(transactions[Transaction_type]="Sell")*transactions[Total_amount])/D1276,"")</f>
        <v/>
      </c>
    </row>
    <row r="1277" spans="3:5" ht="21" x14ac:dyDescent="0.25">
      <c r="C1277" s="22" t="str" cm="1">
        <f t="array" ref="C1277">IFERROR(SUMPRODUCT((transactions[Stock_ticker]=A1277)*(transactions[Transaction_type]="Buy")*transactions[Total_amount])/B1277,"")</f>
        <v/>
      </c>
      <c r="E1277" s="24" t="str" cm="1">
        <f t="array" ref="E1277">IFERROR(SUMPRODUCT((transactions[Stock_ticker]=A1277)*(transactions[Transaction_type]="Sell")*transactions[Total_amount])/D1277,"")</f>
        <v/>
      </c>
    </row>
    <row r="1278" spans="3:5" ht="21" x14ac:dyDescent="0.25">
      <c r="C1278" s="22" t="str" cm="1">
        <f t="array" ref="C1278">IFERROR(SUMPRODUCT((transactions[Stock_ticker]=A1278)*(transactions[Transaction_type]="Buy")*transactions[Total_amount])/B1278,"")</f>
        <v/>
      </c>
      <c r="E1278" s="24" t="str" cm="1">
        <f t="array" ref="E1278">IFERROR(SUMPRODUCT((transactions[Stock_ticker]=A1278)*(transactions[Transaction_type]="Sell")*transactions[Total_amount])/D1278,"")</f>
        <v/>
      </c>
    </row>
    <row r="1279" spans="3:5" ht="21" x14ac:dyDescent="0.25">
      <c r="C1279" s="22" t="str" cm="1">
        <f t="array" ref="C1279">IFERROR(SUMPRODUCT((transactions[Stock_ticker]=A1279)*(transactions[Transaction_type]="Buy")*transactions[Total_amount])/B1279,"")</f>
        <v/>
      </c>
      <c r="E1279" s="24" t="str" cm="1">
        <f t="array" ref="E1279">IFERROR(SUMPRODUCT((transactions[Stock_ticker]=A1279)*(transactions[Transaction_type]="Sell")*transactions[Total_amount])/D1279,"")</f>
        <v/>
      </c>
    </row>
    <row r="1280" spans="3:5" ht="21" x14ac:dyDescent="0.25">
      <c r="C1280" s="22" t="str" cm="1">
        <f t="array" ref="C1280">IFERROR(SUMPRODUCT((transactions[Stock_ticker]=A1280)*(transactions[Transaction_type]="Buy")*transactions[Total_amount])/B1280,"")</f>
        <v/>
      </c>
      <c r="E1280" s="24" t="str" cm="1">
        <f t="array" ref="E1280">IFERROR(SUMPRODUCT((transactions[Stock_ticker]=A1280)*(transactions[Transaction_type]="Sell")*transactions[Total_amount])/D1280,"")</f>
        <v/>
      </c>
    </row>
    <row r="1281" spans="3:5" ht="21" x14ac:dyDescent="0.25">
      <c r="C1281" s="22" t="str" cm="1">
        <f t="array" ref="C1281">IFERROR(SUMPRODUCT((transactions[Stock_ticker]=A1281)*(transactions[Transaction_type]="Buy")*transactions[Total_amount])/B1281,"")</f>
        <v/>
      </c>
      <c r="E1281" s="24" t="str" cm="1">
        <f t="array" ref="E1281">IFERROR(SUMPRODUCT((transactions[Stock_ticker]=A1281)*(transactions[Transaction_type]="Sell")*transactions[Total_amount])/D1281,"")</f>
        <v/>
      </c>
    </row>
    <row r="1282" spans="3:5" ht="21" x14ac:dyDescent="0.25">
      <c r="C1282" s="22" t="str" cm="1">
        <f t="array" ref="C1282">IFERROR(SUMPRODUCT((transactions[Stock_ticker]=A1282)*(transactions[Transaction_type]="Buy")*transactions[Total_amount])/B1282,"")</f>
        <v/>
      </c>
      <c r="E1282" s="24" t="str" cm="1">
        <f t="array" ref="E1282">IFERROR(SUMPRODUCT((transactions[Stock_ticker]=A1282)*(transactions[Transaction_type]="Sell")*transactions[Total_amount])/D1282,"")</f>
        <v/>
      </c>
    </row>
    <row r="1283" spans="3:5" ht="21" x14ac:dyDescent="0.25">
      <c r="C1283" s="22" t="str" cm="1">
        <f t="array" ref="C1283">IFERROR(SUMPRODUCT((transactions[Stock_ticker]=A1283)*(transactions[Transaction_type]="Buy")*transactions[Total_amount])/B1283,"")</f>
        <v/>
      </c>
      <c r="E1283" s="24" t="str" cm="1">
        <f t="array" ref="E1283">IFERROR(SUMPRODUCT((transactions[Stock_ticker]=A1283)*(transactions[Transaction_type]="Sell")*transactions[Total_amount])/D1283,"")</f>
        <v/>
      </c>
    </row>
    <row r="1284" spans="3:5" ht="21" x14ac:dyDescent="0.25">
      <c r="C1284" s="22" t="str" cm="1">
        <f t="array" ref="C1284">IFERROR(SUMPRODUCT((transactions[Stock_ticker]=A1284)*(transactions[Transaction_type]="Buy")*transactions[Total_amount])/B1284,"")</f>
        <v/>
      </c>
      <c r="E1284" s="24" t="str" cm="1">
        <f t="array" ref="E1284">IFERROR(SUMPRODUCT((transactions[Stock_ticker]=A1284)*(transactions[Transaction_type]="Sell")*transactions[Total_amount])/D1284,"")</f>
        <v/>
      </c>
    </row>
    <row r="1285" spans="3:5" ht="21" x14ac:dyDescent="0.25">
      <c r="C1285" s="22" t="str" cm="1">
        <f t="array" ref="C1285">IFERROR(SUMPRODUCT((transactions[Stock_ticker]=A1285)*(transactions[Transaction_type]="Buy")*transactions[Total_amount])/B1285,"")</f>
        <v/>
      </c>
      <c r="E1285" s="24" t="str" cm="1">
        <f t="array" ref="E1285">IFERROR(SUMPRODUCT((transactions[Stock_ticker]=A1285)*(transactions[Transaction_type]="Sell")*transactions[Total_amount])/D1285,"")</f>
        <v/>
      </c>
    </row>
    <row r="1286" spans="3:5" ht="21" x14ac:dyDescent="0.25">
      <c r="C1286" s="22" t="str" cm="1">
        <f t="array" ref="C1286">IFERROR(SUMPRODUCT((transactions[Stock_ticker]=A1286)*(transactions[Transaction_type]="Buy")*transactions[Total_amount])/B1286,"")</f>
        <v/>
      </c>
      <c r="E1286" s="24" t="str" cm="1">
        <f t="array" ref="E1286">IFERROR(SUMPRODUCT((transactions[Stock_ticker]=A1286)*(transactions[Transaction_type]="Sell")*transactions[Total_amount])/D1286,"")</f>
        <v/>
      </c>
    </row>
    <row r="1287" spans="3:5" ht="21" x14ac:dyDescent="0.25">
      <c r="C1287" s="22" t="str" cm="1">
        <f t="array" ref="C1287">IFERROR(SUMPRODUCT((transactions[Stock_ticker]=A1287)*(transactions[Transaction_type]="Buy")*transactions[Total_amount])/B1287,"")</f>
        <v/>
      </c>
      <c r="E1287" s="24" t="str" cm="1">
        <f t="array" ref="E1287">IFERROR(SUMPRODUCT((transactions[Stock_ticker]=A1287)*(transactions[Transaction_type]="Sell")*transactions[Total_amount])/D1287,"")</f>
        <v/>
      </c>
    </row>
    <row r="1288" spans="3:5" ht="21" x14ac:dyDescent="0.25">
      <c r="C1288" s="22" t="str" cm="1">
        <f t="array" ref="C1288">IFERROR(SUMPRODUCT((transactions[Stock_ticker]=A1288)*(transactions[Transaction_type]="Buy")*transactions[Total_amount])/B1288,"")</f>
        <v/>
      </c>
      <c r="E1288" s="24" t="str" cm="1">
        <f t="array" ref="E1288">IFERROR(SUMPRODUCT((transactions[Stock_ticker]=A1288)*(transactions[Transaction_type]="Sell")*transactions[Total_amount])/D1288,"")</f>
        <v/>
      </c>
    </row>
    <row r="1289" spans="3:5" ht="21" x14ac:dyDescent="0.25">
      <c r="C1289" s="22" t="str" cm="1">
        <f t="array" ref="C1289">IFERROR(SUMPRODUCT((transactions[Stock_ticker]=A1289)*(transactions[Transaction_type]="Buy")*transactions[Total_amount])/B1289,"")</f>
        <v/>
      </c>
      <c r="E1289" s="24" t="str" cm="1">
        <f t="array" ref="E1289">IFERROR(SUMPRODUCT((transactions[Stock_ticker]=A1289)*(transactions[Transaction_type]="Sell")*transactions[Total_amount])/D1289,"")</f>
        <v/>
      </c>
    </row>
    <row r="1290" spans="3:5" ht="21" x14ac:dyDescent="0.25">
      <c r="C1290" s="22" t="str" cm="1">
        <f t="array" ref="C1290">IFERROR(SUMPRODUCT((transactions[Stock_ticker]=A1290)*(transactions[Transaction_type]="Buy")*transactions[Total_amount])/B1290,"")</f>
        <v/>
      </c>
      <c r="E1290" s="24" t="str" cm="1">
        <f t="array" ref="E1290">IFERROR(SUMPRODUCT((transactions[Stock_ticker]=A1290)*(transactions[Transaction_type]="Sell")*transactions[Total_amount])/D1290,"")</f>
        <v/>
      </c>
    </row>
    <row r="1291" spans="3:5" ht="21" x14ac:dyDescent="0.25">
      <c r="C1291" s="22" t="str" cm="1">
        <f t="array" ref="C1291">IFERROR(SUMPRODUCT((transactions[Stock_ticker]=A1291)*(transactions[Transaction_type]="Buy")*transactions[Total_amount])/B1291,"")</f>
        <v/>
      </c>
      <c r="E1291" s="24" t="str" cm="1">
        <f t="array" ref="E1291">IFERROR(SUMPRODUCT((transactions[Stock_ticker]=A1291)*(transactions[Transaction_type]="Sell")*transactions[Total_amount])/D1291,"")</f>
        <v/>
      </c>
    </row>
    <row r="1292" spans="3:5" ht="21" x14ac:dyDescent="0.25">
      <c r="C1292" s="22" t="str" cm="1">
        <f t="array" ref="C1292">IFERROR(SUMPRODUCT((transactions[Stock_ticker]=A1292)*(transactions[Transaction_type]="Buy")*transactions[Total_amount])/B1292,"")</f>
        <v/>
      </c>
      <c r="E1292" s="24" t="str" cm="1">
        <f t="array" ref="E1292">IFERROR(SUMPRODUCT((transactions[Stock_ticker]=A1292)*(transactions[Transaction_type]="Sell")*transactions[Total_amount])/D1292,"")</f>
        <v/>
      </c>
    </row>
    <row r="1293" spans="3:5" ht="21" x14ac:dyDescent="0.25">
      <c r="C1293" s="22" t="str" cm="1">
        <f t="array" ref="C1293">IFERROR(SUMPRODUCT((transactions[Stock_ticker]=A1293)*(transactions[Transaction_type]="Buy")*transactions[Total_amount])/B1293,"")</f>
        <v/>
      </c>
      <c r="E1293" s="24" t="str" cm="1">
        <f t="array" ref="E1293">IFERROR(SUMPRODUCT((transactions[Stock_ticker]=A1293)*(transactions[Transaction_type]="Sell")*transactions[Total_amount])/D1293,"")</f>
        <v/>
      </c>
    </row>
    <row r="1294" spans="3:5" ht="21" x14ac:dyDescent="0.25">
      <c r="C1294" s="22" t="str" cm="1">
        <f t="array" ref="C1294">IFERROR(SUMPRODUCT((transactions[Stock_ticker]=A1294)*(transactions[Transaction_type]="Buy")*transactions[Total_amount])/B1294,"")</f>
        <v/>
      </c>
      <c r="E1294" s="24" t="str" cm="1">
        <f t="array" ref="E1294">IFERROR(SUMPRODUCT((transactions[Stock_ticker]=A1294)*(transactions[Transaction_type]="Sell")*transactions[Total_amount])/D1294,"")</f>
        <v/>
      </c>
    </row>
    <row r="1295" spans="3:5" ht="21" x14ac:dyDescent="0.25">
      <c r="C1295" s="22" t="str" cm="1">
        <f t="array" ref="C1295">IFERROR(SUMPRODUCT((transactions[Stock_ticker]=A1295)*(transactions[Transaction_type]="Buy")*transactions[Total_amount])/B1295,"")</f>
        <v/>
      </c>
      <c r="E1295" s="24" t="str" cm="1">
        <f t="array" ref="E1295">IFERROR(SUMPRODUCT((transactions[Stock_ticker]=A1295)*(transactions[Transaction_type]="Sell")*transactions[Total_amount])/D1295,"")</f>
        <v/>
      </c>
    </row>
    <row r="1296" spans="3:5" ht="21" x14ac:dyDescent="0.25">
      <c r="C1296" s="22" t="str" cm="1">
        <f t="array" ref="C1296">IFERROR(SUMPRODUCT((transactions[Stock_ticker]=A1296)*(transactions[Transaction_type]="Buy")*transactions[Total_amount])/B1296,"")</f>
        <v/>
      </c>
      <c r="E1296" s="24" t="str" cm="1">
        <f t="array" ref="E1296">IFERROR(SUMPRODUCT((transactions[Stock_ticker]=A1296)*(transactions[Transaction_type]="Sell")*transactions[Total_amount])/D1296,"")</f>
        <v/>
      </c>
    </row>
    <row r="1297" spans="3:5" ht="21" x14ac:dyDescent="0.25">
      <c r="C1297" s="22" t="str" cm="1">
        <f t="array" ref="C1297">IFERROR(SUMPRODUCT((transactions[Stock_ticker]=A1297)*(transactions[Transaction_type]="Buy")*transactions[Total_amount])/B1297,"")</f>
        <v/>
      </c>
      <c r="E1297" s="24" t="str" cm="1">
        <f t="array" ref="E1297">IFERROR(SUMPRODUCT((transactions[Stock_ticker]=A1297)*(transactions[Transaction_type]="Sell")*transactions[Total_amount])/D1297,"")</f>
        <v/>
      </c>
    </row>
    <row r="1298" spans="3:5" ht="21" x14ac:dyDescent="0.25">
      <c r="C1298" s="22" t="str" cm="1">
        <f t="array" ref="C1298">IFERROR(SUMPRODUCT((transactions[Stock_ticker]=A1298)*(transactions[Transaction_type]="Buy")*transactions[Total_amount])/B1298,"")</f>
        <v/>
      </c>
      <c r="E1298" s="24" t="str" cm="1">
        <f t="array" ref="E1298">IFERROR(SUMPRODUCT((transactions[Stock_ticker]=A1298)*(transactions[Transaction_type]="Sell")*transactions[Total_amount])/D1298,"")</f>
        <v/>
      </c>
    </row>
    <row r="1299" spans="3:5" ht="21" x14ac:dyDescent="0.25">
      <c r="C1299" s="22" t="str" cm="1">
        <f t="array" ref="C1299">IFERROR(SUMPRODUCT((transactions[Stock_ticker]=A1299)*(transactions[Transaction_type]="Buy")*transactions[Total_amount])/B1299,"")</f>
        <v/>
      </c>
      <c r="E1299" s="24" t="str" cm="1">
        <f t="array" ref="E1299">IFERROR(SUMPRODUCT((transactions[Stock_ticker]=A1299)*(transactions[Transaction_type]="Sell")*transactions[Total_amount])/D1299,"")</f>
        <v/>
      </c>
    </row>
    <row r="1300" spans="3:5" ht="21" x14ac:dyDescent="0.25">
      <c r="C1300" s="22" t="str" cm="1">
        <f t="array" ref="C1300">IFERROR(SUMPRODUCT((transactions[Stock_ticker]=A1300)*(transactions[Transaction_type]="Buy")*transactions[Total_amount])/B1300,"")</f>
        <v/>
      </c>
      <c r="E1300" s="24" t="str" cm="1">
        <f t="array" ref="E1300">IFERROR(SUMPRODUCT((transactions[Stock_ticker]=A1300)*(transactions[Transaction_type]="Sell")*transactions[Total_amount])/D1300,"")</f>
        <v/>
      </c>
    </row>
    <row r="1301" spans="3:5" ht="21" x14ac:dyDescent="0.25">
      <c r="C1301" s="22" t="str" cm="1">
        <f t="array" ref="C1301">IFERROR(SUMPRODUCT((transactions[Stock_ticker]=A1301)*(transactions[Transaction_type]="Buy")*transactions[Total_amount])/B1301,"")</f>
        <v/>
      </c>
      <c r="E1301" s="24" t="str" cm="1">
        <f t="array" ref="E1301">IFERROR(SUMPRODUCT((transactions[Stock_ticker]=A1301)*(transactions[Transaction_type]="Sell")*transactions[Total_amount])/D1301,"")</f>
        <v/>
      </c>
    </row>
    <row r="1302" spans="3:5" ht="21" x14ac:dyDescent="0.25">
      <c r="C1302" s="22" t="str" cm="1">
        <f t="array" ref="C1302">IFERROR(SUMPRODUCT((transactions[Stock_ticker]=A1302)*(transactions[Transaction_type]="Buy")*transactions[Total_amount])/B1302,"")</f>
        <v/>
      </c>
      <c r="E1302" s="24" t="str" cm="1">
        <f t="array" ref="E1302">IFERROR(SUMPRODUCT((transactions[Stock_ticker]=A1302)*(transactions[Transaction_type]="Sell")*transactions[Total_amount])/D1302,"")</f>
        <v/>
      </c>
    </row>
    <row r="1303" spans="3:5" ht="21" x14ac:dyDescent="0.25">
      <c r="C1303" s="22" t="str" cm="1">
        <f t="array" ref="C1303">IFERROR(SUMPRODUCT((transactions[Stock_ticker]=A1303)*(transactions[Transaction_type]="Buy")*transactions[Total_amount])/B1303,"")</f>
        <v/>
      </c>
      <c r="E1303" s="24" t="str" cm="1">
        <f t="array" ref="E1303">IFERROR(SUMPRODUCT((transactions[Stock_ticker]=A1303)*(transactions[Transaction_type]="Sell")*transactions[Total_amount])/D1303,"")</f>
        <v/>
      </c>
    </row>
    <row r="1304" spans="3:5" ht="21" x14ac:dyDescent="0.25">
      <c r="C1304" s="22" t="str" cm="1">
        <f t="array" ref="C1304">IFERROR(SUMPRODUCT((transactions[Stock_ticker]=A1304)*(transactions[Transaction_type]="Buy")*transactions[Total_amount])/B1304,"")</f>
        <v/>
      </c>
      <c r="E1304" s="24" t="str" cm="1">
        <f t="array" ref="E1304">IFERROR(SUMPRODUCT((transactions[Stock_ticker]=A1304)*(transactions[Transaction_type]="Sell")*transactions[Total_amount])/D1304,"")</f>
        <v/>
      </c>
    </row>
    <row r="1305" spans="3:5" ht="21" x14ac:dyDescent="0.25">
      <c r="C1305" s="22" t="str" cm="1">
        <f t="array" ref="C1305">IFERROR(SUMPRODUCT((transactions[Stock_ticker]=A1305)*(transactions[Transaction_type]="Buy")*transactions[Total_amount])/B1305,"")</f>
        <v/>
      </c>
      <c r="E1305" s="24" t="str" cm="1">
        <f t="array" ref="E1305">IFERROR(SUMPRODUCT((transactions[Stock_ticker]=A1305)*(transactions[Transaction_type]="Sell")*transactions[Total_amount])/D1305,"")</f>
        <v/>
      </c>
    </row>
    <row r="1306" spans="3:5" ht="21" x14ac:dyDescent="0.25">
      <c r="C1306" s="22" t="str" cm="1">
        <f t="array" ref="C1306">IFERROR(SUMPRODUCT((transactions[Stock_ticker]=A1306)*(transactions[Transaction_type]="Buy")*transactions[Total_amount])/B1306,"")</f>
        <v/>
      </c>
      <c r="E1306" s="24" t="str" cm="1">
        <f t="array" ref="E1306">IFERROR(SUMPRODUCT((transactions[Stock_ticker]=A1306)*(transactions[Transaction_type]="Sell")*transactions[Total_amount])/D1306,"")</f>
        <v/>
      </c>
    </row>
    <row r="1307" spans="3:5" ht="21" x14ac:dyDescent="0.25">
      <c r="C1307" s="22" t="str" cm="1">
        <f t="array" ref="C1307">IFERROR(SUMPRODUCT((transactions[Stock_ticker]=A1307)*(transactions[Transaction_type]="Buy")*transactions[Total_amount])/B1307,"")</f>
        <v/>
      </c>
      <c r="E1307" s="24" t="str" cm="1">
        <f t="array" ref="E1307">IFERROR(SUMPRODUCT((transactions[Stock_ticker]=A1307)*(transactions[Transaction_type]="Sell")*transactions[Total_amount])/D1307,"")</f>
        <v/>
      </c>
    </row>
    <row r="1308" spans="3:5" ht="21" x14ac:dyDescent="0.25">
      <c r="C1308" s="22" t="str" cm="1">
        <f t="array" ref="C1308">IFERROR(SUMPRODUCT((transactions[Stock_ticker]=A1308)*(transactions[Transaction_type]="Buy")*transactions[Total_amount])/B1308,"")</f>
        <v/>
      </c>
      <c r="E1308" s="24" t="str" cm="1">
        <f t="array" ref="E1308">IFERROR(SUMPRODUCT((transactions[Stock_ticker]=A1308)*(transactions[Transaction_type]="Sell")*transactions[Total_amount])/D1308,"")</f>
        <v/>
      </c>
    </row>
    <row r="1309" spans="3:5" ht="21" x14ac:dyDescent="0.25">
      <c r="C1309" s="22" t="str" cm="1">
        <f t="array" ref="C1309">IFERROR(SUMPRODUCT((transactions[Stock_ticker]=A1309)*(transactions[Transaction_type]="Buy")*transactions[Total_amount])/B1309,"")</f>
        <v/>
      </c>
      <c r="E1309" s="24" t="str" cm="1">
        <f t="array" ref="E1309">IFERROR(SUMPRODUCT((transactions[Stock_ticker]=A1309)*(transactions[Transaction_type]="Sell")*transactions[Total_amount])/D1309,"")</f>
        <v/>
      </c>
    </row>
    <row r="1310" spans="3:5" ht="21" x14ac:dyDescent="0.25">
      <c r="C1310" s="22" t="str" cm="1">
        <f t="array" ref="C1310">IFERROR(SUMPRODUCT((transactions[Stock_ticker]=A1310)*(transactions[Transaction_type]="Buy")*transactions[Total_amount])/B1310,"")</f>
        <v/>
      </c>
      <c r="E1310" s="24" t="str" cm="1">
        <f t="array" ref="E1310">IFERROR(SUMPRODUCT((transactions[Stock_ticker]=A1310)*(transactions[Transaction_type]="Sell")*transactions[Total_amount])/D1310,"")</f>
        <v/>
      </c>
    </row>
    <row r="1311" spans="3:5" ht="21" x14ac:dyDescent="0.25">
      <c r="C1311" s="22" t="str" cm="1">
        <f t="array" ref="C1311">IFERROR(SUMPRODUCT((transactions[Stock_ticker]=A1311)*(transactions[Transaction_type]="Buy")*transactions[Total_amount])/B1311,"")</f>
        <v/>
      </c>
      <c r="E1311" s="24" t="str" cm="1">
        <f t="array" ref="E1311">IFERROR(SUMPRODUCT((transactions[Stock_ticker]=A1311)*(transactions[Transaction_type]="Sell")*transactions[Total_amount])/D1311,"")</f>
        <v/>
      </c>
    </row>
    <row r="1312" spans="3:5" ht="21" x14ac:dyDescent="0.25">
      <c r="C1312" s="22" t="str" cm="1">
        <f t="array" ref="C1312">IFERROR(SUMPRODUCT((transactions[Stock_ticker]=A1312)*(transactions[Transaction_type]="Buy")*transactions[Total_amount])/B1312,"")</f>
        <v/>
      </c>
      <c r="E1312" s="24" t="str" cm="1">
        <f t="array" ref="E1312">IFERROR(SUMPRODUCT((transactions[Stock_ticker]=A1312)*(transactions[Transaction_type]="Sell")*transactions[Total_amount])/D1312,"")</f>
        <v/>
      </c>
    </row>
    <row r="1313" spans="3:5" ht="21" x14ac:dyDescent="0.25">
      <c r="C1313" s="22" t="str" cm="1">
        <f t="array" ref="C1313">IFERROR(SUMPRODUCT((transactions[Stock_ticker]=A1313)*(transactions[Transaction_type]="Buy")*transactions[Total_amount])/B1313,"")</f>
        <v/>
      </c>
      <c r="E1313" s="24" t="str" cm="1">
        <f t="array" ref="E1313">IFERROR(SUMPRODUCT((transactions[Stock_ticker]=A1313)*(transactions[Transaction_type]="Sell")*transactions[Total_amount])/D1313,"")</f>
        <v/>
      </c>
    </row>
    <row r="1314" spans="3:5" ht="21" x14ac:dyDescent="0.25">
      <c r="C1314" s="22" t="str" cm="1">
        <f t="array" ref="C1314">IFERROR(SUMPRODUCT((transactions[Stock_ticker]=A1314)*(transactions[Transaction_type]="Buy")*transactions[Total_amount])/B1314,"")</f>
        <v/>
      </c>
      <c r="E1314" s="24" t="str" cm="1">
        <f t="array" ref="E1314">IFERROR(SUMPRODUCT((transactions[Stock_ticker]=A1314)*(transactions[Transaction_type]="Sell")*transactions[Total_amount])/D1314,"")</f>
        <v/>
      </c>
    </row>
    <row r="1315" spans="3:5" ht="21" x14ac:dyDescent="0.25">
      <c r="C1315" s="22" t="str" cm="1">
        <f t="array" ref="C1315">IFERROR(SUMPRODUCT((transactions[Stock_ticker]=A1315)*(transactions[Transaction_type]="Buy")*transactions[Total_amount])/B1315,"")</f>
        <v/>
      </c>
      <c r="E1315" s="24" t="str" cm="1">
        <f t="array" ref="E1315">IFERROR(SUMPRODUCT((transactions[Stock_ticker]=A1315)*(transactions[Transaction_type]="Sell")*transactions[Total_amount])/D1315,"")</f>
        <v/>
      </c>
    </row>
    <row r="1316" spans="3:5" ht="21" x14ac:dyDescent="0.25">
      <c r="C1316" s="22" t="str" cm="1">
        <f t="array" ref="C1316">IFERROR(SUMPRODUCT((transactions[Stock_ticker]=A1316)*(transactions[Transaction_type]="Buy")*transactions[Total_amount])/B1316,"")</f>
        <v/>
      </c>
      <c r="E1316" s="24" t="str" cm="1">
        <f t="array" ref="E1316">IFERROR(SUMPRODUCT((transactions[Stock_ticker]=A1316)*(transactions[Transaction_type]="Sell")*transactions[Total_amount])/D1316,"")</f>
        <v/>
      </c>
    </row>
    <row r="1317" spans="3:5" ht="21" x14ac:dyDescent="0.25">
      <c r="C1317" s="22" t="str" cm="1">
        <f t="array" ref="C1317">IFERROR(SUMPRODUCT((transactions[Stock_ticker]=A1317)*(transactions[Transaction_type]="Buy")*transactions[Total_amount])/B1317,"")</f>
        <v/>
      </c>
      <c r="E1317" s="24" t="str" cm="1">
        <f t="array" ref="E1317">IFERROR(SUMPRODUCT((transactions[Stock_ticker]=A1317)*(transactions[Transaction_type]="Sell")*transactions[Total_amount])/D1317,"")</f>
        <v/>
      </c>
    </row>
    <row r="1318" spans="3:5" ht="21" x14ac:dyDescent="0.25">
      <c r="C1318" s="22" t="str" cm="1">
        <f t="array" ref="C1318">IFERROR(SUMPRODUCT((transactions[Stock_ticker]=A1318)*(transactions[Transaction_type]="Buy")*transactions[Total_amount])/B1318,"")</f>
        <v/>
      </c>
      <c r="E1318" s="24" t="str" cm="1">
        <f t="array" ref="E1318">IFERROR(SUMPRODUCT((transactions[Stock_ticker]=A1318)*(transactions[Transaction_type]="Sell")*transactions[Total_amount])/D1318,"")</f>
        <v/>
      </c>
    </row>
    <row r="1319" spans="3:5" ht="21" x14ac:dyDescent="0.25">
      <c r="C1319" s="22" t="str" cm="1">
        <f t="array" ref="C1319">IFERROR(SUMPRODUCT((transactions[Stock_ticker]=A1319)*(transactions[Transaction_type]="Buy")*transactions[Total_amount])/B1319,"")</f>
        <v/>
      </c>
      <c r="E1319" s="24" t="str" cm="1">
        <f t="array" ref="E1319">IFERROR(SUMPRODUCT((transactions[Stock_ticker]=A1319)*(transactions[Transaction_type]="Sell")*transactions[Total_amount])/D1319,"")</f>
        <v/>
      </c>
    </row>
    <row r="1320" spans="3:5" ht="21" x14ac:dyDescent="0.25">
      <c r="C1320" s="22" t="str" cm="1">
        <f t="array" ref="C1320">IFERROR(SUMPRODUCT((transactions[Stock_ticker]=A1320)*(transactions[Transaction_type]="Buy")*transactions[Total_amount])/B1320,"")</f>
        <v/>
      </c>
      <c r="E1320" s="24" t="str" cm="1">
        <f t="array" ref="E1320">IFERROR(SUMPRODUCT((transactions[Stock_ticker]=A1320)*(transactions[Transaction_type]="Sell")*transactions[Total_amount])/D1320,"")</f>
        <v/>
      </c>
    </row>
    <row r="1321" spans="3:5" ht="21" x14ac:dyDescent="0.25">
      <c r="C1321" s="22" t="str" cm="1">
        <f t="array" ref="C1321">IFERROR(SUMPRODUCT((transactions[Stock_ticker]=A1321)*(transactions[Transaction_type]="Buy")*transactions[Total_amount])/B1321,"")</f>
        <v/>
      </c>
      <c r="E1321" s="24" t="str" cm="1">
        <f t="array" ref="E1321">IFERROR(SUMPRODUCT((transactions[Stock_ticker]=A1321)*(transactions[Transaction_type]="Sell")*transactions[Total_amount])/D1321,"")</f>
        <v/>
      </c>
    </row>
    <row r="1322" spans="3:5" ht="21" x14ac:dyDescent="0.25">
      <c r="C1322" s="22" t="str" cm="1">
        <f t="array" ref="C1322">IFERROR(SUMPRODUCT((transactions[Stock_ticker]=A1322)*(transactions[Transaction_type]="Buy")*transactions[Total_amount])/B1322,"")</f>
        <v/>
      </c>
      <c r="E1322" s="24" t="str" cm="1">
        <f t="array" ref="E1322">IFERROR(SUMPRODUCT((transactions[Stock_ticker]=A1322)*(transactions[Transaction_type]="Sell")*transactions[Total_amount])/D1322,"")</f>
        <v/>
      </c>
    </row>
    <row r="1323" spans="3:5" ht="21" x14ac:dyDescent="0.25">
      <c r="C1323" s="22" t="str" cm="1">
        <f t="array" ref="C1323">IFERROR(SUMPRODUCT((transactions[Stock_ticker]=A1323)*(transactions[Transaction_type]="Buy")*transactions[Total_amount])/B1323,"")</f>
        <v/>
      </c>
      <c r="E1323" s="24" t="str" cm="1">
        <f t="array" ref="E1323">IFERROR(SUMPRODUCT((transactions[Stock_ticker]=A1323)*(transactions[Transaction_type]="Sell")*transactions[Total_amount])/D1323,"")</f>
        <v/>
      </c>
    </row>
    <row r="1324" spans="3:5" ht="21" x14ac:dyDescent="0.25">
      <c r="C1324" s="22" t="str" cm="1">
        <f t="array" ref="C1324">IFERROR(SUMPRODUCT((transactions[Stock_ticker]=A1324)*(transactions[Transaction_type]="Buy")*transactions[Total_amount])/B1324,"")</f>
        <v/>
      </c>
      <c r="E1324" s="24" t="str" cm="1">
        <f t="array" ref="E1324">IFERROR(SUMPRODUCT((transactions[Stock_ticker]=A1324)*(transactions[Transaction_type]="Sell")*transactions[Total_amount])/D1324,"")</f>
        <v/>
      </c>
    </row>
    <row r="1325" spans="3:5" ht="21" x14ac:dyDescent="0.25">
      <c r="C1325" s="22" t="str" cm="1">
        <f t="array" ref="C1325">IFERROR(SUMPRODUCT((transactions[Stock_ticker]=A1325)*(transactions[Transaction_type]="Buy")*transactions[Total_amount])/B1325,"")</f>
        <v/>
      </c>
      <c r="E1325" s="24" t="str" cm="1">
        <f t="array" ref="E1325">IFERROR(SUMPRODUCT((transactions[Stock_ticker]=A1325)*(transactions[Transaction_type]="Sell")*transactions[Total_amount])/D1325,"")</f>
        <v/>
      </c>
    </row>
    <row r="1326" spans="3:5" ht="21" x14ac:dyDescent="0.25">
      <c r="C1326" s="22" t="str" cm="1">
        <f t="array" ref="C1326">IFERROR(SUMPRODUCT((transactions[Stock_ticker]=A1326)*(transactions[Transaction_type]="Buy")*transactions[Total_amount])/B1326,"")</f>
        <v/>
      </c>
      <c r="E1326" s="24" t="str" cm="1">
        <f t="array" ref="E1326">IFERROR(SUMPRODUCT((transactions[Stock_ticker]=A1326)*(transactions[Transaction_type]="Sell")*transactions[Total_amount])/D1326,"")</f>
        <v/>
      </c>
    </row>
    <row r="1327" spans="3:5" ht="21" x14ac:dyDescent="0.25">
      <c r="C1327" s="22" t="str" cm="1">
        <f t="array" ref="C1327">IFERROR(SUMPRODUCT((transactions[Stock_ticker]=A1327)*(transactions[Transaction_type]="Buy")*transactions[Total_amount])/B1327,"")</f>
        <v/>
      </c>
      <c r="E1327" s="24" t="str" cm="1">
        <f t="array" ref="E1327">IFERROR(SUMPRODUCT((transactions[Stock_ticker]=A1327)*(transactions[Transaction_type]="Sell")*transactions[Total_amount])/D1327,"")</f>
        <v/>
      </c>
    </row>
    <row r="1328" spans="3:5" ht="21" x14ac:dyDescent="0.25">
      <c r="C1328" s="22" t="str" cm="1">
        <f t="array" ref="C1328">IFERROR(SUMPRODUCT((transactions[Stock_ticker]=A1328)*(transactions[Transaction_type]="Buy")*transactions[Total_amount])/B1328,"")</f>
        <v/>
      </c>
      <c r="E1328" s="24" t="str" cm="1">
        <f t="array" ref="E1328">IFERROR(SUMPRODUCT((transactions[Stock_ticker]=A1328)*(transactions[Transaction_type]="Sell")*transactions[Total_amount])/D1328,"")</f>
        <v/>
      </c>
    </row>
    <row r="1329" spans="3:5" ht="21" x14ac:dyDescent="0.25">
      <c r="C1329" s="22" t="str" cm="1">
        <f t="array" ref="C1329">IFERROR(SUMPRODUCT((transactions[Stock_ticker]=A1329)*(transactions[Transaction_type]="Buy")*transactions[Total_amount])/B1329,"")</f>
        <v/>
      </c>
      <c r="E1329" s="24" t="str" cm="1">
        <f t="array" ref="E1329">IFERROR(SUMPRODUCT((transactions[Stock_ticker]=A1329)*(transactions[Transaction_type]="Sell")*transactions[Total_amount])/D1329,"")</f>
        <v/>
      </c>
    </row>
    <row r="1330" spans="3:5" ht="21" x14ac:dyDescent="0.25">
      <c r="C1330" s="22" t="str" cm="1">
        <f t="array" ref="C1330">IFERROR(SUMPRODUCT((transactions[Stock_ticker]=A1330)*(transactions[Transaction_type]="Buy")*transactions[Total_amount])/B1330,"")</f>
        <v/>
      </c>
      <c r="E1330" s="24" t="str" cm="1">
        <f t="array" ref="E1330">IFERROR(SUMPRODUCT((transactions[Stock_ticker]=A1330)*(transactions[Transaction_type]="Sell")*transactions[Total_amount])/D1330,"")</f>
        <v/>
      </c>
    </row>
    <row r="1331" spans="3:5" ht="21" x14ac:dyDescent="0.25">
      <c r="C1331" s="22" t="str" cm="1">
        <f t="array" ref="C1331">IFERROR(SUMPRODUCT((transactions[Stock_ticker]=A1331)*(transactions[Transaction_type]="Buy")*transactions[Total_amount])/B1331,"")</f>
        <v/>
      </c>
      <c r="E1331" s="24" t="str" cm="1">
        <f t="array" ref="E1331">IFERROR(SUMPRODUCT((transactions[Stock_ticker]=A1331)*(transactions[Transaction_type]="Sell")*transactions[Total_amount])/D1331,"")</f>
        <v/>
      </c>
    </row>
    <row r="1332" spans="3:5" ht="21" x14ac:dyDescent="0.25">
      <c r="C1332" s="22" t="str" cm="1">
        <f t="array" ref="C1332">IFERROR(SUMPRODUCT((transactions[Stock_ticker]=A1332)*(transactions[Transaction_type]="Buy")*transactions[Total_amount])/B1332,"")</f>
        <v/>
      </c>
      <c r="E1332" s="24" t="str" cm="1">
        <f t="array" ref="E1332">IFERROR(SUMPRODUCT((transactions[Stock_ticker]=A1332)*(transactions[Transaction_type]="Sell")*transactions[Total_amount])/D1332,"")</f>
        <v/>
      </c>
    </row>
    <row r="1333" spans="3:5" ht="21" x14ac:dyDescent="0.25">
      <c r="C1333" s="22" t="str" cm="1">
        <f t="array" ref="C1333">IFERROR(SUMPRODUCT((transactions[Stock_ticker]=A1333)*(transactions[Transaction_type]="Buy")*transactions[Total_amount])/B1333,"")</f>
        <v/>
      </c>
      <c r="E1333" s="24" t="str" cm="1">
        <f t="array" ref="E1333">IFERROR(SUMPRODUCT((transactions[Stock_ticker]=A1333)*(transactions[Transaction_type]="Sell")*transactions[Total_amount])/D1333,"")</f>
        <v/>
      </c>
    </row>
    <row r="1334" spans="3:5" ht="21" x14ac:dyDescent="0.25">
      <c r="C1334" s="22" t="str" cm="1">
        <f t="array" ref="C1334">IFERROR(SUMPRODUCT((transactions[Stock_ticker]=A1334)*(transactions[Transaction_type]="Buy")*transactions[Total_amount])/B1334,"")</f>
        <v/>
      </c>
      <c r="E1334" s="24" t="str" cm="1">
        <f t="array" ref="E1334">IFERROR(SUMPRODUCT((transactions[Stock_ticker]=A1334)*(transactions[Transaction_type]="Sell")*transactions[Total_amount])/D1334,"")</f>
        <v/>
      </c>
    </row>
    <row r="1335" spans="3:5" ht="21" x14ac:dyDescent="0.25">
      <c r="C1335" s="22" t="str" cm="1">
        <f t="array" ref="C1335">IFERROR(SUMPRODUCT((transactions[Stock_ticker]=A1335)*(transactions[Transaction_type]="Buy")*transactions[Total_amount])/B1335,"")</f>
        <v/>
      </c>
      <c r="E1335" s="24" t="str" cm="1">
        <f t="array" ref="E1335">IFERROR(SUMPRODUCT((transactions[Stock_ticker]=A1335)*(transactions[Transaction_type]="Sell")*transactions[Total_amount])/D1335,"")</f>
        <v/>
      </c>
    </row>
    <row r="1336" spans="3:5" ht="21" x14ac:dyDescent="0.25">
      <c r="C1336" s="22" t="str" cm="1">
        <f t="array" ref="C1336">IFERROR(SUMPRODUCT((transactions[Stock_ticker]=A1336)*(transactions[Transaction_type]="Buy")*transactions[Total_amount])/B1336,"")</f>
        <v/>
      </c>
      <c r="E1336" s="24" t="str" cm="1">
        <f t="array" ref="E1336">IFERROR(SUMPRODUCT((transactions[Stock_ticker]=A1336)*(transactions[Transaction_type]="Sell")*transactions[Total_amount])/D1336,"")</f>
        <v/>
      </c>
    </row>
    <row r="1337" spans="3:5" ht="21" x14ac:dyDescent="0.25">
      <c r="C1337" s="22" t="str" cm="1">
        <f t="array" ref="C1337">IFERROR(SUMPRODUCT((transactions[Stock_ticker]=A1337)*(transactions[Transaction_type]="Buy")*transactions[Total_amount])/B1337,"")</f>
        <v/>
      </c>
      <c r="E1337" s="24" t="str" cm="1">
        <f t="array" ref="E1337">IFERROR(SUMPRODUCT((transactions[Stock_ticker]=A1337)*(transactions[Transaction_type]="Sell")*transactions[Total_amount])/D1337,"")</f>
        <v/>
      </c>
    </row>
    <row r="1338" spans="3:5" ht="21" x14ac:dyDescent="0.25">
      <c r="C1338" s="22" t="str" cm="1">
        <f t="array" ref="C1338">IFERROR(SUMPRODUCT((transactions[Stock_ticker]=A1338)*(transactions[Transaction_type]="Buy")*transactions[Total_amount])/B1338,"")</f>
        <v/>
      </c>
      <c r="E1338" s="24" t="str" cm="1">
        <f t="array" ref="E1338">IFERROR(SUMPRODUCT((transactions[Stock_ticker]=A1338)*(transactions[Transaction_type]="Sell")*transactions[Total_amount])/D1338,"")</f>
        <v/>
      </c>
    </row>
    <row r="1339" spans="3:5" ht="21" x14ac:dyDescent="0.25">
      <c r="C1339" s="22" t="str" cm="1">
        <f t="array" ref="C1339">IFERROR(SUMPRODUCT((transactions[Stock_ticker]=A1339)*(transactions[Transaction_type]="Buy")*transactions[Total_amount])/B1339,"")</f>
        <v/>
      </c>
      <c r="E1339" s="24" t="str" cm="1">
        <f t="array" ref="E1339">IFERROR(SUMPRODUCT((transactions[Stock_ticker]=A1339)*(transactions[Transaction_type]="Sell")*transactions[Total_amount])/D1339,"")</f>
        <v/>
      </c>
    </row>
    <row r="1340" spans="3:5" ht="21" x14ac:dyDescent="0.25">
      <c r="C1340" s="22" t="str" cm="1">
        <f t="array" ref="C1340">IFERROR(SUMPRODUCT((transactions[Stock_ticker]=A1340)*(transactions[Transaction_type]="Buy")*transactions[Total_amount])/B1340,"")</f>
        <v/>
      </c>
      <c r="E1340" s="24" t="str" cm="1">
        <f t="array" ref="E1340">IFERROR(SUMPRODUCT((transactions[Stock_ticker]=A1340)*(transactions[Transaction_type]="Sell")*transactions[Total_amount])/D1340,"")</f>
        <v/>
      </c>
    </row>
    <row r="1341" spans="3:5" ht="21" x14ac:dyDescent="0.25">
      <c r="C1341" s="22" t="str" cm="1">
        <f t="array" ref="C1341">IFERROR(SUMPRODUCT((transactions[Stock_ticker]=A1341)*(transactions[Transaction_type]="Buy")*transactions[Total_amount])/B1341,"")</f>
        <v/>
      </c>
      <c r="E1341" s="24" t="str" cm="1">
        <f t="array" ref="E1341">IFERROR(SUMPRODUCT((transactions[Stock_ticker]=A1341)*(transactions[Transaction_type]="Sell")*transactions[Total_amount])/D1341,"")</f>
        <v/>
      </c>
    </row>
    <row r="1342" spans="3:5" ht="21" x14ac:dyDescent="0.25">
      <c r="C1342" s="22" t="str" cm="1">
        <f t="array" ref="C1342">IFERROR(SUMPRODUCT((transactions[Stock_ticker]=A1342)*(transactions[Transaction_type]="Buy")*transactions[Total_amount])/B1342,"")</f>
        <v/>
      </c>
      <c r="E1342" s="24" t="str" cm="1">
        <f t="array" ref="E1342">IFERROR(SUMPRODUCT((transactions[Stock_ticker]=A1342)*(transactions[Transaction_type]="Sell")*transactions[Total_amount])/D1342,"")</f>
        <v/>
      </c>
    </row>
    <row r="1343" spans="3:5" ht="21" x14ac:dyDescent="0.25">
      <c r="C1343" s="22" t="str" cm="1">
        <f t="array" ref="C1343">IFERROR(SUMPRODUCT((transactions[Stock_ticker]=A1343)*(transactions[Transaction_type]="Buy")*transactions[Total_amount])/B1343,"")</f>
        <v/>
      </c>
      <c r="E1343" s="24" t="str" cm="1">
        <f t="array" ref="E1343">IFERROR(SUMPRODUCT((transactions[Stock_ticker]=A1343)*(transactions[Transaction_type]="Sell")*transactions[Total_amount])/D1343,"")</f>
        <v/>
      </c>
    </row>
    <row r="1344" spans="3:5" ht="21" x14ac:dyDescent="0.25">
      <c r="C1344" s="22" t="str" cm="1">
        <f t="array" ref="C1344">IFERROR(SUMPRODUCT((transactions[Stock_ticker]=A1344)*(transactions[Transaction_type]="Buy")*transactions[Total_amount])/B1344,"")</f>
        <v/>
      </c>
      <c r="E1344" s="24" t="str" cm="1">
        <f t="array" ref="E1344">IFERROR(SUMPRODUCT((transactions[Stock_ticker]=A1344)*(transactions[Transaction_type]="Sell")*transactions[Total_amount])/D1344,"")</f>
        <v/>
      </c>
    </row>
    <row r="1345" spans="3:5" ht="21" x14ac:dyDescent="0.25">
      <c r="C1345" s="22" t="str" cm="1">
        <f t="array" ref="C1345">IFERROR(SUMPRODUCT((transactions[Stock_ticker]=A1345)*(transactions[Transaction_type]="Buy")*transactions[Total_amount])/B1345,"")</f>
        <v/>
      </c>
      <c r="E1345" s="24" t="str" cm="1">
        <f t="array" ref="E1345">IFERROR(SUMPRODUCT((transactions[Stock_ticker]=A1345)*(transactions[Transaction_type]="Sell")*transactions[Total_amount])/D1345,"")</f>
        <v/>
      </c>
    </row>
    <row r="1346" spans="3:5" ht="21" x14ac:dyDescent="0.25">
      <c r="C1346" s="22" t="str" cm="1">
        <f t="array" ref="C1346">IFERROR(SUMPRODUCT((transactions[Stock_ticker]=A1346)*(transactions[Transaction_type]="Buy")*transactions[Total_amount])/B1346,"")</f>
        <v/>
      </c>
      <c r="E1346" s="24" t="str" cm="1">
        <f t="array" ref="E1346">IFERROR(SUMPRODUCT((transactions[Stock_ticker]=A1346)*(transactions[Transaction_type]="Sell")*transactions[Total_amount])/D1346,"")</f>
        <v/>
      </c>
    </row>
    <row r="1347" spans="3:5" ht="21" x14ac:dyDescent="0.25">
      <c r="C1347" s="22" t="str" cm="1">
        <f t="array" ref="C1347">IFERROR(SUMPRODUCT((transactions[Stock_ticker]=A1347)*(transactions[Transaction_type]="Buy")*transactions[Total_amount])/B1347,"")</f>
        <v/>
      </c>
      <c r="E1347" s="24" t="str" cm="1">
        <f t="array" ref="E1347">IFERROR(SUMPRODUCT((transactions[Stock_ticker]=A1347)*(transactions[Transaction_type]="Sell")*transactions[Total_amount])/D1347,"")</f>
        <v/>
      </c>
    </row>
    <row r="1348" spans="3:5" ht="21" x14ac:dyDescent="0.25">
      <c r="C1348" s="22" t="str" cm="1">
        <f t="array" ref="C1348">IFERROR(SUMPRODUCT((transactions[Stock_ticker]=A1348)*(transactions[Transaction_type]="Buy")*transactions[Total_amount])/B1348,"")</f>
        <v/>
      </c>
      <c r="E1348" s="24" t="str" cm="1">
        <f t="array" ref="E1348">IFERROR(SUMPRODUCT((transactions[Stock_ticker]=A1348)*(transactions[Transaction_type]="Sell")*transactions[Total_amount])/D1348,"")</f>
        <v/>
      </c>
    </row>
    <row r="1349" spans="3:5" ht="21" x14ac:dyDescent="0.25">
      <c r="C1349" s="22" t="str" cm="1">
        <f t="array" ref="C1349">IFERROR(SUMPRODUCT((transactions[Stock_ticker]=A1349)*(transactions[Transaction_type]="Buy")*transactions[Total_amount])/B1349,"")</f>
        <v/>
      </c>
      <c r="E1349" s="24" t="str" cm="1">
        <f t="array" ref="E1349">IFERROR(SUMPRODUCT((transactions[Stock_ticker]=A1349)*(transactions[Transaction_type]="Sell")*transactions[Total_amount])/D1349,"")</f>
        <v/>
      </c>
    </row>
    <row r="1350" spans="3:5" ht="21" x14ac:dyDescent="0.25">
      <c r="C1350" s="22" t="str" cm="1">
        <f t="array" ref="C1350">IFERROR(SUMPRODUCT((transactions[Stock_ticker]=A1350)*(transactions[Transaction_type]="Buy")*transactions[Total_amount])/B1350,"")</f>
        <v/>
      </c>
      <c r="E1350" s="24" t="str" cm="1">
        <f t="array" ref="E1350">IFERROR(SUMPRODUCT((transactions[Stock_ticker]=A1350)*(transactions[Transaction_type]="Sell")*transactions[Total_amount])/D1350,"")</f>
        <v/>
      </c>
    </row>
    <row r="1351" spans="3:5" ht="21" x14ac:dyDescent="0.25">
      <c r="C1351" s="22" t="str" cm="1">
        <f t="array" ref="C1351">IFERROR(SUMPRODUCT((transactions[Stock_ticker]=A1351)*(transactions[Transaction_type]="Buy")*transactions[Total_amount])/B1351,"")</f>
        <v/>
      </c>
      <c r="E1351" s="24" t="str" cm="1">
        <f t="array" ref="E1351">IFERROR(SUMPRODUCT((transactions[Stock_ticker]=A1351)*(transactions[Transaction_type]="Sell")*transactions[Total_amount])/D1351,"")</f>
        <v/>
      </c>
    </row>
    <row r="1352" spans="3:5" ht="21" x14ac:dyDescent="0.25">
      <c r="C1352" s="22" t="str" cm="1">
        <f t="array" ref="C1352">IFERROR(SUMPRODUCT((transactions[Stock_ticker]=A1352)*(transactions[Transaction_type]="Buy")*transactions[Total_amount])/B1352,"")</f>
        <v/>
      </c>
      <c r="E1352" s="24" t="str" cm="1">
        <f t="array" ref="E1352">IFERROR(SUMPRODUCT((transactions[Stock_ticker]=A1352)*(transactions[Transaction_type]="Sell")*transactions[Total_amount])/D1352,"")</f>
        <v/>
      </c>
    </row>
    <row r="1353" spans="3:5" ht="21" x14ac:dyDescent="0.25">
      <c r="C1353" s="22" t="str" cm="1">
        <f t="array" ref="C1353">IFERROR(SUMPRODUCT((transactions[Stock_ticker]=A1353)*(transactions[Transaction_type]="Buy")*transactions[Total_amount])/B1353,"")</f>
        <v/>
      </c>
      <c r="E1353" s="24" t="str" cm="1">
        <f t="array" ref="E1353">IFERROR(SUMPRODUCT((transactions[Stock_ticker]=A1353)*(transactions[Transaction_type]="Sell")*transactions[Total_amount])/D1353,"")</f>
        <v/>
      </c>
    </row>
    <row r="1354" spans="3:5" ht="21" x14ac:dyDescent="0.25">
      <c r="C1354" s="22" t="str" cm="1">
        <f t="array" ref="C1354">IFERROR(SUMPRODUCT((transactions[Stock_ticker]=A1354)*(transactions[Transaction_type]="Buy")*transactions[Total_amount])/B1354,"")</f>
        <v/>
      </c>
      <c r="E1354" s="24" t="str" cm="1">
        <f t="array" ref="E1354">IFERROR(SUMPRODUCT((transactions[Stock_ticker]=A1354)*(transactions[Transaction_type]="Sell")*transactions[Total_amount])/D1354,"")</f>
        <v/>
      </c>
    </row>
    <row r="1355" spans="3:5" ht="21" x14ac:dyDescent="0.25">
      <c r="C1355" s="22" t="str" cm="1">
        <f t="array" ref="C1355">IFERROR(SUMPRODUCT((transactions[Stock_ticker]=A1355)*(transactions[Transaction_type]="Buy")*transactions[Total_amount])/B1355,"")</f>
        <v/>
      </c>
      <c r="E1355" s="24" t="str" cm="1">
        <f t="array" ref="E1355">IFERROR(SUMPRODUCT((transactions[Stock_ticker]=A1355)*(transactions[Transaction_type]="Sell")*transactions[Total_amount])/D1355,"")</f>
        <v/>
      </c>
    </row>
    <row r="1356" spans="3:5" ht="21" x14ac:dyDescent="0.25">
      <c r="C1356" s="22" t="str" cm="1">
        <f t="array" ref="C1356">IFERROR(SUMPRODUCT((transactions[Stock_ticker]=A1356)*(transactions[Transaction_type]="Buy")*transactions[Total_amount])/B1356,"")</f>
        <v/>
      </c>
      <c r="E1356" s="24" t="str" cm="1">
        <f t="array" ref="E1356">IFERROR(SUMPRODUCT((transactions[Stock_ticker]=A1356)*(transactions[Transaction_type]="Sell")*transactions[Total_amount])/D1356,"")</f>
        <v/>
      </c>
    </row>
    <row r="1357" spans="3:5" ht="21" x14ac:dyDescent="0.25">
      <c r="C1357" s="22" t="str" cm="1">
        <f t="array" ref="C1357">IFERROR(SUMPRODUCT((transactions[Stock_ticker]=A1357)*(transactions[Transaction_type]="Buy")*transactions[Total_amount])/B1357,"")</f>
        <v/>
      </c>
      <c r="E1357" s="24" t="str" cm="1">
        <f t="array" ref="E1357">IFERROR(SUMPRODUCT((transactions[Stock_ticker]=A1357)*(transactions[Transaction_type]="Sell")*transactions[Total_amount])/D1357,"")</f>
        <v/>
      </c>
    </row>
    <row r="1358" spans="3:5" ht="21" x14ac:dyDescent="0.25">
      <c r="C1358" s="22" t="str" cm="1">
        <f t="array" ref="C1358">IFERROR(SUMPRODUCT((transactions[Stock_ticker]=A1358)*(transactions[Transaction_type]="Buy")*transactions[Total_amount])/B1358,"")</f>
        <v/>
      </c>
      <c r="E1358" s="24" t="str" cm="1">
        <f t="array" ref="E1358">IFERROR(SUMPRODUCT((transactions[Stock_ticker]=A1358)*(transactions[Transaction_type]="Sell")*transactions[Total_amount])/D1358,"")</f>
        <v/>
      </c>
    </row>
    <row r="1359" spans="3:5" ht="21" x14ac:dyDescent="0.25">
      <c r="C1359" s="22" t="str" cm="1">
        <f t="array" ref="C1359">IFERROR(SUMPRODUCT((transactions[Stock_ticker]=A1359)*(transactions[Transaction_type]="Buy")*transactions[Total_amount])/B1359,"")</f>
        <v/>
      </c>
      <c r="E1359" s="24" t="str" cm="1">
        <f t="array" ref="E1359">IFERROR(SUMPRODUCT((transactions[Stock_ticker]=A1359)*(transactions[Transaction_type]="Sell")*transactions[Total_amount])/D1359,"")</f>
        <v/>
      </c>
    </row>
    <row r="1360" spans="3:5" ht="21" x14ac:dyDescent="0.25">
      <c r="C1360" s="22" t="str" cm="1">
        <f t="array" ref="C1360">IFERROR(SUMPRODUCT((transactions[Stock_ticker]=A1360)*(transactions[Transaction_type]="Buy")*transactions[Total_amount])/B1360,"")</f>
        <v/>
      </c>
      <c r="E1360" s="24" t="str" cm="1">
        <f t="array" ref="E1360">IFERROR(SUMPRODUCT((transactions[Stock_ticker]=A1360)*(transactions[Transaction_type]="Sell")*transactions[Total_amount])/D1360,"")</f>
        <v/>
      </c>
    </row>
    <row r="1361" spans="3:5" ht="21" x14ac:dyDescent="0.25">
      <c r="C1361" s="22" t="str" cm="1">
        <f t="array" ref="C1361">IFERROR(SUMPRODUCT((transactions[Stock_ticker]=A1361)*(transactions[Transaction_type]="Buy")*transactions[Total_amount])/B1361,"")</f>
        <v/>
      </c>
      <c r="E1361" s="24" t="str" cm="1">
        <f t="array" ref="E1361">IFERROR(SUMPRODUCT((transactions[Stock_ticker]=A1361)*(transactions[Transaction_type]="Sell")*transactions[Total_amount])/D1361,"")</f>
        <v/>
      </c>
    </row>
    <row r="1362" spans="3:5" ht="21" x14ac:dyDescent="0.25">
      <c r="C1362" s="22" t="str" cm="1">
        <f t="array" ref="C1362">IFERROR(SUMPRODUCT((transactions[Stock_ticker]=A1362)*(transactions[Transaction_type]="Buy")*transactions[Total_amount])/B1362,"")</f>
        <v/>
      </c>
      <c r="E1362" s="24" t="str" cm="1">
        <f t="array" ref="E1362">IFERROR(SUMPRODUCT((transactions[Stock_ticker]=A1362)*(transactions[Transaction_type]="Sell")*transactions[Total_amount])/D1362,"")</f>
        <v/>
      </c>
    </row>
    <row r="1363" spans="3:5" ht="21" x14ac:dyDescent="0.25">
      <c r="C1363" s="22" t="str" cm="1">
        <f t="array" ref="C1363">IFERROR(SUMPRODUCT((transactions[Stock_ticker]=A1363)*(transactions[Transaction_type]="Buy")*transactions[Total_amount])/B1363,"")</f>
        <v/>
      </c>
      <c r="E1363" s="24" t="str" cm="1">
        <f t="array" ref="E1363">IFERROR(SUMPRODUCT((transactions[Stock_ticker]=A1363)*(transactions[Transaction_type]="Sell")*transactions[Total_amount])/D1363,"")</f>
        <v/>
      </c>
    </row>
    <row r="1364" spans="3:5" ht="21" x14ac:dyDescent="0.25">
      <c r="C1364" s="22" t="str" cm="1">
        <f t="array" ref="C1364">IFERROR(SUMPRODUCT((transactions[Stock_ticker]=A1364)*(transactions[Transaction_type]="Buy")*transactions[Total_amount])/B1364,"")</f>
        <v/>
      </c>
      <c r="E1364" s="24" t="str" cm="1">
        <f t="array" ref="E1364">IFERROR(SUMPRODUCT((transactions[Stock_ticker]=A1364)*(transactions[Transaction_type]="Sell")*transactions[Total_amount])/D1364,"")</f>
        <v/>
      </c>
    </row>
    <row r="1365" spans="3:5" ht="21" x14ac:dyDescent="0.25">
      <c r="C1365" s="22" t="str" cm="1">
        <f t="array" ref="C1365">IFERROR(SUMPRODUCT((transactions[Stock_ticker]=A1365)*(transactions[Transaction_type]="Buy")*transactions[Total_amount])/B1365,"")</f>
        <v/>
      </c>
      <c r="E1365" s="24" t="str" cm="1">
        <f t="array" ref="E1365">IFERROR(SUMPRODUCT((transactions[Stock_ticker]=A1365)*(transactions[Transaction_type]="Sell")*transactions[Total_amount])/D1365,"")</f>
        <v/>
      </c>
    </row>
    <row r="1366" spans="3:5" ht="21" x14ac:dyDescent="0.25">
      <c r="C1366" s="22" t="str" cm="1">
        <f t="array" ref="C1366">IFERROR(SUMPRODUCT((transactions[Stock_ticker]=A1366)*(transactions[Transaction_type]="Buy")*transactions[Total_amount])/B1366,"")</f>
        <v/>
      </c>
      <c r="E1366" s="24" t="str" cm="1">
        <f t="array" ref="E1366">IFERROR(SUMPRODUCT((transactions[Stock_ticker]=A1366)*(transactions[Transaction_type]="Sell")*transactions[Total_amount])/D1366,"")</f>
        <v/>
      </c>
    </row>
    <row r="1367" spans="3:5" ht="21" x14ac:dyDescent="0.25">
      <c r="C1367" s="22" t="str" cm="1">
        <f t="array" ref="C1367">IFERROR(SUMPRODUCT((transactions[Stock_ticker]=A1367)*(transactions[Transaction_type]="Buy")*transactions[Total_amount])/B1367,"")</f>
        <v/>
      </c>
      <c r="E1367" s="24" t="str" cm="1">
        <f t="array" ref="E1367">IFERROR(SUMPRODUCT((transactions[Stock_ticker]=A1367)*(transactions[Transaction_type]="Sell")*transactions[Total_amount])/D1367,"")</f>
        <v/>
      </c>
    </row>
    <row r="1368" spans="3:5" ht="21" x14ac:dyDescent="0.25">
      <c r="C1368" s="22" t="str" cm="1">
        <f t="array" ref="C1368">IFERROR(SUMPRODUCT((transactions[Stock_ticker]=A1368)*(transactions[Transaction_type]="Buy")*transactions[Total_amount])/B1368,"")</f>
        <v/>
      </c>
      <c r="E1368" s="24" t="str" cm="1">
        <f t="array" ref="E1368">IFERROR(SUMPRODUCT((transactions[Stock_ticker]=A1368)*(transactions[Transaction_type]="Sell")*transactions[Total_amount])/D1368,"")</f>
        <v/>
      </c>
    </row>
    <row r="1369" spans="3:5" ht="21" x14ac:dyDescent="0.25">
      <c r="C1369" s="22" t="str" cm="1">
        <f t="array" ref="C1369">IFERROR(SUMPRODUCT((transactions[Stock_ticker]=A1369)*(transactions[Transaction_type]="Buy")*transactions[Total_amount])/B1369,"")</f>
        <v/>
      </c>
      <c r="E1369" s="24" t="str" cm="1">
        <f t="array" ref="E1369">IFERROR(SUMPRODUCT((transactions[Stock_ticker]=A1369)*(transactions[Transaction_type]="Sell")*transactions[Total_amount])/D1369,"")</f>
        <v/>
      </c>
    </row>
    <row r="1370" spans="3:5" ht="21" x14ac:dyDescent="0.25">
      <c r="C1370" s="22" t="str" cm="1">
        <f t="array" ref="C1370">IFERROR(SUMPRODUCT((transactions[Stock_ticker]=A1370)*(transactions[Transaction_type]="Buy")*transactions[Total_amount])/B1370,"")</f>
        <v/>
      </c>
      <c r="E1370" s="24" t="str" cm="1">
        <f t="array" ref="E1370">IFERROR(SUMPRODUCT((transactions[Stock_ticker]=A1370)*(transactions[Transaction_type]="Sell")*transactions[Total_amount])/D1370,"")</f>
        <v/>
      </c>
    </row>
    <row r="1371" spans="3:5" ht="21" x14ac:dyDescent="0.25">
      <c r="C1371" s="22" t="str" cm="1">
        <f t="array" ref="C1371">IFERROR(SUMPRODUCT((transactions[Stock_ticker]=A1371)*(transactions[Transaction_type]="Buy")*transactions[Total_amount])/B1371,"")</f>
        <v/>
      </c>
      <c r="E1371" s="24" t="str" cm="1">
        <f t="array" ref="E1371">IFERROR(SUMPRODUCT((transactions[Stock_ticker]=A1371)*(transactions[Transaction_type]="Sell")*transactions[Total_amount])/D1371,"")</f>
        <v/>
      </c>
    </row>
    <row r="1372" spans="3:5" ht="21" x14ac:dyDescent="0.25">
      <c r="C1372" s="22" t="str" cm="1">
        <f t="array" ref="C1372">IFERROR(SUMPRODUCT((transactions[Stock_ticker]=A1372)*(transactions[Transaction_type]="Buy")*transactions[Total_amount])/B1372,"")</f>
        <v/>
      </c>
      <c r="E1372" s="24" t="str" cm="1">
        <f t="array" ref="E1372">IFERROR(SUMPRODUCT((transactions[Stock_ticker]=A1372)*(transactions[Transaction_type]="Sell")*transactions[Total_amount])/D1372,"")</f>
        <v/>
      </c>
    </row>
    <row r="1373" spans="3:5" ht="21" x14ac:dyDescent="0.25">
      <c r="C1373" s="22" t="str" cm="1">
        <f t="array" ref="C1373">IFERROR(SUMPRODUCT((transactions[Stock_ticker]=A1373)*(transactions[Transaction_type]="Buy")*transactions[Total_amount])/B1373,"")</f>
        <v/>
      </c>
      <c r="E1373" s="24" t="str" cm="1">
        <f t="array" ref="E1373">IFERROR(SUMPRODUCT((transactions[Stock_ticker]=A1373)*(transactions[Transaction_type]="Sell")*transactions[Total_amount])/D1373,"")</f>
        <v/>
      </c>
    </row>
    <row r="1374" spans="3:5" ht="21" x14ac:dyDescent="0.25">
      <c r="C1374" s="22" t="str" cm="1">
        <f t="array" ref="C1374">IFERROR(SUMPRODUCT((transactions[Stock_ticker]=A1374)*(transactions[Transaction_type]="Buy")*transactions[Total_amount])/B1374,"")</f>
        <v/>
      </c>
      <c r="E1374" s="24" t="str" cm="1">
        <f t="array" ref="E1374">IFERROR(SUMPRODUCT((transactions[Stock_ticker]=A1374)*(transactions[Transaction_type]="Sell")*transactions[Total_amount])/D1374,"")</f>
        <v/>
      </c>
    </row>
    <row r="1375" spans="3:5" ht="21" x14ac:dyDescent="0.25">
      <c r="C1375" s="22" t="str" cm="1">
        <f t="array" ref="C1375">IFERROR(SUMPRODUCT((transactions[Stock_ticker]=A1375)*(transactions[Transaction_type]="Buy")*transactions[Total_amount])/B1375,"")</f>
        <v/>
      </c>
      <c r="E1375" s="24" t="str" cm="1">
        <f t="array" ref="E1375">IFERROR(SUMPRODUCT((transactions[Stock_ticker]=A1375)*(transactions[Transaction_type]="Sell")*transactions[Total_amount])/D1375,"")</f>
        <v/>
      </c>
    </row>
    <row r="1376" spans="3:5" ht="21" x14ac:dyDescent="0.25">
      <c r="C1376" s="22" t="str" cm="1">
        <f t="array" ref="C1376">IFERROR(SUMPRODUCT((transactions[Stock_ticker]=A1376)*(transactions[Transaction_type]="Buy")*transactions[Total_amount])/B1376,"")</f>
        <v/>
      </c>
      <c r="E1376" s="24" t="str" cm="1">
        <f t="array" ref="E1376">IFERROR(SUMPRODUCT((transactions[Stock_ticker]=A1376)*(transactions[Transaction_type]="Sell")*transactions[Total_amount])/D1376,"")</f>
        <v/>
      </c>
    </row>
    <row r="1377" spans="3:5" ht="21" x14ac:dyDescent="0.25">
      <c r="C1377" s="22" t="str" cm="1">
        <f t="array" ref="C1377">IFERROR(SUMPRODUCT((transactions[Stock_ticker]=A1377)*(transactions[Transaction_type]="Buy")*transactions[Total_amount])/B1377,"")</f>
        <v/>
      </c>
      <c r="E1377" s="24" t="str" cm="1">
        <f t="array" ref="E1377">IFERROR(SUMPRODUCT((transactions[Stock_ticker]=A1377)*(transactions[Transaction_type]="Sell")*transactions[Total_amount])/D1377,"")</f>
        <v/>
      </c>
    </row>
    <row r="1378" spans="3:5" ht="21" x14ac:dyDescent="0.25">
      <c r="C1378" s="22" t="str" cm="1">
        <f t="array" ref="C1378">IFERROR(SUMPRODUCT((transactions[Stock_ticker]=A1378)*(transactions[Transaction_type]="Buy")*transactions[Total_amount])/B1378,"")</f>
        <v/>
      </c>
      <c r="E1378" s="24" t="str" cm="1">
        <f t="array" ref="E1378">IFERROR(SUMPRODUCT((transactions[Stock_ticker]=A1378)*(transactions[Transaction_type]="Sell")*transactions[Total_amount])/D1378,"")</f>
        <v/>
      </c>
    </row>
    <row r="1379" spans="3:5" ht="21" x14ac:dyDescent="0.25">
      <c r="C1379" s="22" t="str" cm="1">
        <f t="array" ref="C1379">IFERROR(SUMPRODUCT((transactions[Stock_ticker]=A1379)*(transactions[Transaction_type]="Buy")*transactions[Total_amount])/B1379,"")</f>
        <v/>
      </c>
      <c r="E1379" s="24" t="str" cm="1">
        <f t="array" ref="E1379">IFERROR(SUMPRODUCT((transactions[Stock_ticker]=A1379)*(transactions[Transaction_type]="Sell")*transactions[Total_amount])/D1379,"")</f>
        <v/>
      </c>
    </row>
    <row r="1380" spans="3:5" ht="21" x14ac:dyDescent="0.25">
      <c r="C1380" s="22" t="str" cm="1">
        <f t="array" ref="C1380">IFERROR(SUMPRODUCT((transactions[Stock_ticker]=A1380)*(transactions[Transaction_type]="Buy")*transactions[Total_amount])/B1380,"")</f>
        <v/>
      </c>
      <c r="E1380" s="24" t="str" cm="1">
        <f t="array" ref="E1380">IFERROR(SUMPRODUCT((transactions[Stock_ticker]=A1380)*(transactions[Transaction_type]="Sell")*transactions[Total_amount])/D1380,"")</f>
        <v/>
      </c>
    </row>
    <row r="1381" spans="3:5" ht="21" x14ac:dyDescent="0.25">
      <c r="C1381" s="22" t="str" cm="1">
        <f t="array" ref="C1381">IFERROR(SUMPRODUCT((transactions[Stock_ticker]=A1381)*(transactions[Transaction_type]="Buy")*transactions[Total_amount])/B1381,"")</f>
        <v/>
      </c>
      <c r="E1381" s="24" t="str" cm="1">
        <f t="array" ref="E1381">IFERROR(SUMPRODUCT((transactions[Stock_ticker]=A1381)*(transactions[Transaction_type]="Sell")*transactions[Total_amount])/D1381,"")</f>
        <v/>
      </c>
    </row>
    <row r="1382" spans="3:5" ht="21" x14ac:dyDescent="0.25">
      <c r="C1382" s="22" t="str" cm="1">
        <f t="array" ref="C1382">IFERROR(SUMPRODUCT((transactions[Stock_ticker]=A1382)*(transactions[Transaction_type]="Buy")*transactions[Total_amount])/B1382,"")</f>
        <v/>
      </c>
      <c r="E1382" s="24" t="str" cm="1">
        <f t="array" ref="E1382">IFERROR(SUMPRODUCT((transactions[Stock_ticker]=A1382)*(transactions[Transaction_type]="Sell")*transactions[Total_amount])/D1382,"")</f>
        <v/>
      </c>
    </row>
    <row r="1383" spans="3:5" ht="21" x14ac:dyDescent="0.25">
      <c r="C1383" s="22" t="str" cm="1">
        <f t="array" ref="C1383">IFERROR(SUMPRODUCT((transactions[Stock_ticker]=A1383)*(transactions[Transaction_type]="Buy")*transactions[Total_amount])/B1383,"")</f>
        <v/>
      </c>
      <c r="E1383" s="24" t="str" cm="1">
        <f t="array" ref="E1383">IFERROR(SUMPRODUCT((transactions[Stock_ticker]=A1383)*(transactions[Transaction_type]="Sell")*transactions[Total_amount])/D1383,"")</f>
        <v/>
      </c>
    </row>
    <row r="1384" spans="3:5" ht="21" x14ac:dyDescent="0.25">
      <c r="C1384" s="22" t="str" cm="1">
        <f t="array" ref="C1384">IFERROR(SUMPRODUCT((transactions[Stock_ticker]=A1384)*(transactions[Transaction_type]="Buy")*transactions[Total_amount])/B1384,"")</f>
        <v/>
      </c>
      <c r="E1384" s="24" t="str" cm="1">
        <f t="array" ref="E1384">IFERROR(SUMPRODUCT((transactions[Stock_ticker]=A1384)*(transactions[Transaction_type]="Sell")*transactions[Total_amount])/D1384,"")</f>
        <v/>
      </c>
    </row>
    <row r="1385" spans="3:5" ht="21" x14ac:dyDescent="0.25">
      <c r="C1385" s="22" t="str" cm="1">
        <f t="array" ref="C1385">IFERROR(SUMPRODUCT((transactions[Stock_ticker]=A1385)*(transactions[Transaction_type]="Buy")*transactions[Total_amount])/B1385,"")</f>
        <v/>
      </c>
      <c r="E1385" s="24" t="str" cm="1">
        <f t="array" ref="E1385">IFERROR(SUMPRODUCT((transactions[Stock_ticker]=A1385)*(transactions[Transaction_type]="Sell")*transactions[Total_amount])/D1385,"")</f>
        <v/>
      </c>
    </row>
    <row r="1386" spans="3:5" ht="21" x14ac:dyDescent="0.25">
      <c r="C1386" s="22" t="str" cm="1">
        <f t="array" ref="C1386">IFERROR(SUMPRODUCT((transactions[Stock_ticker]=A1386)*(transactions[Transaction_type]="Buy")*transactions[Total_amount])/B1386,"")</f>
        <v/>
      </c>
      <c r="E1386" s="24" t="str" cm="1">
        <f t="array" ref="E1386">IFERROR(SUMPRODUCT((transactions[Stock_ticker]=A1386)*(transactions[Transaction_type]="Sell")*transactions[Total_amount])/D1386,"")</f>
        <v/>
      </c>
    </row>
    <row r="1387" spans="3:5" ht="21" x14ac:dyDescent="0.25">
      <c r="C1387" s="22" t="str" cm="1">
        <f t="array" ref="C1387">IFERROR(SUMPRODUCT((transactions[Stock_ticker]=A1387)*(transactions[Transaction_type]="Buy")*transactions[Total_amount])/B1387,"")</f>
        <v/>
      </c>
      <c r="E1387" s="24" t="str" cm="1">
        <f t="array" ref="E1387">IFERROR(SUMPRODUCT((transactions[Stock_ticker]=A1387)*(transactions[Transaction_type]="Sell")*transactions[Total_amount])/D1387,"")</f>
        <v/>
      </c>
    </row>
    <row r="1388" spans="3:5" ht="21" x14ac:dyDescent="0.25">
      <c r="C1388" s="22" t="str" cm="1">
        <f t="array" ref="C1388">IFERROR(SUMPRODUCT((transactions[Stock_ticker]=A1388)*(transactions[Transaction_type]="Buy")*transactions[Total_amount])/B1388,"")</f>
        <v/>
      </c>
      <c r="E1388" s="24" t="str" cm="1">
        <f t="array" ref="E1388">IFERROR(SUMPRODUCT((transactions[Stock_ticker]=A1388)*(transactions[Transaction_type]="Sell")*transactions[Total_amount])/D1388,"")</f>
        <v/>
      </c>
    </row>
    <row r="1389" spans="3:5" ht="21" x14ac:dyDescent="0.25">
      <c r="C1389" s="22" t="str" cm="1">
        <f t="array" ref="C1389">IFERROR(SUMPRODUCT((transactions[Stock_ticker]=A1389)*(transactions[Transaction_type]="Buy")*transactions[Total_amount])/B1389,"")</f>
        <v/>
      </c>
      <c r="E1389" s="24" t="str" cm="1">
        <f t="array" ref="E1389">IFERROR(SUMPRODUCT((transactions[Stock_ticker]=A1389)*(transactions[Transaction_type]="Sell")*transactions[Total_amount])/D1389,"")</f>
        <v/>
      </c>
    </row>
    <row r="1390" spans="3:5" ht="21" x14ac:dyDescent="0.25">
      <c r="C1390" s="22" t="str" cm="1">
        <f t="array" ref="C1390">IFERROR(SUMPRODUCT((transactions[Stock_ticker]=A1390)*(transactions[Transaction_type]="Buy")*transactions[Total_amount])/B1390,"")</f>
        <v/>
      </c>
      <c r="E1390" s="24" t="str" cm="1">
        <f t="array" ref="E1390">IFERROR(SUMPRODUCT((transactions[Stock_ticker]=A1390)*(transactions[Transaction_type]="Sell")*transactions[Total_amount])/D1390,"")</f>
        <v/>
      </c>
    </row>
    <row r="1391" spans="3:5" ht="21" x14ac:dyDescent="0.25">
      <c r="C1391" s="22" t="str" cm="1">
        <f t="array" ref="C1391">IFERROR(SUMPRODUCT((transactions[Stock_ticker]=A1391)*(transactions[Transaction_type]="Buy")*transactions[Total_amount])/B1391,"")</f>
        <v/>
      </c>
      <c r="E1391" s="24" t="str" cm="1">
        <f t="array" ref="E1391">IFERROR(SUMPRODUCT((transactions[Stock_ticker]=A1391)*(transactions[Transaction_type]="Sell")*transactions[Total_amount])/D1391,"")</f>
        <v/>
      </c>
    </row>
    <row r="1392" spans="3:5" ht="21" x14ac:dyDescent="0.25">
      <c r="C1392" s="22" t="str" cm="1">
        <f t="array" ref="C1392">IFERROR(SUMPRODUCT((transactions[Stock_ticker]=A1392)*(transactions[Transaction_type]="Buy")*transactions[Total_amount])/B1392,"")</f>
        <v/>
      </c>
      <c r="E1392" s="24" t="str" cm="1">
        <f t="array" ref="E1392">IFERROR(SUMPRODUCT((transactions[Stock_ticker]=A1392)*(transactions[Transaction_type]="Sell")*transactions[Total_amount])/D1392,"")</f>
        <v/>
      </c>
    </row>
    <row r="1393" spans="3:5" ht="21" x14ac:dyDescent="0.25">
      <c r="C1393" s="22" t="str" cm="1">
        <f t="array" ref="C1393">IFERROR(SUMPRODUCT((transactions[Stock_ticker]=A1393)*(transactions[Transaction_type]="Buy")*transactions[Total_amount])/B1393,"")</f>
        <v/>
      </c>
      <c r="E1393" s="24" t="str" cm="1">
        <f t="array" ref="E1393">IFERROR(SUMPRODUCT((transactions[Stock_ticker]=A1393)*(transactions[Transaction_type]="Sell")*transactions[Total_amount])/D1393,"")</f>
        <v/>
      </c>
    </row>
    <row r="1394" spans="3:5" ht="21" x14ac:dyDescent="0.25">
      <c r="C1394" s="22" t="str" cm="1">
        <f t="array" ref="C1394">IFERROR(SUMPRODUCT((transactions[Stock_ticker]=A1394)*(transactions[Transaction_type]="Buy")*transactions[Total_amount])/B1394,"")</f>
        <v/>
      </c>
      <c r="E1394" s="24" t="str" cm="1">
        <f t="array" ref="E1394">IFERROR(SUMPRODUCT((transactions[Stock_ticker]=A1394)*(transactions[Transaction_type]="Sell")*transactions[Total_amount])/D1394,"")</f>
        <v/>
      </c>
    </row>
    <row r="1395" spans="3:5" ht="21" x14ac:dyDescent="0.25">
      <c r="C1395" s="22" t="str" cm="1">
        <f t="array" ref="C1395">IFERROR(SUMPRODUCT((transactions[Stock_ticker]=A1395)*(transactions[Transaction_type]="Buy")*transactions[Total_amount])/B1395,"")</f>
        <v/>
      </c>
      <c r="E1395" s="24" t="str" cm="1">
        <f t="array" ref="E1395">IFERROR(SUMPRODUCT((transactions[Stock_ticker]=A1395)*(transactions[Transaction_type]="Sell")*transactions[Total_amount])/D1395,"")</f>
        <v/>
      </c>
    </row>
    <row r="1396" spans="3:5" ht="21" x14ac:dyDescent="0.25">
      <c r="C1396" s="22" t="str" cm="1">
        <f t="array" ref="C1396">IFERROR(SUMPRODUCT((transactions[Stock_ticker]=A1396)*(transactions[Transaction_type]="Buy")*transactions[Total_amount])/B1396,"")</f>
        <v/>
      </c>
      <c r="E1396" s="24" t="str" cm="1">
        <f t="array" ref="E1396">IFERROR(SUMPRODUCT((transactions[Stock_ticker]=A1396)*(transactions[Transaction_type]="Sell")*transactions[Total_amount])/D1396,"")</f>
        <v/>
      </c>
    </row>
    <row r="1397" spans="3:5" ht="21" x14ac:dyDescent="0.25">
      <c r="C1397" s="22" t="str" cm="1">
        <f t="array" ref="C1397">IFERROR(SUMPRODUCT((transactions[Stock_ticker]=A1397)*(transactions[Transaction_type]="Buy")*transactions[Total_amount])/B1397,"")</f>
        <v/>
      </c>
      <c r="E1397" s="24" t="str" cm="1">
        <f t="array" ref="E1397">IFERROR(SUMPRODUCT((transactions[Stock_ticker]=A1397)*(transactions[Transaction_type]="Sell")*transactions[Total_amount])/D1397,"")</f>
        <v/>
      </c>
    </row>
    <row r="1398" spans="3:5" ht="21" x14ac:dyDescent="0.25">
      <c r="C1398" s="22" t="str" cm="1">
        <f t="array" ref="C1398">IFERROR(SUMPRODUCT((transactions[Stock_ticker]=A1398)*(transactions[Transaction_type]="Buy")*transactions[Total_amount])/B1398,"")</f>
        <v/>
      </c>
      <c r="E1398" s="24" t="str" cm="1">
        <f t="array" ref="E1398">IFERROR(SUMPRODUCT((transactions[Stock_ticker]=A1398)*(transactions[Transaction_type]="Sell")*transactions[Total_amount])/D1398,"")</f>
        <v/>
      </c>
    </row>
    <row r="1399" spans="3:5" ht="21" x14ac:dyDescent="0.25">
      <c r="C1399" s="22" t="str" cm="1">
        <f t="array" ref="C1399">IFERROR(SUMPRODUCT((transactions[Stock_ticker]=A1399)*(transactions[Transaction_type]="Buy")*transactions[Total_amount])/B1399,"")</f>
        <v/>
      </c>
      <c r="E1399" s="24" t="str" cm="1">
        <f t="array" ref="E1399">IFERROR(SUMPRODUCT((transactions[Stock_ticker]=A1399)*(transactions[Transaction_type]="Sell")*transactions[Total_amount])/D1399,"")</f>
        <v/>
      </c>
    </row>
    <row r="1400" spans="3:5" ht="21" x14ac:dyDescent="0.25">
      <c r="C1400" s="22" t="str" cm="1">
        <f t="array" ref="C1400">IFERROR(SUMPRODUCT((transactions[Stock_ticker]=A1400)*(transactions[Transaction_type]="Buy")*transactions[Total_amount])/B1400,"")</f>
        <v/>
      </c>
      <c r="E1400" s="24" t="str" cm="1">
        <f t="array" ref="E1400">IFERROR(SUMPRODUCT((transactions[Stock_ticker]=A1400)*(transactions[Transaction_type]="Sell")*transactions[Total_amount])/D1400,"")</f>
        <v/>
      </c>
    </row>
    <row r="1401" spans="3:5" ht="21" x14ac:dyDescent="0.25">
      <c r="C1401" s="22" t="str" cm="1">
        <f t="array" ref="C1401">IFERROR(SUMPRODUCT((transactions[Stock_ticker]=A1401)*(transactions[Transaction_type]="Buy")*transactions[Total_amount])/B1401,"")</f>
        <v/>
      </c>
      <c r="E1401" s="24" t="str" cm="1">
        <f t="array" ref="E1401">IFERROR(SUMPRODUCT((transactions[Stock_ticker]=A1401)*(transactions[Transaction_type]="Sell")*transactions[Total_amount])/D1401,"")</f>
        <v/>
      </c>
    </row>
    <row r="1402" spans="3:5" ht="21" x14ac:dyDescent="0.25">
      <c r="C1402" s="22" t="str" cm="1">
        <f t="array" ref="C1402">IFERROR(SUMPRODUCT((transactions[Stock_ticker]=A1402)*(transactions[Transaction_type]="Buy")*transactions[Total_amount])/B1402,"")</f>
        <v/>
      </c>
      <c r="E1402" s="24" t="str" cm="1">
        <f t="array" ref="E1402">IFERROR(SUMPRODUCT((transactions[Stock_ticker]=A1402)*(transactions[Transaction_type]="Sell")*transactions[Total_amount])/D1402,"")</f>
        <v/>
      </c>
    </row>
    <row r="1403" spans="3:5" ht="21" x14ac:dyDescent="0.25">
      <c r="C1403" s="22" t="str" cm="1">
        <f t="array" ref="C1403">IFERROR(SUMPRODUCT((transactions[Stock_ticker]=A1403)*(transactions[Transaction_type]="Buy")*transactions[Total_amount])/B1403,"")</f>
        <v/>
      </c>
      <c r="E1403" s="24" t="str" cm="1">
        <f t="array" ref="E1403">IFERROR(SUMPRODUCT((transactions[Stock_ticker]=A1403)*(transactions[Transaction_type]="Sell")*transactions[Total_amount])/D1403,"")</f>
        <v/>
      </c>
    </row>
    <row r="1404" spans="3:5" ht="21" x14ac:dyDescent="0.25">
      <c r="C1404" s="22" t="str" cm="1">
        <f t="array" ref="C1404">IFERROR(SUMPRODUCT((transactions[Stock_ticker]=A1404)*(transactions[Transaction_type]="Buy")*transactions[Total_amount])/B1404,"")</f>
        <v/>
      </c>
      <c r="E1404" s="24" t="str" cm="1">
        <f t="array" ref="E1404">IFERROR(SUMPRODUCT((transactions[Stock_ticker]=A1404)*(transactions[Transaction_type]="Sell")*transactions[Total_amount])/D1404,"")</f>
        <v/>
      </c>
    </row>
    <row r="1405" spans="3:5" ht="21" x14ac:dyDescent="0.25">
      <c r="C1405" s="22" t="str" cm="1">
        <f t="array" ref="C1405">IFERROR(SUMPRODUCT((transactions[Stock_ticker]=A1405)*(transactions[Transaction_type]="Buy")*transactions[Total_amount])/B1405,"")</f>
        <v/>
      </c>
      <c r="E1405" s="24" t="str" cm="1">
        <f t="array" ref="E1405">IFERROR(SUMPRODUCT((transactions[Stock_ticker]=A1405)*(transactions[Transaction_type]="Sell")*transactions[Total_amount])/D1405,"")</f>
        <v/>
      </c>
    </row>
    <row r="1406" spans="3:5" ht="21" x14ac:dyDescent="0.25">
      <c r="C1406" s="22" t="str" cm="1">
        <f t="array" ref="C1406">IFERROR(SUMPRODUCT((transactions[Stock_ticker]=A1406)*(transactions[Transaction_type]="Buy")*transactions[Total_amount])/B1406,"")</f>
        <v/>
      </c>
      <c r="E1406" s="24" t="str" cm="1">
        <f t="array" ref="E1406">IFERROR(SUMPRODUCT((transactions[Stock_ticker]=A1406)*(transactions[Transaction_type]="Sell")*transactions[Total_amount])/D1406,"")</f>
        <v/>
      </c>
    </row>
    <row r="1407" spans="3:5" ht="21" x14ac:dyDescent="0.25">
      <c r="C1407" s="22" t="str" cm="1">
        <f t="array" ref="C1407">IFERROR(SUMPRODUCT((transactions[Stock_ticker]=A1407)*(transactions[Transaction_type]="Buy")*transactions[Total_amount])/B1407,"")</f>
        <v/>
      </c>
      <c r="E1407" s="24" t="str" cm="1">
        <f t="array" ref="E1407">IFERROR(SUMPRODUCT((transactions[Stock_ticker]=A1407)*(transactions[Transaction_type]="Sell")*transactions[Total_amount])/D1407,"")</f>
        <v/>
      </c>
    </row>
    <row r="1408" spans="3:5" ht="21" x14ac:dyDescent="0.25">
      <c r="C1408" s="22" t="str" cm="1">
        <f t="array" ref="C1408">IFERROR(SUMPRODUCT((transactions[Stock_ticker]=A1408)*(transactions[Transaction_type]="Buy")*transactions[Total_amount])/B1408,"")</f>
        <v/>
      </c>
      <c r="E1408" s="24" t="str" cm="1">
        <f t="array" ref="E1408">IFERROR(SUMPRODUCT((transactions[Stock_ticker]=A1408)*(transactions[Transaction_type]="Sell")*transactions[Total_amount])/D1408,"")</f>
        <v/>
      </c>
    </row>
    <row r="1409" spans="3:5" ht="21" x14ac:dyDescent="0.25">
      <c r="C1409" s="22" t="str" cm="1">
        <f t="array" ref="C1409">IFERROR(SUMPRODUCT((transactions[Stock_ticker]=A1409)*(transactions[Transaction_type]="Buy")*transactions[Total_amount])/B1409,"")</f>
        <v/>
      </c>
      <c r="E1409" s="24" t="str" cm="1">
        <f t="array" ref="E1409">IFERROR(SUMPRODUCT((transactions[Stock_ticker]=A1409)*(transactions[Transaction_type]="Sell")*transactions[Total_amount])/D1409,"")</f>
        <v/>
      </c>
    </row>
    <row r="1410" spans="3:5" ht="21" x14ac:dyDescent="0.25">
      <c r="C1410" s="22" t="str" cm="1">
        <f t="array" ref="C1410">IFERROR(SUMPRODUCT((transactions[Stock_ticker]=A1410)*(transactions[Transaction_type]="Buy")*transactions[Total_amount])/B1410,"")</f>
        <v/>
      </c>
      <c r="E1410" s="24" t="str" cm="1">
        <f t="array" ref="E1410">IFERROR(SUMPRODUCT((transactions[Stock_ticker]=A1410)*(transactions[Transaction_type]="Sell")*transactions[Total_amount])/D1410,"")</f>
        <v/>
      </c>
    </row>
    <row r="1411" spans="3:5" ht="21" x14ac:dyDescent="0.25">
      <c r="C1411" s="22" t="str" cm="1">
        <f t="array" ref="C1411">IFERROR(SUMPRODUCT((transactions[Stock_ticker]=A1411)*(transactions[Transaction_type]="Buy")*transactions[Total_amount])/B1411,"")</f>
        <v/>
      </c>
      <c r="E1411" s="24" t="str" cm="1">
        <f t="array" ref="E1411">IFERROR(SUMPRODUCT((transactions[Stock_ticker]=A1411)*(transactions[Transaction_type]="Sell")*transactions[Total_amount])/D1411,"")</f>
        <v/>
      </c>
    </row>
    <row r="1412" spans="3:5" ht="21" x14ac:dyDescent="0.25">
      <c r="C1412" s="22" t="str" cm="1">
        <f t="array" ref="C1412">IFERROR(SUMPRODUCT((transactions[Stock_ticker]=A1412)*(transactions[Transaction_type]="Buy")*transactions[Total_amount])/B1412,"")</f>
        <v/>
      </c>
      <c r="E1412" s="24" t="str" cm="1">
        <f t="array" ref="E1412">IFERROR(SUMPRODUCT((transactions[Stock_ticker]=A1412)*(transactions[Transaction_type]="Sell")*transactions[Total_amount])/D1412,"")</f>
        <v/>
      </c>
    </row>
    <row r="1413" spans="3:5" ht="21" x14ac:dyDescent="0.25">
      <c r="C1413" s="22" t="str" cm="1">
        <f t="array" ref="C1413">IFERROR(SUMPRODUCT((transactions[Stock_ticker]=A1413)*(transactions[Transaction_type]="Buy")*transactions[Total_amount])/B1413,"")</f>
        <v/>
      </c>
      <c r="E1413" s="24" t="str" cm="1">
        <f t="array" ref="E1413">IFERROR(SUMPRODUCT((transactions[Stock_ticker]=A1413)*(transactions[Transaction_type]="Sell")*transactions[Total_amount])/D1413,"")</f>
        <v/>
      </c>
    </row>
    <row r="1414" spans="3:5" ht="21" x14ac:dyDescent="0.25">
      <c r="C1414" s="22" t="str" cm="1">
        <f t="array" ref="C1414">IFERROR(SUMPRODUCT((transactions[Stock_ticker]=A1414)*(transactions[Transaction_type]="Buy")*transactions[Total_amount])/B1414,"")</f>
        <v/>
      </c>
      <c r="E1414" s="24" t="str" cm="1">
        <f t="array" ref="E1414">IFERROR(SUMPRODUCT((transactions[Stock_ticker]=A1414)*(transactions[Transaction_type]="Sell")*transactions[Total_amount])/D1414,"")</f>
        <v/>
      </c>
    </row>
    <row r="1415" spans="3:5" ht="21" x14ac:dyDescent="0.25">
      <c r="C1415" s="22" t="str" cm="1">
        <f t="array" ref="C1415">IFERROR(SUMPRODUCT((transactions[Stock_ticker]=A1415)*(transactions[Transaction_type]="Buy")*transactions[Total_amount])/B1415,"")</f>
        <v/>
      </c>
      <c r="E1415" s="24" t="str" cm="1">
        <f t="array" ref="E1415">IFERROR(SUMPRODUCT((transactions[Stock_ticker]=A1415)*(transactions[Transaction_type]="Sell")*transactions[Total_amount])/D1415,"")</f>
        <v/>
      </c>
    </row>
    <row r="1416" spans="3:5" ht="21" x14ac:dyDescent="0.25">
      <c r="C1416" s="22" t="str" cm="1">
        <f t="array" ref="C1416">IFERROR(SUMPRODUCT((transactions[Stock_ticker]=A1416)*(transactions[Transaction_type]="Buy")*transactions[Total_amount])/B1416,"")</f>
        <v/>
      </c>
      <c r="E1416" s="24" t="str" cm="1">
        <f t="array" ref="E1416">IFERROR(SUMPRODUCT((transactions[Stock_ticker]=A1416)*(transactions[Transaction_type]="Sell")*transactions[Total_amount])/D1416,"")</f>
        <v/>
      </c>
    </row>
    <row r="1417" spans="3:5" ht="21" x14ac:dyDescent="0.25">
      <c r="C1417" s="22" t="str" cm="1">
        <f t="array" ref="C1417">IFERROR(SUMPRODUCT((transactions[Stock_ticker]=A1417)*(transactions[Transaction_type]="Buy")*transactions[Total_amount])/B1417,"")</f>
        <v/>
      </c>
      <c r="E1417" s="24" t="str" cm="1">
        <f t="array" ref="E1417">IFERROR(SUMPRODUCT((transactions[Stock_ticker]=A1417)*(transactions[Transaction_type]="Sell")*transactions[Total_amount])/D1417,"")</f>
        <v/>
      </c>
    </row>
    <row r="1418" spans="3:5" ht="21" x14ac:dyDescent="0.25">
      <c r="C1418" s="22" t="str" cm="1">
        <f t="array" ref="C1418">IFERROR(SUMPRODUCT((transactions[Stock_ticker]=A1418)*(transactions[Transaction_type]="Buy")*transactions[Total_amount])/B1418,"")</f>
        <v/>
      </c>
      <c r="E1418" s="24" t="str" cm="1">
        <f t="array" ref="E1418">IFERROR(SUMPRODUCT((transactions[Stock_ticker]=A1418)*(transactions[Transaction_type]="Sell")*transactions[Total_amount])/D1418,"")</f>
        <v/>
      </c>
    </row>
    <row r="1419" spans="3:5" ht="21" x14ac:dyDescent="0.25">
      <c r="C1419" s="22" t="str" cm="1">
        <f t="array" ref="C1419">IFERROR(SUMPRODUCT((transactions[Stock_ticker]=A1419)*(transactions[Transaction_type]="Buy")*transactions[Total_amount])/B1419,"")</f>
        <v/>
      </c>
      <c r="E1419" s="24" t="str" cm="1">
        <f t="array" ref="E1419">IFERROR(SUMPRODUCT((transactions[Stock_ticker]=A1419)*(transactions[Transaction_type]="Sell")*transactions[Total_amount])/D1419,"")</f>
        <v/>
      </c>
    </row>
    <row r="1420" spans="3:5" ht="21" x14ac:dyDescent="0.25">
      <c r="C1420" s="22" t="str" cm="1">
        <f t="array" ref="C1420">IFERROR(SUMPRODUCT((transactions[Stock_ticker]=A1420)*(transactions[Transaction_type]="Buy")*transactions[Total_amount])/B1420,"")</f>
        <v/>
      </c>
      <c r="E1420" s="24" t="str" cm="1">
        <f t="array" ref="E1420">IFERROR(SUMPRODUCT((transactions[Stock_ticker]=A1420)*(transactions[Transaction_type]="Sell")*transactions[Total_amount])/D1420,"")</f>
        <v/>
      </c>
    </row>
    <row r="1421" spans="3:5" ht="21" x14ac:dyDescent="0.25">
      <c r="C1421" s="22" t="str" cm="1">
        <f t="array" ref="C1421">IFERROR(SUMPRODUCT((transactions[Stock_ticker]=A1421)*(transactions[Transaction_type]="Buy")*transactions[Total_amount])/B1421,"")</f>
        <v/>
      </c>
      <c r="E1421" s="24" t="str" cm="1">
        <f t="array" ref="E1421">IFERROR(SUMPRODUCT((transactions[Stock_ticker]=A1421)*(transactions[Transaction_type]="Sell")*transactions[Total_amount])/D1421,"")</f>
        <v/>
      </c>
    </row>
    <row r="1422" spans="3:5" ht="21" x14ac:dyDescent="0.25">
      <c r="C1422" s="22" t="str" cm="1">
        <f t="array" ref="C1422">IFERROR(SUMPRODUCT((transactions[Stock_ticker]=A1422)*(transactions[Transaction_type]="Buy")*transactions[Total_amount])/B1422,"")</f>
        <v/>
      </c>
      <c r="E1422" s="24" t="str" cm="1">
        <f t="array" ref="E1422">IFERROR(SUMPRODUCT((transactions[Stock_ticker]=A1422)*(transactions[Transaction_type]="Sell")*transactions[Total_amount])/D1422,"")</f>
        <v/>
      </c>
    </row>
    <row r="1423" spans="3:5" ht="21" x14ac:dyDescent="0.25">
      <c r="C1423" s="22" t="str" cm="1">
        <f t="array" ref="C1423">IFERROR(SUMPRODUCT((transactions[Stock_ticker]=A1423)*(transactions[Transaction_type]="Buy")*transactions[Total_amount])/B1423,"")</f>
        <v/>
      </c>
      <c r="E1423" s="24" t="str" cm="1">
        <f t="array" ref="E1423">IFERROR(SUMPRODUCT((transactions[Stock_ticker]=A1423)*(transactions[Transaction_type]="Sell")*transactions[Total_amount])/D1423,"")</f>
        <v/>
      </c>
    </row>
    <row r="1424" spans="3:5" ht="21" x14ac:dyDescent="0.25">
      <c r="C1424" s="22" t="str" cm="1">
        <f t="array" ref="C1424">IFERROR(SUMPRODUCT((transactions[Stock_ticker]=A1424)*(transactions[Transaction_type]="Buy")*transactions[Total_amount])/B1424,"")</f>
        <v/>
      </c>
      <c r="E1424" s="24" t="str" cm="1">
        <f t="array" ref="E1424">IFERROR(SUMPRODUCT((transactions[Stock_ticker]=A1424)*(transactions[Transaction_type]="Sell")*transactions[Total_amount])/D1424,"")</f>
        <v/>
      </c>
    </row>
    <row r="1425" spans="3:5" ht="21" x14ac:dyDescent="0.25">
      <c r="C1425" s="22" t="str" cm="1">
        <f t="array" ref="C1425">IFERROR(SUMPRODUCT((transactions[Stock_ticker]=A1425)*(transactions[Transaction_type]="Buy")*transactions[Total_amount])/B1425,"")</f>
        <v/>
      </c>
      <c r="E1425" s="24" t="str" cm="1">
        <f t="array" ref="E1425">IFERROR(SUMPRODUCT((transactions[Stock_ticker]=A1425)*(transactions[Transaction_type]="Sell")*transactions[Total_amount])/D1425,"")</f>
        <v/>
      </c>
    </row>
    <row r="1426" spans="3:5" ht="21" x14ac:dyDescent="0.25">
      <c r="C1426" s="22" t="str" cm="1">
        <f t="array" ref="C1426">IFERROR(SUMPRODUCT((transactions[Stock_ticker]=A1426)*(transactions[Transaction_type]="Buy")*transactions[Total_amount])/B1426,"")</f>
        <v/>
      </c>
      <c r="E1426" s="24" t="str" cm="1">
        <f t="array" ref="E1426">IFERROR(SUMPRODUCT((transactions[Stock_ticker]=A1426)*(transactions[Transaction_type]="Sell")*transactions[Total_amount])/D1426,"")</f>
        <v/>
      </c>
    </row>
    <row r="1427" spans="3:5" ht="21" x14ac:dyDescent="0.25">
      <c r="C1427" s="22" t="str" cm="1">
        <f t="array" ref="C1427">IFERROR(SUMPRODUCT((transactions[Stock_ticker]=A1427)*(transactions[Transaction_type]="Buy")*transactions[Total_amount])/B1427,"")</f>
        <v/>
      </c>
      <c r="E1427" s="24" t="str" cm="1">
        <f t="array" ref="E1427">IFERROR(SUMPRODUCT((transactions[Stock_ticker]=A1427)*(transactions[Transaction_type]="Sell")*transactions[Total_amount])/D1427,"")</f>
        <v/>
      </c>
    </row>
    <row r="1428" spans="3:5" ht="21" x14ac:dyDescent="0.25">
      <c r="C1428" s="22" t="str" cm="1">
        <f t="array" ref="C1428">IFERROR(SUMPRODUCT((transactions[Stock_ticker]=A1428)*(transactions[Transaction_type]="Buy")*transactions[Total_amount])/B1428,"")</f>
        <v/>
      </c>
      <c r="E1428" s="24" t="str" cm="1">
        <f t="array" ref="E1428">IFERROR(SUMPRODUCT((transactions[Stock_ticker]=A1428)*(transactions[Transaction_type]="Sell")*transactions[Total_amount])/D1428,"")</f>
        <v/>
      </c>
    </row>
    <row r="1429" spans="3:5" ht="21" x14ac:dyDescent="0.25">
      <c r="C1429" s="22" t="str" cm="1">
        <f t="array" ref="C1429">IFERROR(SUMPRODUCT((transactions[Stock_ticker]=A1429)*(transactions[Transaction_type]="Buy")*transactions[Total_amount])/B1429,"")</f>
        <v/>
      </c>
      <c r="E1429" s="24" t="str" cm="1">
        <f t="array" ref="E1429">IFERROR(SUMPRODUCT((transactions[Stock_ticker]=A1429)*(transactions[Transaction_type]="Sell")*transactions[Total_amount])/D1429,"")</f>
        <v/>
      </c>
    </row>
    <row r="1430" spans="3:5" ht="21" x14ac:dyDescent="0.25">
      <c r="C1430" s="22" t="str" cm="1">
        <f t="array" ref="C1430">IFERROR(SUMPRODUCT((transactions[Stock_ticker]=A1430)*(transactions[Transaction_type]="Buy")*transactions[Total_amount])/B1430,"")</f>
        <v/>
      </c>
      <c r="E1430" s="24" t="str" cm="1">
        <f t="array" ref="E1430">IFERROR(SUMPRODUCT((transactions[Stock_ticker]=A1430)*(transactions[Transaction_type]="Sell")*transactions[Total_amount])/D1430,"")</f>
        <v/>
      </c>
    </row>
    <row r="1431" spans="3:5" ht="21" x14ac:dyDescent="0.25">
      <c r="C1431" s="22" t="str" cm="1">
        <f t="array" ref="C1431">IFERROR(SUMPRODUCT((transactions[Stock_ticker]=A1431)*(transactions[Transaction_type]="Buy")*transactions[Total_amount])/B1431,"")</f>
        <v/>
      </c>
      <c r="E1431" s="24" t="str" cm="1">
        <f t="array" ref="E1431">IFERROR(SUMPRODUCT((transactions[Stock_ticker]=A1431)*(transactions[Transaction_type]="Sell")*transactions[Total_amount])/D1431,"")</f>
        <v/>
      </c>
    </row>
    <row r="1432" spans="3:5" ht="21" x14ac:dyDescent="0.25">
      <c r="C1432" s="22" t="str" cm="1">
        <f t="array" ref="C1432">IFERROR(SUMPRODUCT((transactions[Stock_ticker]=A1432)*(transactions[Transaction_type]="Buy")*transactions[Total_amount])/B1432,"")</f>
        <v/>
      </c>
      <c r="E1432" s="24" t="str" cm="1">
        <f t="array" ref="E1432">IFERROR(SUMPRODUCT((transactions[Stock_ticker]=A1432)*(transactions[Transaction_type]="Sell")*transactions[Total_amount])/D1432,"")</f>
        <v/>
      </c>
    </row>
    <row r="1433" spans="3:5" ht="21" x14ac:dyDescent="0.25">
      <c r="C1433" s="22" t="str" cm="1">
        <f t="array" ref="C1433">IFERROR(SUMPRODUCT((transactions[Stock_ticker]=A1433)*(transactions[Transaction_type]="Buy")*transactions[Total_amount])/B1433,"")</f>
        <v/>
      </c>
      <c r="E1433" s="24" t="str" cm="1">
        <f t="array" ref="E1433">IFERROR(SUMPRODUCT((transactions[Stock_ticker]=A1433)*(transactions[Transaction_type]="Sell")*transactions[Total_amount])/D1433,"")</f>
        <v/>
      </c>
    </row>
    <row r="1434" spans="3:5" ht="21" x14ac:dyDescent="0.25">
      <c r="C1434" s="22" t="str" cm="1">
        <f t="array" ref="C1434">IFERROR(SUMPRODUCT((transactions[Stock_ticker]=A1434)*(transactions[Transaction_type]="Buy")*transactions[Total_amount])/B1434,"")</f>
        <v/>
      </c>
      <c r="E1434" s="24" t="str" cm="1">
        <f t="array" ref="E1434">IFERROR(SUMPRODUCT((transactions[Stock_ticker]=A1434)*(transactions[Transaction_type]="Sell")*transactions[Total_amount])/D1434,"")</f>
        <v/>
      </c>
    </row>
    <row r="1435" spans="3:5" ht="21" x14ac:dyDescent="0.25">
      <c r="C1435" s="22" t="str" cm="1">
        <f t="array" ref="C1435">IFERROR(SUMPRODUCT((transactions[Stock_ticker]=A1435)*(transactions[Transaction_type]="Buy")*transactions[Total_amount])/B1435,"")</f>
        <v/>
      </c>
      <c r="E1435" s="24" t="str" cm="1">
        <f t="array" ref="E1435">IFERROR(SUMPRODUCT((transactions[Stock_ticker]=A1435)*(transactions[Transaction_type]="Sell")*transactions[Total_amount])/D1435,"")</f>
        <v/>
      </c>
    </row>
    <row r="1436" spans="3:5" ht="21" x14ac:dyDescent="0.25">
      <c r="C1436" s="22" t="str" cm="1">
        <f t="array" ref="C1436">IFERROR(SUMPRODUCT((transactions[Stock_ticker]=A1436)*(transactions[Transaction_type]="Buy")*transactions[Total_amount])/B1436,"")</f>
        <v/>
      </c>
      <c r="E1436" s="24" t="str" cm="1">
        <f t="array" ref="E1436">IFERROR(SUMPRODUCT((transactions[Stock_ticker]=A1436)*(transactions[Transaction_type]="Sell")*transactions[Total_amount])/D1436,"")</f>
        <v/>
      </c>
    </row>
    <row r="1437" spans="3:5" ht="21" x14ac:dyDescent="0.25">
      <c r="C1437" s="22" t="str" cm="1">
        <f t="array" ref="C1437">IFERROR(SUMPRODUCT((transactions[Stock_ticker]=A1437)*(transactions[Transaction_type]="Buy")*transactions[Total_amount])/B1437,"")</f>
        <v/>
      </c>
      <c r="E1437" s="24" t="str" cm="1">
        <f t="array" ref="E1437">IFERROR(SUMPRODUCT((transactions[Stock_ticker]=A1437)*(transactions[Transaction_type]="Sell")*transactions[Total_amount])/D1437,"")</f>
        <v/>
      </c>
    </row>
    <row r="1438" spans="3:5" ht="21" x14ac:dyDescent="0.25">
      <c r="C1438" s="22" t="str" cm="1">
        <f t="array" ref="C1438">IFERROR(SUMPRODUCT((transactions[Stock_ticker]=A1438)*(transactions[Transaction_type]="Buy")*transactions[Total_amount])/B1438,"")</f>
        <v/>
      </c>
      <c r="E1438" s="24" t="str" cm="1">
        <f t="array" ref="E1438">IFERROR(SUMPRODUCT((transactions[Stock_ticker]=A1438)*(transactions[Transaction_type]="Sell")*transactions[Total_amount])/D1438,"")</f>
        <v/>
      </c>
    </row>
    <row r="1439" spans="3:5" ht="21" x14ac:dyDescent="0.25">
      <c r="C1439" s="22" t="str" cm="1">
        <f t="array" ref="C1439">IFERROR(SUMPRODUCT((transactions[Stock_ticker]=A1439)*(transactions[Transaction_type]="Buy")*transactions[Total_amount])/B1439,"")</f>
        <v/>
      </c>
      <c r="E1439" s="24" t="str" cm="1">
        <f t="array" ref="E1439">IFERROR(SUMPRODUCT((transactions[Stock_ticker]=A1439)*(transactions[Transaction_type]="Sell")*transactions[Total_amount])/D1439,"")</f>
        <v/>
      </c>
    </row>
    <row r="1440" spans="3:5" ht="21" x14ac:dyDescent="0.25">
      <c r="C1440" s="22" t="str" cm="1">
        <f t="array" ref="C1440">IFERROR(SUMPRODUCT((transactions[Stock_ticker]=A1440)*(transactions[Transaction_type]="Buy")*transactions[Total_amount])/B1440,"")</f>
        <v/>
      </c>
      <c r="E1440" s="24" t="str" cm="1">
        <f t="array" ref="E1440">IFERROR(SUMPRODUCT((transactions[Stock_ticker]=A1440)*(transactions[Transaction_type]="Sell")*transactions[Total_amount])/D1440,"")</f>
        <v/>
      </c>
    </row>
    <row r="1441" spans="3:5" ht="21" x14ac:dyDescent="0.25">
      <c r="C1441" s="22" t="str" cm="1">
        <f t="array" ref="C1441">IFERROR(SUMPRODUCT((transactions[Stock_ticker]=A1441)*(transactions[Transaction_type]="Buy")*transactions[Total_amount])/B1441,"")</f>
        <v/>
      </c>
      <c r="E1441" s="24" t="str" cm="1">
        <f t="array" ref="E1441">IFERROR(SUMPRODUCT((transactions[Stock_ticker]=A1441)*(transactions[Transaction_type]="Sell")*transactions[Total_amount])/D1441,"")</f>
        <v/>
      </c>
    </row>
    <row r="1442" spans="3:5" ht="21" x14ac:dyDescent="0.25">
      <c r="C1442" s="22" t="str" cm="1">
        <f t="array" ref="C1442">IFERROR(SUMPRODUCT((transactions[Stock_ticker]=A1442)*(transactions[Transaction_type]="Buy")*transactions[Total_amount])/B1442,"")</f>
        <v/>
      </c>
      <c r="E1442" s="24" t="str" cm="1">
        <f t="array" ref="E1442">IFERROR(SUMPRODUCT((transactions[Stock_ticker]=A1442)*(transactions[Transaction_type]="Sell")*transactions[Total_amount])/D1442,"")</f>
        <v/>
      </c>
    </row>
    <row r="1443" spans="3:5" ht="21" x14ac:dyDescent="0.25">
      <c r="C1443" s="22" t="str" cm="1">
        <f t="array" ref="C1443">IFERROR(SUMPRODUCT((transactions[Stock_ticker]=A1443)*(transactions[Transaction_type]="Buy")*transactions[Total_amount])/B1443,"")</f>
        <v/>
      </c>
      <c r="E1443" s="24" t="str" cm="1">
        <f t="array" ref="E1443">IFERROR(SUMPRODUCT((transactions[Stock_ticker]=A1443)*(transactions[Transaction_type]="Sell")*transactions[Total_amount])/D1443,"")</f>
        <v/>
      </c>
    </row>
    <row r="1444" spans="3:5" ht="21" x14ac:dyDescent="0.25">
      <c r="C1444" s="22" t="str" cm="1">
        <f t="array" ref="C1444">IFERROR(SUMPRODUCT((transactions[Stock_ticker]=A1444)*(transactions[Transaction_type]="Buy")*transactions[Total_amount])/B1444,"")</f>
        <v/>
      </c>
      <c r="E1444" s="24" t="str" cm="1">
        <f t="array" ref="E1444">IFERROR(SUMPRODUCT((transactions[Stock_ticker]=A1444)*(transactions[Transaction_type]="Sell")*transactions[Total_amount])/D1444,"")</f>
        <v/>
      </c>
    </row>
    <row r="1445" spans="3:5" ht="21" x14ac:dyDescent="0.25">
      <c r="C1445" s="22" t="str" cm="1">
        <f t="array" ref="C1445">IFERROR(SUMPRODUCT((transactions[Stock_ticker]=A1445)*(transactions[Transaction_type]="Buy")*transactions[Total_amount])/B1445,"")</f>
        <v/>
      </c>
      <c r="E1445" s="24" t="str" cm="1">
        <f t="array" ref="E1445">IFERROR(SUMPRODUCT((transactions[Stock_ticker]=A1445)*(transactions[Transaction_type]="Sell")*transactions[Total_amount])/D1445,"")</f>
        <v/>
      </c>
    </row>
    <row r="1446" spans="3:5" ht="21" x14ac:dyDescent="0.25">
      <c r="C1446" s="22" t="str" cm="1">
        <f t="array" ref="C1446">IFERROR(SUMPRODUCT((transactions[Stock_ticker]=A1446)*(transactions[Transaction_type]="Buy")*transactions[Total_amount])/B1446,"")</f>
        <v/>
      </c>
      <c r="E1446" s="24" t="str" cm="1">
        <f t="array" ref="E1446">IFERROR(SUMPRODUCT((transactions[Stock_ticker]=A1446)*(transactions[Transaction_type]="Sell")*transactions[Total_amount])/D1446,"")</f>
        <v/>
      </c>
    </row>
    <row r="1447" spans="3:5" ht="21" x14ac:dyDescent="0.25">
      <c r="C1447" s="22" t="str" cm="1">
        <f t="array" ref="C1447">IFERROR(SUMPRODUCT((transactions[Stock_ticker]=A1447)*(transactions[Transaction_type]="Buy")*transactions[Total_amount])/B1447,"")</f>
        <v/>
      </c>
      <c r="E1447" s="24" t="str" cm="1">
        <f t="array" ref="E1447">IFERROR(SUMPRODUCT((transactions[Stock_ticker]=A1447)*(transactions[Transaction_type]="Sell")*transactions[Total_amount])/D1447,"")</f>
        <v/>
      </c>
    </row>
    <row r="1448" spans="3:5" ht="21" x14ac:dyDescent="0.25">
      <c r="C1448" s="22" t="str" cm="1">
        <f t="array" ref="C1448">IFERROR(SUMPRODUCT((transactions[Stock_ticker]=A1448)*(transactions[Transaction_type]="Buy")*transactions[Total_amount])/B1448,"")</f>
        <v/>
      </c>
      <c r="E1448" s="24" t="str" cm="1">
        <f t="array" ref="E1448">IFERROR(SUMPRODUCT((transactions[Stock_ticker]=A1448)*(transactions[Transaction_type]="Sell")*transactions[Total_amount])/D1448,"")</f>
        <v/>
      </c>
    </row>
    <row r="1449" spans="3:5" ht="21" x14ac:dyDescent="0.25">
      <c r="C1449" s="22" t="str" cm="1">
        <f t="array" ref="C1449">IFERROR(SUMPRODUCT((transactions[Stock_ticker]=A1449)*(transactions[Transaction_type]="Buy")*transactions[Total_amount])/B1449,"")</f>
        <v/>
      </c>
      <c r="E1449" s="24" t="str" cm="1">
        <f t="array" ref="E1449">IFERROR(SUMPRODUCT((transactions[Stock_ticker]=A1449)*(transactions[Transaction_type]="Sell")*transactions[Total_amount])/D1449,"")</f>
        <v/>
      </c>
    </row>
    <row r="1450" spans="3:5" ht="21" x14ac:dyDescent="0.25">
      <c r="C1450" s="22" t="str" cm="1">
        <f t="array" ref="C1450">IFERROR(SUMPRODUCT((transactions[Stock_ticker]=A1450)*(transactions[Transaction_type]="Buy")*transactions[Total_amount])/B1450,"")</f>
        <v/>
      </c>
      <c r="E1450" s="24" t="str" cm="1">
        <f t="array" ref="E1450">IFERROR(SUMPRODUCT((transactions[Stock_ticker]=A1450)*(transactions[Transaction_type]="Sell")*transactions[Total_amount])/D1450,"")</f>
        <v/>
      </c>
    </row>
    <row r="1451" spans="3:5" ht="21" x14ac:dyDescent="0.25">
      <c r="C1451" s="22" t="str" cm="1">
        <f t="array" ref="C1451">IFERROR(SUMPRODUCT((transactions[Stock_ticker]=A1451)*(transactions[Transaction_type]="Buy")*transactions[Total_amount])/B1451,"")</f>
        <v/>
      </c>
      <c r="E1451" s="24" t="str" cm="1">
        <f t="array" ref="E1451">IFERROR(SUMPRODUCT((transactions[Stock_ticker]=A1451)*(transactions[Transaction_type]="Sell")*transactions[Total_amount])/D1451,"")</f>
        <v/>
      </c>
    </row>
    <row r="1452" spans="3:5" ht="21" x14ac:dyDescent="0.25">
      <c r="C1452" s="22" t="str" cm="1">
        <f t="array" ref="C1452">IFERROR(SUMPRODUCT((transactions[Stock_ticker]=A1452)*(transactions[Transaction_type]="Buy")*transactions[Total_amount])/B1452,"")</f>
        <v/>
      </c>
      <c r="E1452" s="24" t="str" cm="1">
        <f t="array" ref="E1452">IFERROR(SUMPRODUCT((transactions[Stock_ticker]=A1452)*(transactions[Transaction_type]="Sell")*transactions[Total_amount])/D1452,"")</f>
        <v/>
      </c>
    </row>
    <row r="1453" spans="3:5" ht="21" x14ac:dyDescent="0.25">
      <c r="C1453" s="22" t="str" cm="1">
        <f t="array" ref="C1453">IFERROR(SUMPRODUCT((transactions[Stock_ticker]=A1453)*(transactions[Transaction_type]="Buy")*transactions[Total_amount])/B1453,"")</f>
        <v/>
      </c>
      <c r="E1453" s="24" t="str" cm="1">
        <f t="array" ref="E1453">IFERROR(SUMPRODUCT((transactions[Stock_ticker]=A1453)*(transactions[Transaction_type]="Sell")*transactions[Total_amount])/D1453,"")</f>
        <v/>
      </c>
    </row>
    <row r="1454" spans="3:5" ht="21" x14ac:dyDescent="0.25">
      <c r="C1454" s="22" t="str" cm="1">
        <f t="array" ref="C1454">IFERROR(SUMPRODUCT((transactions[Stock_ticker]=A1454)*(transactions[Transaction_type]="Buy")*transactions[Total_amount])/B1454,"")</f>
        <v/>
      </c>
      <c r="E1454" s="24" t="str" cm="1">
        <f t="array" ref="E1454">IFERROR(SUMPRODUCT((transactions[Stock_ticker]=A1454)*(transactions[Transaction_type]="Sell")*transactions[Total_amount])/D1454,"")</f>
        <v/>
      </c>
    </row>
    <row r="1455" spans="3:5" ht="21" x14ac:dyDescent="0.25">
      <c r="C1455" s="22" t="str" cm="1">
        <f t="array" ref="C1455">IFERROR(SUMPRODUCT((transactions[Stock_ticker]=A1455)*(transactions[Transaction_type]="Buy")*transactions[Total_amount])/B1455,"")</f>
        <v/>
      </c>
      <c r="E1455" s="24" t="str" cm="1">
        <f t="array" ref="E1455">IFERROR(SUMPRODUCT((transactions[Stock_ticker]=A1455)*(transactions[Transaction_type]="Sell")*transactions[Total_amount])/D1455,"")</f>
        <v/>
      </c>
    </row>
    <row r="1456" spans="3:5" ht="21" x14ac:dyDescent="0.25">
      <c r="C1456" s="22" t="str" cm="1">
        <f t="array" ref="C1456">IFERROR(SUMPRODUCT((transactions[Stock_ticker]=A1456)*(transactions[Transaction_type]="Buy")*transactions[Total_amount])/B1456,"")</f>
        <v/>
      </c>
      <c r="E1456" s="24" t="str" cm="1">
        <f t="array" ref="E1456">IFERROR(SUMPRODUCT((transactions[Stock_ticker]=A1456)*(transactions[Transaction_type]="Sell")*transactions[Total_amount])/D1456,"")</f>
        <v/>
      </c>
    </row>
    <row r="1457" spans="3:5" ht="21" x14ac:dyDescent="0.25">
      <c r="C1457" s="22" t="str" cm="1">
        <f t="array" ref="C1457">IFERROR(SUMPRODUCT((transactions[Stock_ticker]=A1457)*(transactions[Transaction_type]="Buy")*transactions[Total_amount])/B1457,"")</f>
        <v/>
      </c>
      <c r="E1457" s="24" t="str" cm="1">
        <f t="array" ref="E1457">IFERROR(SUMPRODUCT((transactions[Stock_ticker]=A1457)*(transactions[Transaction_type]="Sell")*transactions[Total_amount])/D1457,"")</f>
        <v/>
      </c>
    </row>
    <row r="1458" spans="3:5" ht="21" x14ac:dyDescent="0.25">
      <c r="C1458" s="22" t="str" cm="1">
        <f t="array" ref="C1458">IFERROR(SUMPRODUCT((transactions[Stock_ticker]=A1458)*(transactions[Transaction_type]="Buy")*transactions[Total_amount])/B1458,"")</f>
        <v/>
      </c>
      <c r="E1458" s="24" t="str" cm="1">
        <f t="array" ref="E1458">IFERROR(SUMPRODUCT((transactions[Stock_ticker]=A1458)*(transactions[Transaction_type]="Sell")*transactions[Total_amount])/D1458,"")</f>
        <v/>
      </c>
    </row>
    <row r="1459" spans="3:5" ht="21" x14ac:dyDescent="0.25">
      <c r="C1459" s="22" t="str" cm="1">
        <f t="array" ref="C1459">IFERROR(SUMPRODUCT((transactions[Stock_ticker]=A1459)*(transactions[Transaction_type]="Buy")*transactions[Total_amount])/B1459,"")</f>
        <v/>
      </c>
      <c r="E1459" s="24" t="str" cm="1">
        <f t="array" ref="E1459">IFERROR(SUMPRODUCT((transactions[Stock_ticker]=A1459)*(transactions[Transaction_type]="Sell")*transactions[Total_amount])/D1459,"")</f>
        <v/>
      </c>
    </row>
    <row r="1460" spans="3:5" ht="21" x14ac:dyDescent="0.25">
      <c r="C1460" s="22" t="str" cm="1">
        <f t="array" ref="C1460">IFERROR(SUMPRODUCT((transactions[Stock_ticker]=A1460)*(transactions[Transaction_type]="Buy")*transactions[Total_amount])/B1460,"")</f>
        <v/>
      </c>
      <c r="E1460" s="24" t="str" cm="1">
        <f t="array" ref="E1460">IFERROR(SUMPRODUCT((transactions[Stock_ticker]=A1460)*(transactions[Transaction_type]="Sell")*transactions[Total_amount])/D1460,"")</f>
        <v/>
      </c>
    </row>
    <row r="1461" spans="3:5" ht="21" x14ac:dyDescent="0.25">
      <c r="C1461" s="22" t="str" cm="1">
        <f t="array" ref="C1461">IFERROR(SUMPRODUCT((transactions[Stock_ticker]=A1461)*(transactions[Transaction_type]="Buy")*transactions[Total_amount])/B1461,"")</f>
        <v/>
      </c>
      <c r="E1461" s="24" t="str" cm="1">
        <f t="array" ref="E1461">IFERROR(SUMPRODUCT((transactions[Stock_ticker]=A1461)*(transactions[Transaction_type]="Sell")*transactions[Total_amount])/D1461,"")</f>
        <v/>
      </c>
    </row>
    <row r="1462" spans="3:5" ht="21" x14ac:dyDescent="0.25">
      <c r="C1462" s="22" t="str" cm="1">
        <f t="array" ref="C1462">IFERROR(SUMPRODUCT((transactions[Stock_ticker]=A1462)*(transactions[Transaction_type]="Buy")*transactions[Total_amount])/B1462,"")</f>
        <v/>
      </c>
      <c r="E1462" s="24" t="str" cm="1">
        <f t="array" ref="E1462">IFERROR(SUMPRODUCT((transactions[Stock_ticker]=A1462)*(transactions[Transaction_type]="Sell")*transactions[Total_amount])/D1462,"")</f>
        <v/>
      </c>
    </row>
    <row r="1463" spans="3:5" ht="21" x14ac:dyDescent="0.25">
      <c r="C1463" s="22" t="str" cm="1">
        <f t="array" ref="C1463">IFERROR(SUMPRODUCT((transactions[Stock_ticker]=A1463)*(transactions[Transaction_type]="Buy")*transactions[Total_amount])/B1463,"")</f>
        <v/>
      </c>
      <c r="E1463" s="24" t="str" cm="1">
        <f t="array" ref="E1463">IFERROR(SUMPRODUCT((transactions[Stock_ticker]=A1463)*(transactions[Transaction_type]="Sell")*transactions[Total_amount])/D1463,"")</f>
        <v/>
      </c>
    </row>
    <row r="1464" spans="3:5" ht="21" x14ac:dyDescent="0.25">
      <c r="C1464" s="22" t="str" cm="1">
        <f t="array" ref="C1464">IFERROR(SUMPRODUCT((transactions[Stock_ticker]=A1464)*(transactions[Transaction_type]="Buy")*transactions[Total_amount])/B1464,"")</f>
        <v/>
      </c>
      <c r="E1464" s="24" t="str" cm="1">
        <f t="array" ref="E1464">IFERROR(SUMPRODUCT((transactions[Stock_ticker]=A1464)*(transactions[Transaction_type]="Sell")*transactions[Total_amount])/D1464,"")</f>
        <v/>
      </c>
    </row>
    <row r="1465" spans="3:5" ht="21" x14ac:dyDescent="0.25">
      <c r="C1465" s="22" t="str" cm="1">
        <f t="array" ref="C1465">IFERROR(SUMPRODUCT((transactions[Stock_ticker]=A1465)*(transactions[Transaction_type]="Buy")*transactions[Total_amount])/B1465,"")</f>
        <v/>
      </c>
      <c r="E1465" s="24" t="str" cm="1">
        <f t="array" ref="E1465">IFERROR(SUMPRODUCT((transactions[Stock_ticker]=A1465)*(transactions[Transaction_type]="Sell")*transactions[Total_amount])/D1465,"")</f>
        <v/>
      </c>
    </row>
    <row r="1466" spans="3:5" ht="21" x14ac:dyDescent="0.25">
      <c r="C1466" s="22" t="str" cm="1">
        <f t="array" ref="C1466">IFERROR(SUMPRODUCT((transactions[Stock_ticker]=A1466)*(transactions[Transaction_type]="Buy")*transactions[Total_amount])/B1466,"")</f>
        <v/>
      </c>
      <c r="E1466" s="24" t="str" cm="1">
        <f t="array" ref="E1466">IFERROR(SUMPRODUCT((transactions[Stock_ticker]=A1466)*(transactions[Transaction_type]="Sell")*transactions[Total_amount])/D1466,"")</f>
        <v/>
      </c>
    </row>
    <row r="1467" spans="3:5" ht="21" x14ac:dyDescent="0.25">
      <c r="C1467" s="22" t="str" cm="1">
        <f t="array" ref="C1467">IFERROR(SUMPRODUCT((transactions[Stock_ticker]=A1467)*(transactions[Transaction_type]="Buy")*transactions[Total_amount])/B1467,"")</f>
        <v/>
      </c>
      <c r="E1467" s="24" t="str" cm="1">
        <f t="array" ref="E1467">IFERROR(SUMPRODUCT((transactions[Stock_ticker]=A1467)*(transactions[Transaction_type]="Sell")*transactions[Total_amount])/D1467,"")</f>
        <v/>
      </c>
    </row>
    <row r="1468" spans="3:5" ht="21" x14ac:dyDescent="0.25">
      <c r="C1468" s="22" t="str" cm="1">
        <f t="array" ref="C1468">IFERROR(SUMPRODUCT((transactions[Stock_ticker]=A1468)*(transactions[Transaction_type]="Buy")*transactions[Total_amount])/B1468,"")</f>
        <v/>
      </c>
      <c r="E1468" s="24" t="str" cm="1">
        <f t="array" ref="E1468">IFERROR(SUMPRODUCT((transactions[Stock_ticker]=A1468)*(transactions[Transaction_type]="Sell")*transactions[Total_amount])/D1468,"")</f>
        <v/>
      </c>
    </row>
    <row r="1469" spans="3:5" ht="21" x14ac:dyDescent="0.25">
      <c r="C1469" s="22" t="str" cm="1">
        <f t="array" ref="C1469">IFERROR(SUMPRODUCT((transactions[Stock_ticker]=A1469)*(transactions[Transaction_type]="Buy")*transactions[Total_amount])/B1469,"")</f>
        <v/>
      </c>
      <c r="E1469" s="24" t="str" cm="1">
        <f t="array" ref="E1469">IFERROR(SUMPRODUCT((transactions[Stock_ticker]=A1469)*(transactions[Transaction_type]="Sell")*transactions[Total_amount])/D1469,"")</f>
        <v/>
      </c>
    </row>
    <row r="1470" spans="3:5" ht="21" x14ac:dyDescent="0.25">
      <c r="C1470" s="22" t="str" cm="1">
        <f t="array" ref="C1470">IFERROR(SUMPRODUCT((transactions[Stock_ticker]=A1470)*(transactions[Transaction_type]="Buy")*transactions[Total_amount])/B1470,"")</f>
        <v/>
      </c>
      <c r="E1470" s="24" t="str" cm="1">
        <f t="array" ref="E1470">IFERROR(SUMPRODUCT((transactions[Stock_ticker]=A1470)*(transactions[Transaction_type]="Sell")*transactions[Total_amount])/D1470,"")</f>
        <v/>
      </c>
    </row>
    <row r="1471" spans="3:5" ht="21" x14ac:dyDescent="0.25">
      <c r="C1471" s="22" t="str" cm="1">
        <f t="array" ref="C1471">IFERROR(SUMPRODUCT((transactions[Stock_ticker]=A1471)*(transactions[Transaction_type]="Buy")*transactions[Total_amount])/B1471,"")</f>
        <v/>
      </c>
      <c r="E1471" s="24" t="str" cm="1">
        <f t="array" ref="E1471">IFERROR(SUMPRODUCT((transactions[Stock_ticker]=A1471)*(transactions[Transaction_type]="Sell")*transactions[Total_amount])/D1471,"")</f>
        <v/>
      </c>
    </row>
    <row r="1472" spans="3:5" ht="21" x14ac:dyDescent="0.25">
      <c r="C1472" s="22" t="str" cm="1">
        <f t="array" ref="C1472">IFERROR(SUMPRODUCT((transactions[Stock_ticker]=A1472)*(transactions[Transaction_type]="Buy")*transactions[Total_amount])/B1472,"")</f>
        <v/>
      </c>
      <c r="E1472" s="24" t="str" cm="1">
        <f t="array" ref="E1472">IFERROR(SUMPRODUCT((transactions[Stock_ticker]=A1472)*(transactions[Transaction_type]="Sell")*transactions[Total_amount])/D1472,"")</f>
        <v/>
      </c>
    </row>
    <row r="1473" spans="3:5" ht="21" x14ac:dyDescent="0.25">
      <c r="C1473" s="22" t="str" cm="1">
        <f t="array" ref="C1473">IFERROR(SUMPRODUCT((transactions[Stock_ticker]=A1473)*(transactions[Transaction_type]="Buy")*transactions[Total_amount])/B1473,"")</f>
        <v/>
      </c>
      <c r="E1473" s="24" t="str" cm="1">
        <f t="array" ref="E1473">IFERROR(SUMPRODUCT((transactions[Stock_ticker]=A1473)*(transactions[Transaction_type]="Sell")*transactions[Total_amount])/D1473,"")</f>
        <v/>
      </c>
    </row>
    <row r="1474" spans="3:5" ht="21" x14ac:dyDescent="0.25">
      <c r="C1474" s="22" t="str" cm="1">
        <f t="array" ref="C1474">IFERROR(SUMPRODUCT((transactions[Stock_ticker]=A1474)*(transactions[Transaction_type]="Buy")*transactions[Total_amount])/B1474,"")</f>
        <v/>
      </c>
      <c r="E1474" s="24" t="str" cm="1">
        <f t="array" ref="E1474">IFERROR(SUMPRODUCT((transactions[Stock_ticker]=A1474)*(transactions[Transaction_type]="Sell")*transactions[Total_amount])/D1474,"")</f>
        <v/>
      </c>
    </row>
    <row r="1475" spans="3:5" ht="21" x14ac:dyDescent="0.25">
      <c r="C1475" s="22" t="str" cm="1">
        <f t="array" ref="C1475">IFERROR(SUMPRODUCT((transactions[Stock_ticker]=A1475)*(transactions[Transaction_type]="Buy")*transactions[Total_amount])/B1475,"")</f>
        <v/>
      </c>
      <c r="E1475" s="24" t="str" cm="1">
        <f t="array" ref="E1475">IFERROR(SUMPRODUCT((transactions[Stock_ticker]=A1475)*(transactions[Transaction_type]="Sell")*transactions[Total_amount])/D1475,"")</f>
        <v/>
      </c>
    </row>
    <row r="1476" spans="3:5" ht="21" x14ac:dyDescent="0.25">
      <c r="C1476" s="22" t="str" cm="1">
        <f t="array" ref="C1476">IFERROR(SUMPRODUCT((transactions[Stock_ticker]=A1476)*(transactions[Transaction_type]="Buy")*transactions[Total_amount])/B1476,"")</f>
        <v/>
      </c>
      <c r="E1476" s="24" t="str" cm="1">
        <f t="array" ref="E1476">IFERROR(SUMPRODUCT((transactions[Stock_ticker]=A1476)*(transactions[Transaction_type]="Sell")*transactions[Total_amount])/D1476,"")</f>
        <v/>
      </c>
    </row>
    <row r="1477" spans="3:5" ht="21" x14ac:dyDescent="0.25">
      <c r="C1477" s="22" t="str" cm="1">
        <f t="array" ref="C1477">IFERROR(SUMPRODUCT((transactions[Stock_ticker]=A1477)*(transactions[Transaction_type]="Buy")*transactions[Total_amount])/B1477,"")</f>
        <v/>
      </c>
      <c r="E1477" s="24" t="str" cm="1">
        <f t="array" ref="E1477">IFERROR(SUMPRODUCT((transactions[Stock_ticker]=A1477)*(transactions[Transaction_type]="Sell")*transactions[Total_amount])/D1477,"")</f>
        <v/>
      </c>
    </row>
    <row r="1478" spans="3:5" ht="21" x14ac:dyDescent="0.25">
      <c r="C1478" s="22" t="str" cm="1">
        <f t="array" ref="C1478">IFERROR(SUMPRODUCT((transactions[Stock_ticker]=A1478)*(transactions[Transaction_type]="Buy")*transactions[Total_amount])/B1478,"")</f>
        <v/>
      </c>
      <c r="E1478" s="24" t="str" cm="1">
        <f t="array" ref="E1478">IFERROR(SUMPRODUCT((transactions[Stock_ticker]=A1478)*(transactions[Transaction_type]="Sell")*transactions[Total_amount])/D1478,"")</f>
        <v/>
      </c>
    </row>
    <row r="1479" spans="3:5" ht="21" x14ac:dyDescent="0.25">
      <c r="C1479" s="22" t="str" cm="1">
        <f t="array" ref="C1479">IFERROR(SUMPRODUCT((transactions[Stock_ticker]=A1479)*(transactions[Transaction_type]="Buy")*transactions[Total_amount])/B1479,"")</f>
        <v/>
      </c>
      <c r="E1479" s="24" t="str" cm="1">
        <f t="array" ref="E1479">IFERROR(SUMPRODUCT((transactions[Stock_ticker]=A1479)*(transactions[Transaction_type]="Sell")*transactions[Total_amount])/D1479,"")</f>
        <v/>
      </c>
    </row>
    <row r="1480" spans="3:5" ht="21" x14ac:dyDescent="0.25">
      <c r="C1480" s="22" t="str" cm="1">
        <f t="array" ref="C1480">IFERROR(SUMPRODUCT((transactions[Stock_ticker]=A1480)*(transactions[Transaction_type]="Buy")*transactions[Total_amount])/B1480,"")</f>
        <v/>
      </c>
      <c r="E1480" s="24" t="str" cm="1">
        <f t="array" ref="E1480">IFERROR(SUMPRODUCT((transactions[Stock_ticker]=A1480)*(transactions[Transaction_type]="Sell")*transactions[Total_amount])/D1480,"")</f>
        <v/>
      </c>
    </row>
    <row r="1481" spans="3:5" ht="21" x14ac:dyDescent="0.25">
      <c r="C1481" s="22" t="str" cm="1">
        <f t="array" ref="C1481">IFERROR(SUMPRODUCT((transactions[Stock_ticker]=A1481)*(transactions[Transaction_type]="Buy")*transactions[Total_amount])/B1481,"")</f>
        <v/>
      </c>
      <c r="E1481" s="24" t="str" cm="1">
        <f t="array" ref="E1481">IFERROR(SUMPRODUCT((transactions[Stock_ticker]=A1481)*(transactions[Transaction_type]="Sell")*transactions[Total_amount])/D1481,"")</f>
        <v/>
      </c>
    </row>
    <row r="1482" spans="3:5" ht="21" x14ac:dyDescent="0.25">
      <c r="C1482" s="22" t="str" cm="1">
        <f t="array" ref="C1482">IFERROR(SUMPRODUCT((transactions[Stock_ticker]=A1482)*(transactions[Transaction_type]="Buy")*transactions[Total_amount])/B1482,"")</f>
        <v/>
      </c>
      <c r="E1482" s="24" t="str" cm="1">
        <f t="array" ref="E1482">IFERROR(SUMPRODUCT((transactions[Stock_ticker]=A1482)*(transactions[Transaction_type]="Sell")*transactions[Total_amount])/D1482,"")</f>
        <v/>
      </c>
    </row>
    <row r="1483" spans="3:5" ht="21" x14ac:dyDescent="0.25">
      <c r="C1483" s="22" t="str" cm="1">
        <f t="array" ref="C1483">IFERROR(SUMPRODUCT((transactions[Stock_ticker]=A1483)*(transactions[Transaction_type]="Buy")*transactions[Total_amount])/B1483,"")</f>
        <v/>
      </c>
      <c r="E1483" s="24" t="str" cm="1">
        <f t="array" ref="E1483">IFERROR(SUMPRODUCT((transactions[Stock_ticker]=A1483)*(transactions[Transaction_type]="Sell")*transactions[Total_amount])/D1483,"")</f>
        <v/>
      </c>
    </row>
    <row r="1484" spans="3:5" ht="21" x14ac:dyDescent="0.25">
      <c r="C1484" s="22" t="str" cm="1">
        <f t="array" ref="C1484">IFERROR(SUMPRODUCT((transactions[Stock_ticker]=A1484)*(transactions[Transaction_type]="Buy")*transactions[Total_amount])/B1484,"")</f>
        <v/>
      </c>
      <c r="E1484" s="24" t="str" cm="1">
        <f t="array" ref="E1484">IFERROR(SUMPRODUCT((transactions[Stock_ticker]=A1484)*(transactions[Transaction_type]="Sell")*transactions[Total_amount])/D1484,"")</f>
        <v/>
      </c>
    </row>
    <row r="1485" spans="3:5" ht="21" x14ac:dyDescent="0.25">
      <c r="C1485" s="22" t="str" cm="1">
        <f t="array" ref="C1485">IFERROR(SUMPRODUCT((transactions[Stock_ticker]=A1485)*(transactions[Transaction_type]="Buy")*transactions[Total_amount])/B1485,"")</f>
        <v/>
      </c>
      <c r="E1485" s="24" t="str" cm="1">
        <f t="array" ref="E1485">IFERROR(SUMPRODUCT((transactions[Stock_ticker]=A1485)*(transactions[Transaction_type]="Sell")*transactions[Total_amount])/D1485,"")</f>
        <v/>
      </c>
    </row>
    <row r="1486" spans="3:5" ht="21" x14ac:dyDescent="0.25">
      <c r="C1486" s="22" t="str" cm="1">
        <f t="array" ref="C1486">IFERROR(SUMPRODUCT((transactions[Stock_ticker]=A1486)*(transactions[Transaction_type]="Buy")*transactions[Total_amount])/B1486,"")</f>
        <v/>
      </c>
      <c r="E1486" s="24" t="str" cm="1">
        <f t="array" ref="E1486">IFERROR(SUMPRODUCT((transactions[Stock_ticker]=A1486)*(transactions[Transaction_type]="Sell")*transactions[Total_amount])/D1486,"")</f>
        <v/>
      </c>
    </row>
    <row r="1487" spans="3:5" ht="21" x14ac:dyDescent="0.25">
      <c r="C1487" s="22" t="str" cm="1">
        <f t="array" ref="C1487">IFERROR(SUMPRODUCT((transactions[Stock_ticker]=A1487)*(transactions[Transaction_type]="Buy")*transactions[Total_amount])/B1487,"")</f>
        <v/>
      </c>
      <c r="E1487" s="24" t="str" cm="1">
        <f t="array" ref="E1487">IFERROR(SUMPRODUCT((transactions[Stock_ticker]=A1487)*(transactions[Transaction_type]="Sell")*transactions[Total_amount])/D1487,"")</f>
        <v/>
      </c>
    </row>
    <row r="1488" spans="3:5" ht="21" x14ac:dyDescent="0.25">
      <c r="C1488" s="22" t="str" cm="1">
        <f t="array" ref="C1488">IFERROR(SUMPRODUCT((transactions[Stock_ticker]=A1488)*(transactions[Transaction_type]="Buy")*transactions[Total_amount])/B1488,"")</f>
        <v/>
      </c>
      <c r="E1488" s="24" t="str" cm="1">
        <f t="array" ref="E1488">IFERROR(SUMPRODUCT((transactions[Stock_ticker]=A1488)*(transactions[Transaction_type]="Sell")*transactions[Total_amount])/D1488,"")</f>
        <v/>
      </c>
    </row>
    <row r="1489" spans="3:5" ht="21" x14ac:dyDescent="0.25">
      <c r="C1489" s="22" t="str" cm="1">
        <f t="array" ref="C1489">IFERROR(SUMPRODUCT((transactions[Stock_ticker]=A1489)*(transactions[Transaction_type]="Buy")*transactions[Total_amount])/B1489,"")</f>
        <v/>
      </c>
      <c r="E1489" s="24" t="str" cm="1">
        <f t="array" ref="E1489">IFERROR(SUMPRODUCT((transactions[Stock_ticker]=A1489)*(transactions[Transaction_type]="Sell")*transactions[Total_amount])/D1489,"")</f>
        <v/>
      </c>
    </row>
    <row r="1490" spans="3:5" ht="21" x14ac:dyDescent="0.25">
      <c r="C1490" s="22" t="str" cm="1">
        <f t="array" ref="C1490">IFERROR(SUMPRODUCT((transactions[Stock_ticker]=A1490)*(transactions[Transaction_type]="Buy")*transactions[Total_amount])/B1490,"")</f>
        <v/>
      </c>
      <c r="E1490" s="24" t="str" cm="1">
        <f t="array" ref="E1490">IFERROR(SUMPRODUCT((transactions[Stock_ticker]=A1490)*(transactions[Transaction_type]="Sell")*transactions[Total_amount])/D1490,"")</f>
        <v/>
      </c>
    </row>
    <row r="1491" spans="3:5" ht="21" x14ac:dyDescent="0.25">
      <c r="C1491" s="22" t="str" cm="1">
        <f t="array" ref="C1491">IFERROR(SUMPRODUCT((transactions[Stock_ticker]=A1491)*(transactions[Transaction_type]="Buy")*transactions[Total_amount])/B1491,"")</f>
        <v/>
      </c>
      <c r="E1491" s="24" t="str" cm="1">
        <f t="array" ref="E1491">IFERROR(SUMPRODUCT((transactions[Stock_ticker]=A1491)*(transactions[Transaction_type]="Sell")*transactions[Total_amount])/D1491,"")</f>
        <v/>
      </c>
    </row>
    <row r="1492" spans="3:5" ht="21" x14ac:dyDescent="0.25">
      <c r="C1492" s="22" t="str" cm="1">
        <f t="array" ref="C1492">IFERROR(SUMPRODUCT((transactions[Stock_ticker]=A1492)*(transactions[Transaction_type]="Buy")*transactions[Total_amount])/B1492,"")</f>
        <v/>
      </c>
      <c r="E1492" s="24" t="str" cm="1">
        <f t="array" ref="E1492">IFERROR(SUMPRODUCT((transactions[Stock_ticker]=A1492)*(transactions[Transaction_type]="Sell")*transactions[Total_amount])/D1492,"")</f>
        <v/>
      </c>
    </row>
    <row r="1493" spans="3:5" ht="21" x14ac:dyDescent="0.25">
      <c r="C1493" s="22" t="str" cm="1">
        <f t="array" ref="C1493">IFERROR(SUMPRODUCT((transactions[Stock_ticker]=A1493)*(transactions[Transaction_type]="Buy")*transactions[Total_amount])/B1493,"")</f>
        <v/>
      </c>
      <c r="E1493" s="24" t="str" cm="1">
        <f t="array" ref="E1493">IFERROR(SUMPRODUCT((transactions[Stock_ticker]=A1493)*(transactions[Transaction_type]="Sell")*transactions[Total_amount])/D1493,"")</f>
        <v/>
      </c>
    </row>
    <row r="1494" spans="3:5" ht="21" x14ac:dyDescent="0.25">
      <c r="C1494" s="22" t="str" cm="1">
        <f t="array" ref="C1494">IFERROR(SUMPRODUCT((transactions[Stock_ticker]=A1494)*(transactions[Transaction_type]="Buy")*transactions[Total_amount])/B1494,"")</f>
        <v/>
      </c>
      <c r="E1494" s="24" t="str" cm="1">
        <f t="array" ref="E1494">IFERROR(SUMPRODUCT((transactions[Stock_ticker]=A1494)*(transactions[Transaction_type]="Sell")*transactions[Total_amount])/D1494,"")</f>
        <v/>
      </c>
    </row>
    <row r="1495" spans="3:5" ht="21" x14ac:dyDescent="0.25">
      <c r="C1495" s="22" t="str" cm="1">
        <f t="array" ref="C1495">IFERROR(SUMPRODUCT((transactions[Stock_ticker]=A1495)*(transactions[Transaction_type]="Buy")*transactions[Total_amount])/B1495,"")</f>
        <v/>
      </c>
      <c r="E1495" s="24" t="str" cm="1">
        <f t="array" ref="E1495">IFERROR(SUMPRODUCT((transactions[Stock_ticker]=A1495)*(transactions[Transaction_type]="Sell")*transactions[Total_amount])/D1495,"")</f>
        <v/>
      </c>
    </row>
    <row r="1496" spans="3:5" ht="21" x14ac:dyDescent="0.25">
      <c r="C1496" s="22" t="str" cm="1">
        <f t="array" ref="C1496">IFERROR(SUMPRODUCT((transactions[Stock_ticker]=A1496)*(transactions[Transaction_type]="Buy")*transactions[Total_amount])/B1496,"")</f>
        <v/>
      </c>
      <c r="E1496" s="24" t="str" cm="1">
        <f t="array" ref="E1496">IFERROR(SUMPRODUCT((transactions[Stock_ticker]=A1496)*(transactions[Transaction_type]="Sell")*transactions[Total_amount])/D1496,"")</f>
        <v/>
      </c>
    </row>
    <row r="1497" spans="3:5" ht="21" x14ac:dyDescent="0.25">
      <c r="C1497" s="22" t="str" cm="1">
        <f t="array" ref="C1497">IFERROR(SUMPRODUCT((transactions[Stock_ticker]=A1497)*(transactions[Transaction_type]="Buy")*transactions[Total_amount])/B1497,"")</f>
        <v/>
      </c>
      <c r="E1497" s="24" t="str" cm="1">
        <f t="array" ref="E1497">IFERROR(SUMPRODUCT((transactions[Stock_ticker]=A1497)*(transactions[Transaction_type]="Sell")*transactions[Total_amount])/D1497,"")</f>
        <v/>
      </c>
    </row>
    <row r="1498" spans="3:5" ht="21" x14ac:dyDescent="0.25">
      <c r="C1498" s="22" t="str" cm="1">
        <f t="array" ref="C1498">IFERROR(SUMPRODUCT((transactions[Stock_ticker]=A1498)*(transactions[Transaction_type]="Buy")*transactions[Total_amount])/B1498,"")</f>
        <v/>
      </c>
      <c r="E1498" s="24" t="str" cm="1">
        <f t="array" ref="E1498">IFERROR(SUMPRODUCT((transactions[Stock_ticker]=A1498)*(transactions[Transaction_type]="Sell")*transactions[Total_amount])/D1498,"")</f>
        <v/>
      </c>
    </row>
    <row r="1499" spans="3:5" ht="21" x14ac:dyDescent="0.25">
      <c r="C1499" s="22" t="str" cm="1">
        <f t="array" ref="C1499">IFERROR(SUMPRODUCT((transactions[Stock_ticker]=A1499)*(transactions[Transaction_type]="Buy")*transactions[Total_amount])/B1499,"")</f>
        <v/>
      </c>
      <c r="E1499" s="24" t="str" cm="1">
        <f t="array" ref="E1499">IFERROR(SUMPRODUCT((transactions[Stock_ticker]=A1499)*(transactions[Transaction_type]="Sell")*transactions[Total_amount])/D1499,"")</f>
        <v/>
      </c>
    </row>
    <row r="1500" spans="3:5" ht="21" x14ac:dyDescent="0.25">
      <c r="C1500" s="22" t="str" cm="1">
        <f t="array" ref="C1500">IFERROR(SUMPRODUCT((transactions[Stock_ticker]=A1500)*(transactions[Transaction_type]="Buy")*transactions[Total_amount])/B1500,"")</f>
        <v/>
      </c>
      <c r="E1500" s="24" t="str" cm="1">
        <f t="array" ref="E1500">IFERROR(SUMPRODUCT((transactions[Stock_ticker]=A1500)*(transactions[Transaction_type]="Sell")*transactions[Total_amount])/D1500,"")</f>
        <v/>
      </c>
    </row>
    <row r="1501" spans="3:5" ht="21" x14ac:dyDescent="0.25">
      <c r="C1501" s="22" t="str" cm="1">
        <f t="array" ref="C1501">IFERROR(SUMPRODUCT((transactions[Stock_ticker]=A1501)*(transactions[Transaction_type]="Buy")*transactions[Total_amount])/B1501,"")</f>
        <v/>
      </c>
      <c r="E1501" s="24" t="str" cm="1">
        <f t="array" ref="E1501">IFERROR(SUMPRODUCT((transactions[Stock_ticker]=A1501)*(transactions[Transaction_type]="Sell")*transactions[Total_amount])/D1501,"")</f>
        <v/>
      </c>
    </row>
    <row r="1502" spans="3:5" ht="21" x14ac:dyDescent="0.25">
      <c r="C1502" s="22" t="str" cm="1">
        <f t="array" ref="C1502">IFERROR(SUMPRODUCT((transactions[Stock_ticker]=A1502)*(transactions[Transaction_type]="Buy")*transactions[Total_amount])/B1502,"")</f>
        <v/>
      </c>
      <c r="E1502" s="24" t="str" cm="1">
        <f t="array" ref="E1502">IFERROR(SUMPRODUCT((transactions[Stock_ticker]=A1502)*(transactions[Transaction_type]="Sell")*transactions[Total_amount])/D1502,"")</f>
        <v/>
      </c>
    </row>
    <row r="1503" spans="3:5" ht="21" x14ac:dyDescent="0.25">
      <c r="C1503" s="22" t="str" cm="1">
        <f t="array" ref="C1503">IFERROR(SUMPRODUCT((transactions[Stock_ticker]=A1503)*(transactions[Transaction_type]="Buy")*transactions[Total_amount])/B1503,"")</f>
        <v/>
      </c>
      <c r="E1503" s="24" t="str" cm="1">
        <f t="array" ref="E1503">IFERROR(SUMPRODUCT((transactions[Stock_ticker]=A1503)*(transactions[Transaction_type]="Sell")*transactions[Total_amount])/D1503,"")</f>
        <v/>
      </c>
    </row>
    <row r="1504" spans="3:5" ht="21" x14ac:dyDescent="0.25">
      <c r="C1504" s="22" t="str" cm="1">
        <f t="array" ref="C1504">IFERROR(SUMPRODUCT((transactions[Stock_ticker]=A1504)*(transactions[Transaction_type]="Buy")*transactions[Total_amount])/B1504,"")</f>
        <v/>
      </c>
      <c r="E1504" s="24" t="str" cm="1">
        <f t="array" ref="E1504">IFERROR(SUMPRODUCT((transactions[Stock_ticker]=A1504)*(transactions[Transaction_type]="Sell")*transactions[Total_amount])/D1504,"")</f>
        <v/>
      </c>
    </row>
    <row r="1505" spans="3:5" ht="21" x14ac:dyDescent="0.25">
      <c r="C1505" s="22" t="str" cm="1">
        <f t="array" ref="C1505">IFERROR(SUMPRODUCT((transactions[Stock_ticker]=A1505)*(transactions[Transaction_type]="Buy")*transactions[Total_amount])/B1505,"")</f>
        <v/>
      </c>
      <c r="E1505" s="24" t="str" cm="1">
        <f t="array" ref="E1505">IFERROR(SUMPRODUCT((transactions[Stock_ticker]=A1505)*(transactions[Transaction_type]="Sell")*transactions[Total_amount])/D1505,"")</f>
        <v/>
      </c>
    </row>
    <row r="1506" spans="3:5" ht="21" x14ac:dyDescent="0.25">
      <c r="C1506" s="22" t="str" cm="1">
        <f t="array" ref="C1506">IFERROR(SUMPRODUCT((transactions[Stock_ticker]=A1506)*(transactions[Transaction_type]="Buy")*transactions[Total_amount])/B1506,"")</f>
        <v/>
      </c>
      <c r="E1506" s="24" t="str" cm="1">
        <f t="array" ref="E1506">IFERROR(SUMPRODUCT((transactions[Stock_ticker]=A1506)*(transactions[Transaction_type]="Sell")*transactions[Total_amount])/D1506,"")</f>
        <v/>
      </c>
    </row>
    <row r="1507" spans="3:5" ht="21" x14ac:dyDescent="0.25">
      <c r="C1507" s="22" t="str" cm="1">
        <f t="array" ref="C1507">IFERROR(SUMPRODUCT((transactions[Stock_ticker]=A1507)*(transactions[Transaction_type]="Buy")*transactions[Total_amount])/B1507,"")</f>
        <v/>
      </c>
      <c r="E1507" s="24" t="str" cm="1">
        <f t="array" ref="E1507">IFERROR(SUMPRODUCT((transactions[Stock_ticker]=A1507)*(transactions[Transaction_type]="Sell")*transactions[Total_amount])/D1507,"")</f>
        <v/>
      </c>
    </row>
    <row r="1508" spans="3:5" ht="21" x14ac:dyDescent="0.25">
      <c r="C1508" s="22" t="str" cm="1">
        <f t="array" ref="C1508">IFERROR(SUMPRODUCT((transactions[Stock_ticker]=A1508)*(transactions[Transaction_type]="Buy")*transactions[Total_amount])/B1508,"")</f>
        <v/>
      </c>
      <c r="E1508" s="24" t="str" cm="1">
        <f t="array" ref="E1508">IFERROR(SUMPRODUCT((transactions[Stock_ticker]=A1508)*(transactions[Transaction_type]="Sell")*transactions[Total_amount])/D1508,"")</f>
        <v/>
      </c>
    </row>
    <row r="1509" spans="3:5" ht="21" x14ac:dyDescent="0.25">
      <c r="C1509" s="22" t="str" cm="1">
        <f t="array" ref="C1509">IFERROR(SUMPRODUCT((transactions[Stock_ticker]=A1509)*(transactions[Transaction_type]="Buy")*transactions[Total_amount])/B1509,"")</f>
        <v/>
      </c>
      <c r="E1509" s="24" t="str" cm="1">
        <f t="array" ref="E1509">IFERROR(SUMPRODUCT((transactions[Stock_ticker]=A1509)*(transactions[Transaction_type]="Sell")*transactions[Total_amount])/D1509,"")</f>
        <v/>
      </c>
    </row>
    <row r="1510" spans="3:5" ht="21" x14ac:dyDescent="0.25">
      <c r="C1510" s="22" t="str" cm="1">
        <f t="array" ref="C1510">IFERROR(SUMPRODUCT((transactions[Stock_ticker]=A1510)*(transactions[Transaction_type]="Buy")*transactions[Total_amount])/B1510,"")</f>
        <v/>
      </c>
      <c r="E1510" s="24" t="str" cm="1">
        <f t="array" ref="E1510">IFERROR(SUMPRODUCT((transactions[Stock_ticker]=A1510)*(transactions[Transaction_type]="Sell")*transactions[Total_amount])/D1510,"")</f>
        <v/>
      </c>
    </row>
    <row r="1511" spans="3:5" ht="21" x14ac:dyDescent="0.25">
      <c r="C1511" s="22" t="str" cm="1">
        <f t="array" ref="C1511">IFERROR(SUMPRODUCT((transactions[Stock_ticker]=A1511)*(transactions[Transaction_type]="Buy")*transactions[Total_amount])/B1511,"")</f>
        <v/>
      </c>
      <c r="E1511" s="24" t="str" cm="1">
        <f t="array" ref="E1511">IFERROR(SUMPRODUCT((transactions[Stock_ticker]=A1511)*(transactions[Transaction_type]="Sell")*transactions[Total_amount])/D1511,"")</f>
        <v/>
      </c>
    </row>
    <row r="1512" spans="3:5" ht="21" x14ac:dyDescent="0.25">
      <c r="C1512" s="22" t="str" cm="1">
        <f t="array" ref="C1512">IFERROR(SUMPRODUCT((transactions[Stock_ticker]=A1512)*(transactions[Transaction_type]="Buy")*transactions[Total_amount])/B1512,"")</f>
        <v/>
      </c>
      <c r="E1512" s="24" t="str" cm="1">
        <f t="array" ref="E1512">IFERROR(SUMPRODUCT((transactions[Stock_ticker]=A1512)*(transactions[Transaction_type]="Sell")*transactions[Total_amount])/D1512,"")</f>
        <v/>
      </c>
    </row>
    <row r="1513" spans="3:5" ht="21" x14ac:dyDescent="0.25">
      <c r="C1513" s="22" t="str" cm="1">
        <f t="array" ref="C1513">IFERROR(SUMPRODUCT((transactions[Stock_ticker]=A1513)*(transactions[Transaction_type]="Buy")*transactions[Total_amount])/B1513,"")</f>
        <v/>
      </c>
      <c r="E1513" s="24" t="str" cm="1">
        <f t="array" ref="E1513">IFERROR(SUMPRODUCT((transactions[Stock_ticker]=A1513)*(transactions[Transaction_type]="Sell")*transactions[Total_amount])/D1513,"")</f>
        <v/>
      </c>
    </row>
    <row r="1514" spans="3:5" ht="21" x14ac:dyDescent="0.25">
      <c r="C1514" s="22" t="str" cm="1">
        <f t="array" ref="C1514">IFERROR(SUMPRODUCT((transactions[Stock_ticker]=A1514)*(transactions[Transaction_type]="Buy")*transactions[Total_amount])/B1514,"")</f>
        <v/>
      </c>
      <c r="E1514" s="24" t="str" cm="1">
        <f t="array" ref="E1514">IFERROR(SUMPRODUCT((transactions[Stock_ticker]=A1514)*(transactions[Transaction_type]="Sell")*transactions[Total_amount])/D1514,"")</f>
        <v/>
      </c>
    </row>
    <row r="1515" spans="3:5" ht="21" x14ac:dyDescent="0.25">
      <c r="C1515" s="22" t="str" cm="1">
        <f t="array" ref="C1515">IFERROR(SUMPRODUCT((transactions[Stock_ticker]=A1515)*(transactions[Transaction_type]="Buy")*transactions[Total_amount])/B1515,"")</f>
        <v/>
      </c>
      <c r="E1515" s="24" t="str" cm="1">
        <f t="array" ref="E1515">IFERROR(SUMPRODUCT((transactions[Stock_ticker]=A1515)*(transactions[Transaction_type]="Sell")*transactions[Total_amount])/D1515,"")</f>
        <v/>
      </c>
    </row>
    <row r="1516" spans="3:5" ht="21" x14ac:dyDescent="0.25">
      <c r="C1516" s="22" t="str" cm="1">
        <f t="array" ref="C1516">IFERROR(SUMPRODUCT((transactions[Stock_ticker]=A1516)*(transactions[Transaction_type]="Buy")*transactions[Total_amount])/B1516,"")</f>
        <v/>
      </c>
      <c r="E1516" s="24" t="str" cm="1">
        <f t="array" ref="E1516">IFERROR(SUMPRODUCT((transactions[Stock_ticker]=A1516)*(transactions[Transaction_type]="Sell")*transactions[Total_amount])/D1516,"")</f>
        <v/>
      </c>
    </row>
    <row r="1517" spans="3:5" ht="21" x14ac:dyDescent="0.25">
      <c r="C1517" s="22" t="str" cm="1">
        <f t="array" ref="C1517">IFERROR(SUMPRODUCT((transactions[Stock_ticker]=A1517)*(transactions[Transaction_type]="Buy")*transactions[Total_amount])/B1517,"")</f>
        <v/>
      </c>
      <c r="E1517" s="24" t="str" cm="1">
        <f t="array" ref="E1517">IFERROR(SUMPRODUCT((transactions[Stock_ticker]=A1517)*(transactions[Transaction_type]="Sell")*transactions[Total_amount])/D1517,"")</f>
        <v/>
      </c>
    </row>
    <row r="1518" spans="3:5" ht="21" x14ac:dyDescent="0.25">
      <c r="C1518" s="22" t="str" cm="1">
        <f t="array" ref="C1518">IFERROR(SUMPRODUCT((transactions[Stock_ticker]=A1518)*(transactions[Transaction_type]="Buy")*transactions[Total_amount])/B1518,"")</f>
        <v/>
      </c>
      <c r="E1518" s="24" t="str" cm="1">
        <f t="array" ref="E1518">IFERROR(SUMPRODUCT((transactions[Stock_ticker]=A1518)*(transactions[Transaction_type]="Sell")*transactions[Total_amount])/D1518,"")</f>
        <v/>
      </c>
    </row>
    <row r="1519" spans="3:5" ht="21" x14ac:dyDescent="0.25">
      <c r="C1519" s="22" t="str" cm="1">
        <f t="array" ref="C1519">IFERROR(SUMPRODUCT((transactions[Stock_ticker]=A1519)*(transactions[Transaction_type]="Buy")*transactions[Total_amount])/B1519,"")</f>
        <v/>
      </c>
      <c r="E1519" s="24" t="str" cm="1">
        <f t="array" ref="E1519">IFERROR(SUMPRODUCT((transactions[Stock_ticker]=A1519)*(transactions[Transaction_type]="Sell")*transactions[Total_amount])/D1519,"")</f>
        <v/>
      </c>
    </row>
    <row r="1520" spans="3:5" ht="21" x14ac:dyDescent="0.25">
      <c r="C1520" s="22" t="str" cm="1">
        <f t="array" ref="C1520">IFERROR(SUMPRODUCT((transactions[Stock_ticker]=A1520)*(transactions[Transaction_type]="Buy")*transactions[Total_amount])/B1520,"")</f>
        <v/>
      </c>
      <c r="E1520" s="24" t="str" cm="1">
        <f t="array" ref="E1520">IFERROR(SUMPRODUCT((transactions[Stock_ticker]=A1520)*(transactions[Transaction_type]="Sell")*transactions[Total_amount])/D1520,"")</f>
        <v/>
      </c>
    </row>
    <row r="1521" spans="3:5" ht="21" x14ac:dyDescent="0.25">
      <c r="C1521" s="22" t="str" cm="1">
        <f t="array" ref="C1521">IFERROR(SUMPRODUCT((transactions[Stock_ticker]=A1521)*(transactions[Transaction_type]="Buy")*transactions[Total_amount])/B1521,"")</f>
        <v/>
      </c>
      <c r="E1521" s="24" t="str" cm="1">
        <f t="array" ref="E1521">IFERROR(SUMPRODUCT((transactions[Stock_ticker]=A1521)*(transactions[Transaction_type]="Sell")*transactions[Total_amount])/D1521,"")</f>
        <v/>
      </c>
    </row>
    <row r="1522" spans="3:5" ht="21" x14ac:dyDescent="0.25">
      <c r="C1522" s="22" t="str" cm="1">
        <f t="array" ref="C1522">IFERROR(SUMPRODUCT((transactions[Stock_ticker]=A1522)*(transactions[Transaction_type]="Buy")*transactions[Total_amount])/B1522,"")</f>
        <v/>
      </c>
      <c r="E1522" s="24" t="str" cm="1">
        <f t="array" ref="E1522">IFERROR(SUMPRODUCT((transactions[Stock_ticker]=A1522)*(transactions[Transaction_type]="Sell")*transactions[Total_amount])/D1522,"")</f>
        <v/>
      </c>
    </row>
    <row r="1523" spans="3:5" ht="21" x14ac:dyDescent="0.25">
      <c r="C1523" s="22" t="str" cm="1">
        <f t="array" ref="C1523">IFERROR(SUMPRODUCT((transactions[Stock_ticker]=A1523)*(transactions[Transaction_type]="Buy")*transactions[Total_amount])/B1523,"")</f>
        <v/>
      </c>
      <c r="E1523" s="24" t="str" cm="1">
        <f t="array" ref="E1523">IFERROR(SUMPRODUCT((transactions[Stock_ticker]=A1523)*(transactions[Transaction_type]="Sell")*transactions[Total_amount])/D1523,"")</f>
        <v/>
      </c>
    </row>
    <row r="1524" spans="3:5" ht="21" x14ac:dyDescent="0.25">
      <c r="C1524" s="22" t="str" cm="1">
        <f t="array" ref="C1524">IFERROR(SUMPRODUCT((transactions[Stock_ticker]=A1524)*(transactions[Transaction_type]="Buy")*transactions[Total_amount])/B1524,"")</f>
        <v/>
      </c>
      <c r="E1524" s="24" t="str" cm="1">
        <f t="array" ref="E1524">IFERROR(SUMPRODUCT((transactions[Stock_ticker]=A1524)*(transactions[Transaction_type]="Sell")*transactions[Total_amount])/D1524,"")</f>
        <v/>
      </c>
    </row>
    <row r="1525" spans="3:5" ht="21" x14ac:dyDescent="0.25">
      <c r="C1525" s="22" t="str" cm="1">
        <f t="array" ref="C1525">IFERROR(SUMPRODUCT((transactions[Stock_ticker]=A1525)*(transactions[Transaction_type]="Buy")*transactions[Total_amount])/B1525,"")</f>
        <v/>
      </c>
      <c r="E1525" s="24" t="str" cm="1">
        <f t="array" ref="E1525">IFERROR(SUMPRODUCT((transactions[Stock_ticker]=A1525)*(transactions[Transaction_type]="Sell")*transactions[Total_amount])/D1525,"")</f>
        <v/>
      </c>
    </row>
    <row r="1526" spans="3:5" ht="21" x14ac:dyDescent="0.25">
      <c r="C1526" s="22" t="str" cm="1">
        <f t="array" ref="C1526">IFERROR(SUMPRODUCT((transactions[Stock_ticker]=A1526)*(transactions[Transaction_type]="Buy")*transactions[Total_amount])/B1526,"")</f>
        <v/>
      </c>
      <c r="E1526" s="24" t="str" cm="1">
        <f t="array" ref="E1526">IFERROR(SUMPRODUCT((transactions[Stock_ticker]=A1526)*(transactions[Transaction_type]="Sell")*transactions[Total_amount])/D1526,"")</f>
        <v/>
      </c>
    </row>
    <row r="1527" spans="3:5" ht="21" x14ac:dyDescent="0.25">
      <c r="C1527" s="22" t="str" cm="1">
        <f t="array" ref="C1527">IFERROR(SUMPRODUCT((transactions[Stock_ticker]=A1527)*(transactions[Transaction_type]="Buy")*transactions[Total_amount])/B1527,"")</f>
        <v/>
      </c>
      <c r="E1527" s="24" t="str" cm="1">
        <f t="array" ref="E1527">IFERROR(SUMPRODUCT((transactions[Stock_ticker]=A1527)*(transactions[Transaction_type]="Sell")*transactions[Total_amount])/D1527,"")</f>
        <v/>
      </c>
    </row>
    <row r="1528" spans="3:5" ht="21" x14ac:dyDescent="0.25">
      <c r="C1528" s="22" t="str" cm="1">
        <f t="array" ref="C1528">IFERROR(SUMPRODUCT((transactions[Stock_ticker]=A1528)*(transactions[Transaction_type]="Buy")*transactions[Total_amount])/B1528,"")</f>
        <v/>
      </c>
      <c r="E1528" s="24" t="str" cm="1">
        <f t="array" ref="E1528">IFERROR(SUMPRODUCT((transactions[Stock_ticker]=A1528)*(transactions[Transaction_type]="Sell")*transactions[Total_amount])/D1528,"")</f>
        <v/>
      </c>
    </row>
    <row r="1529" spans="3:5" ht="21" x14ac:dyDescent="0.25">
      <c r="C1529" s="22" t="str" cm="1">
        <f t="array" ref="C1529">IFERROR(SUMPRODUCT((transactions[Stock_ticker]=A1529)*(transactions[Transaction_type]="Buy")*transactions[Total_amount])/B1529,"")</f>
        <v/>
      </c>
      <c r="E1529" s="24" t="str" cm="1">
        <f t="array" ref="E1529">IFERROR(SUMPRODUCT((transactions[Stock_ticker]=A1529)*(transactions[Transaction_type]="Sell")*transactions[Total_amount])/D1529,"")</f>
        <v/>
      </c>
    </row>
    <row r="1530" spans="3:5" ht="21" x14ac:dyDescent="0.25">
      <c r="C1530" s="22" t="str" cm="1">
        <f t="array" ref="C1530">IFERROR(SUMPRODUCT((transactions[Stock_ticker]=A1530)*(transactions[Transaction_type]="Buy")*transactions[Total_amount])/B1530,"")</f>
        <v/>
      </c>
      <c r="E1530" s="24" t="str" cm="1">
        <f t="array" ref="E1530">IFERROR(SUMPRODUCT((transactions[Stock_ticker]=A1530)*(transactions[Transaction_type]="Sell")*transactions[Total_amount])/D1530,"")</f>
        <v/>
      </c>
    </row>
    <row r="1531" spans="3:5" ht="21" x14ac:dyDescent="0.25">
      <c r="C1531" s="22" t="str" cm="1">
        <f t="array" ref="C1531">IFERROR(SUMPRODUCT((transactions[Stock_ticker]=A1531)*(transactions[Transaction_type]="Buy")*transactions[Total_amount])/B1531,"")</f>
        <v/>
      </c>
      <c r="E1531" s="24" t="str" cm="1">
        <f t="array" ref="E1531">IFERROR(SUMPRODUCT((transactions[Stock_ticker]=A1531)*(transactions[Transaction_type]="Sell")*transactions[Total_amount])/D1531,"")</f>
        <v/>
      </c>
    </row>
    <row r="1532" spans="3:5" ht="21" x14ac:dyDescent="0.25">
      <c r="C1532" s="22" t="str" cm="1">
        <f t="array" ref="C1532">IFERROR(SUMPRODUCT((transactions[Stock_ticker]=A1532)*(transactions[Transaction_type]="Buy")*transactions[Total_amount])/B1532,"")</f>
        <v/>
      </c>
      <c r="E1532" s="24" t="str" cm="1">
        <f t="array" ref="E1532">IFERROR(SUMPRODUCT((transactions[Stock_ticker]=A1532)*(transactions[Transaction_type]="Sell")*transactions[Total_amount])/D1532,"")</f>
        <v/>
      </c>
    </row>
    <row r="1533" spans="3:5" ht="21" x14ac:dyDescent="0.25">
      <c r="C1533" s="22" t="str" cm="1">
        <f t="array" ref="C1533">IFERROR(SUMPRODUCT((transactions[Stock_ticker]=A1533)*(transactions[Transaction_type]="Buy")*transactions[Total_amount])/B1533,"")</f>
        <v/>
      </c>
      <c r="E1533" s="24" t="str" cm="1">
        <f t="array" ref="E1533">IFERROR(SUMPRODUCT((transactions[Stock_ticker]=A1533)*(transactions[Transaction_type]="Sell")*transactions[Total_amount])/D1533,"")</f>
        <v/>
      </c>
    </row>
    <row r="1534" spans="3:5" ht="21" x14ac:dyDescent="0.25">
      <c r="C1534" s="22" t="str" cm="1">
        <f t="array" ref="C1534">IFERROR(SUMPRODUCT((transactions[Stock_ticker]=A1534)*(transactions[Transaction_type]="Buy")*transactions[Total_amount])/B1534,"")</f>
        <v/>
      </c>
      <c r="E1534" s="24" t="str" cm="1">
        <f t="array" ref="E1534">IFERROR(SUMPRODUCT((transactions[Stock_ticker]=A1534)*(transactions[Transaction_type]="Sell")*transactions[Total_amount])/D1534,"")</f>
        <v/>
      </c>
    </row>
    <row r="1535" spans="3:5" ht="21" x14ac:dyDescent="0.25">
      <c r="C1535" s="22" t="str" cm="1">
        <f t="array" ref="C1535">IFERROR(SUMPRODUCT((transactions[Stock_ticker]=A1535)*(transactions[Transaction_type]="Buy")*transactions[Total_amount])/B1535,"")</f>
        <v/>
      </c>
      <c r="E1535" s="24" t="str" cm="1">
        <f t="array" ref="E1535">IFERROR(SUMPRODUCT((transactions[Stock_ticker]=A1535)*(transactions[Transaction_type]="Sell")*transactions[Total_amount])/D1535,"")</f>
        <v/>
      </c>
    </row>
    <row r="1536" spans="3:5" ht="21" x14ac:dyDescent="0.25">
      <c r="C1536" s="22" t="str" cm="1">
        <f t="array" ref="C1536">IFERROR(SUMPRODUCT((transactions[Stock_ticker]=A1536)*(transactions[Transaction_type]="Buy")*transactions[Total_amount])/B1536,"")</f>
        <v/>
      </c>
      <c r="E1536" s="24" t="str" cm="1">
        <f t="array" ref="E1536">IFERROR(SUMPRODUCT((transactions[Stock_ticker]=A1536)*(transactions[Transaction_type]="Sell")*transactions[Total_amount])/D1536,"")</f>
        <v/>
      </c>
    </row>
    <row r="1537" spans="3:5" ht="21" x14ac:dyDescent="0.25">
      <c r="C1537" s="22" t="str" cm="1">
        <f t="array" ref="C1537">IFERROR(SUMPRODUCT((transactions[Stock_ticker]=A1537)*(transactions[Transaction_type]="Buy")*transactions[Total_amount])/B1537,"")</f>
        <v/>
      </c>
      <c r="E1537" s="24" t="str" cm="1">
        <f t="array" ref="E1537">IFERROR(SUMPRODUCT((transactions[Stock_ticker]=A1537)*(transactions[Transaction_type]="Sell")*transactions[Total_amount])/D1537,"")</f>
        <v/>
      </c>
    </row>
    <row r="1538" spans="3:5" ht="21" x14ac:dyDescent="0.25">
      <c r="C1538" s="22" t="str" cm="1">
        <f t="array" ref="C1538">IFERROR(SUMPRODUCT((transactions[Stock_ticker]=A1538)*(transactions[Transaction_type]="Buy")*transactions[Total_amount])/B1538,"")</f>
        <v/>
      </c>
      <c r="E1538" s="24" t="str" cm="1">
        <f t="array" ref="E1538">IFERROR(SUMPRODUCT((transactions[Stock_ticker]=A1538)*(transactions[Transaction_type]="Sell")*transactions[Total_amount])/D1538,"")</f>
        <v/>
      </c>
    </row>
    <row r="1539" spans="3:5" ht="21" x14ac:dyDescent="0.25">
      <c r="C1539" s="22" t="str" cm="1">
        <f t="array" ref="C1539">IFERROR(SUMPRODUCT((transactions[Stock_ticker]=A1539)*(transactions[Transaction_type]="Buy")*transactions[Total_amount])/B1539,"")</f>
        <v/>
      </c>
      <c r="E1539" s="24" t="str" cm="1">
        <f t="array" ref="E1539">IFERROR(SUMPRODUCT((transactions[Stock_ticker]=A1539)*(transactions[Transaction_type]="Sell")*transactions[Total_amount])/D1539,"")</f>
        <v/>
      </c>
    </row>
    <row r="1540" spans="3:5" ht="21" x14ac:dyDescent="0.25">
      <c r="C1540" s="22" t="str" cm="1">
        <f t="array" ref="C1540">IFERROR(SUMPRODUCT((transactions[Stock_ticker]=A1540)*(transactions[Transaction_type]="Buy")*transactions[Total_amount])/B1540,"")</f>
        <v/>
      </c>
      <c r="E1540" s="24" t="str" cm="1">
        <f t="array" ref="E1540">IFERROR(SUMPRODUCT((transactions[Stock_ticker]=A1540)*(transactions[Transaction_type]="Sell")*transactions[Total_amount])/D1540,"")</f>
        <v/>
      </c>
    </row>
    <row r="1541" spans="3:5" ht="21" x14ac:dyDescent="0.25">
      <c r="C1541" s="22" t="str" cm="1">
        <f t="array" ref="C1541">IFERROR(SUMPRODUCT((transactions[Stock_ticker]=A1541)*(transactions[Transaction_type]="Buy")*transactions[Total_amount])/B1541,"")</f>
        <v/>
      </c>
      <c r="E1541" s="24" t="str" cm="1">
        <f t="array" ref="E1541">IFERROR(SUMPRODUCT((transactions[Stock_ticker]=A1541)*(transactions[Transaction_type]="Sell")*transactions[Total_amount])/D1541,"")</f>
        <v/>
      </c>
    </row>
    <row r="1542" spans="3:5" ht="21" x14ac:dyDescent="0.25">
      <c r="C1542" s="22" t="str" cm="1">
        <f t="array" ref="C1542">IFERROR(SUMPRODUCT((transactions[Stock_ticker]=A1542)*(transactions[Transaction_type]="Buy")*transactions[Total_amount])/B1542,"")</f>
        <v/>
      </c>
      <c r="E1542" s="24" t="str" cm="1">
        <f t="array" ref="E1542">IFERROR(SUMPRODUCT((transactions[Stock_ticker]=A1542)*(transactions[Transaction_type]="Sell")*transactions[Total_amount])/D1542,"")</f>
        <v/>
      </c>
    </row>
    <row r="1543" spans="3:5" ht="21" x14ac:dyDescent="0.25">
      <c r="C1543" s="22" t="str" cm="1">
        <f t="array" ref="C1543">IFERROR(SUMPRODUCT((transactions[Stock_ticker]=A1543)*(transactions[Transaction_type]="Buy")*transactions[Total_amount])/B1543,"")</f>
        <v/>
      </c>
      <c r="E1543" s="24" t="str" cm="1">
        <f t="array" ref="E1543">IFERROR(SUMPRODUCT((transactions[Stock_ticker]=A1543)*(transactions[Transaction_type]="Sell")*transactions[Total_amount])/D1543,"")</f>
        <v/>
      </c>
    </row>
    <row r="1544" spans="3:5" ht="21" x14ac:dyDescent="0.25">
      <c r="C1544" s="22" t="str" cm="1">
        <f t="array" ref="C1544">IFERROR(SUMPRODUCT((transactions[Stock_ticker]=A1544)*(transactions[Transaction_type]="Buy")*transactions[Total_amount])/B1544,"")</f>
        <v/>
      </c>
      <c r="E1544" s="24" t="str" cm="1">
        <f t="array" ref="E1544">IFERROR(SUMPRODUCT((transactions[Stock_ticker]=A1544)*(transactions[Transaction_type]="Sell")*transactions[Total_amount])/D1544,"")</f>
        <v/>
      </c>
    </row>
    <row r="1545" spans="3:5" ht="21" x14ac:dyDescent="0.25">
      <c r="C1545" s="22" t="str" cm="1">
        <f t="array" ref="C1545">IFERROR(SUMPRODUCT((transactions[Stock_ticker]=A1545)*(transactions[Transaction_type]="Buy")*transactions[Total_amount])/B1545,"")</f>
        <v/>
      </c>
      <c r="E1545" s="24" t="str" cm="1">
        <f t="array" ref="E1545">IFERROR(SUMPRODUCT((transactions[Stock_ticker]=A1545)*(transactions[Transaction_type]="Sell")*transactions[Total_amount])/D1545,"")</f>
        <v/>
      </c>
    </row>
    <row r="1546" spans="3:5" ht="21" x14ac:dyDescent="0.25">
      <c r="C1546" s="22" t="str" cm="1">
        <f t="array" ref="C1546">IFERROR(SUMPRODUCT((transactions[Stock_ticker]=A1546)*(transactions[Transaction_type]="Buy")*transactions[Total_amount])/B1546,"")</f>
        <v/>
      </c>
      <c r="E1546" s="24" t="str" cm="1">
        <f t="array" ref="E1546">IFERROR(SUMPRODUCT((transactions[Stock_ticker]=A1546)*(transactions[Transaction_type]="Sell")*transactions[Total_amount])/D1546,"")</f>
        <v/>
      </c>
    </row>
    <row r="1547" spans="3:5" ht="21" x14ac:dyDescent="0.25">
      <c r="C1547" s="22" t="str" cm="1">
        <f t="array" ref="C1547">IFERROR(SUMPRODUCT((transactions[Stock_ticker]=A1547)*(transactions[Transaction_type]="Buy")*transactions[Total_amount])/B1547,"")</f>
        <v/>
      </c>
      <c r="E1547" s="24" t="str" cm="1">
        <f t="array" ref="E1547">IFERROR(SUMPRODUCT((transactions[Stock_ticker]=A1547)*(transactions[Transaction_type]="Sell")*transactions[Total_amount])/D1547,"")</f>
        <v/>
      </c>
    </row>
    <row r="1548" spans="3:5" ht="21" x14ac:dyDescent="0.25">
      <c r="C1548" s="22" t="str" cm="1">
        <f t="array" ref="C1548">IFERROR(SUMPRODUCT((transactions[Stock_ticker]=A1548)*(transactions[Transaction_type]="Buy")*transactions[Total_amount])/B1548,"")</f>
        <v/>
      </c>
      <c r="E1548" s="24" t="str" cm="1">
        <f t="array" ref="E1548">IFERROR(SUMPRODUCT((transactions[Stock_ticker]=A1548)*(transactions[Transaction_type]="Sell")*transactions[Total_amount])/D1548,"")</f>
        <v/>
      </c>
    </row>
    <row r="1549" spans="3:5" ht="21" x14ac:dyDescent="0.25">
      <c r="C1549" s="22" t="str" cm="1">
        <f t="array" ref="C1549">IFERROR(SUMPRODUCT((transactions[Stock_ticker]=A1549)*(transactions[Transaction_type]="Buy")*transactions[Total_amount])/B1549,"")</f>
        <v/>
      </c>
      <c r="E1549" s="24" t="str" cm="1">
        <f t="array" ref="E1549">IFERROR(SUMPRODUCT((transactions[Stock_ticker]=A1549)*(transactions[Transaction_type]="Sell")*transactions[Total_amount])/D1549,"")</f>
        <v/>
      </c>
    </row>
    <row r="1550" spans="3:5" ht="21" x14ac:dyDescent="0.25">
      <c r="C1550" s="22" t="str" cm="1">
        <f t="array" ref="C1550">IFERROR(SUMPRODUCT((transactions[Stock_ticker]=A1550)*(transactions[Transaction_type]="Buy")*transactions[Total_amount])/B1550,"")</f>
        <v/>
      </c>
      <c r="E1550" s="24" t="str" cm="1">
        <f t="array" ref="E1550">IFERROR(SUMPRODUCT((transactions[Stock_ticker]=A1550)*(transactions[Transaction_type]="Sell")*transactions[Total_amount])/D1550,"")</f>
        <v/>
      </c>
    </row>
    <row r="1551" spans="3:5" ht="21" x14ac:dyDescent="0.25">
      <c r="C1551" s="22" t="str" cm="1">
        <f t="array" ref="C1551">IFERROR(SUMPRODUCT((transactions[Stock_ticker]=A1551)*(transactions[Transaction_type]="Buy")*transactions[Total_amount])/B1551,"")</f>
        <v/>
      </c>
      <c r="E1551" s="24" t="str" cm="1">
        <f t="array" ref="E1551">IFERROR(SUMPRODUCT((transactions[Stock_ticker]=A1551)*(transactions[Transaction_type]="Sell")*transactions[Total_amount])/D1551,"")</f>
        <v/>
      </c>
    </row>
    <row r="1552" spans="3:5" ht="21" x14ac:dyDescent="0.25">
      <c r="C1552" s="22" t="str" cm="1">
        <f t="array" ref="C1552">IFERROR(SUMPRODUCT((transactions[Stock_ticker]=A1552)*(transactions[Transaction_type]="Buy")*transactions[Total_amount])/B1552,"")</f>
        <v/>
      </c>
      <c r="E1552" s="24" t="str" cm="1">
        <f t="array" ref="E1552">IFERROR(SUMPRODUCT((transactions[Stock_ticker]=A1552)*(transactions[Transaction_type]="Sell")*transactions[Total_amount])/D1552,"")</f>
        <v/>
      </c>
    </row>
    <row r="1553" spans="3:5" ht="21" x14ac:dyDescent="0.25">
      <c r="C1553" s="22" t="str" cm="1">
        <f t="array" ref="C1553">IFERROR(SUMPRODUCT((transactions[Stock_ticker]=A1553)*(transactions[Transaction_type]="Buy")*transactions[Total_amount])/B1553,"")</f>
        <v/>
      </c>
      <c r="E1553" s="24" t="str" cm="1">
        <f t="array" ref="E1553">IFERROR(SUMPRODUCT((transactions[Stock_ticker]=A1553)*(transactions[Transaction_type]="Sell")*transactions[Total_amount])/D1553,"")</f>
        <v/>
      </c>
    </row>
    <row r="1554" spans="3:5" ht="21" x14ac:dyDescent="0.25">
      <c r="C1554" s="22" t="str" cm="1">
        <f t="array" ref="C1554">IFERROR(SUMPRODUCT((transactions[Stock_ticker]=A1554)*(transactions[Transaction_type]="Buy")*transactions[Total_amount])/B1554,"")</f>
        <v/>
      </c>
      <c r="E1554" s="24" t="str" cm="1">
        <f t="array" ref="E1554">IFERROR(SUMPRODUCT((transactions[Stock_ticker]=A1554)*(transactions[Transaction_type]="Sell")*transactions[Total_amount])/D1554,"")</f>
        <v/>
      </c>
    </row>
    <row r="1555" spans="3:5" ht="21" x14ac:dyDescent="0.25">
      <c r="C1555" s="22" t="str" cm="1">
        <f t="array" ref="C1555">IFERROR(SUMPRODUCT((transactions[Stock_ticker]=A1555)*(transactions[Transaction_type]="Buy")*transactions[Total_amount])/B1555,"")</f>
        <v/>
      </c>
      <c r="E1555" s="24" t="str" cm="1">
        <f t="array" ref="E1555">IFERROR(SUMPRODUCT((transactions[Stock_ticker]=A1555)*(transactions[Transaction_type]="Sell")*transactions[Total_amount])/D1555,"")</f>
        <v/>
      </c>
    </row>
    <row r="1556" spans="3:5" ht="21" x14ac:dyDescent="0.25">
      <c r="C1556" s="22" t="str" cm="1">
        <f t="array" ref="C1556">IFERROR(SUMPRODUCT((transactions[Stock_ticker]=A1556)*(transactions[Transaction_type]="Buy")*transactions[Total_amount])/B1556,"")</f>
        <v/>
      </c>
      <c r="E1556" s="24" t="str" cm="1">
        <f t="array" ref="E1556">IFERROR(SUMPRODUCT((transactions[Stock_ticker]=A1556)*(transactions[Transaction_type]="Sell")*transactions[Total_amount])/D1556,"")</f>
        <v/>
      </c>
    </row>
    <row r="1557" spans="3:5" ht="21" x14ac:dyDescent="0.25">
      <c r="C1557" s="22" t="str" cm="1">
        <f t="array" ref="C1557">IFERROR(SUMPRODUCT((transactions[Stock_ticker]=A1557)*(transactions[Transaction_type]="Buy")*transactions[Total_amount])/B1557,"")</f>
        <v/>
      </c>
      <c r="E1557" s="24" t="str" cm="1">
        <f t="array" ref="E1557">IFERROR(SUMPRODUCT((transactions[Stock_ticker]=A1557)*(transactions[Transaction_type]="Sell")*transactions[Total_amount])/D1557,"")</f>
        <v/>
      </c>
    </row>
    <row r="1558" spans="3:5" ht="21" x14ac:dyDescent="0.25">
      <c r="C1558" s="22" t="str" cm="1">
        <f t="array" ref="C1558">IFERROR(SUMPRODUCT((transactions[Stock_ticker]=A1558)*(transactions[Transaction_type]="Buy")*transactions[Total_amount])/B1558,"")</f>
        <v/>
      </c>
      <c r="E1558" s="24" t="str" cm="1">
        <f t="array" ref="E1558">IFERROR(SUMPRODUCT((transactions[Stock_ticker]=A1558)*(transactions[Transaction_type]="Sell")*transactions[Total_amount])/D1558,"")</f>
        <v/>
      </c>
    </row>
    <row r="1559" spans="3:5" ht="21" x14ac:dyDescent="0.25">
      <c r="C1559" s="22" t="str" cm="1">
        <f t="array" ref="C1559">IFERROR(SUMPRODUCT((transactions[Stock_ticker]=A1559)*(transactions[Transaction_type]="Buy")*transactions[Total_amount])/B1559,"")</f>
        <v/>
      </c>
    </row>
    <row r="1560" spans="3:5" ht="21" x14ac:dyDescent="0.25">
      <c r="C1560" s="22" t="str" cm="1">
        <f t="array" ref="C1560">IFERROR(SUMPRODUCT((transactions[Stock_ticker]=A1560)*(transactions[Transaction_type]="Buy")*transactions[Total_amount])/B1560,"")</f>
        <v/>
      </c>
    </row>
    <row r="1561" spans="3:5" ht="21" x14ac:dyDescent="0.25">
      <c r="C1561" s="22" t="str" cm="1">
        <f t="array" ref="C1561">IFERROR(SUMPRODUCT((transactions[Stock_ticker]=A1561)*(transactions[Transaction_type]="Buy")*transactions[Total_amount])/B1561,"")</f>
        <v/>
      </c>
    </row>
    <row r="1562" spans="3:5" ht="21" x14ac:dyDescent="0.25">
      <c r="C1562" s="22" t="str" cm="1">
        <f t="array" ref="C1562">IFERROR(SUMPRODUCT((transactions[Stock_ticker]=A1562)*(transactions[Transaction_type]="Buy")*transactions[Total_amount])/B1562,"")</f>
        <v/>
      </c>
    </row>
    <row r="1563" spans="3:5" ht="21" x14ac:dyDescent="0.25">
      <c r="C1563" s="22" t="str" cm="1">
        <f t="array" ref="C1563">IFERROR(SUMPRODUCT((transactions[Stock_ticker]=A1563)*(transactions[Transaction_type]="Buy")*transactions[Total_amount])/B1563,"")</f>
        <v/>
      </c>
    </row>
    <row r="1564" spans="3:5" ht="21" x14ac:dyDescent="0.25">
      <c r="C1564" s="22" t="str" cm="1">
        <f t="array" ref="C1564">IFERROR(SUMPRODUCT((transactions[Stock_ticker]=A1564)*(transactions[Transaction_type]="Buy")*transactions[Total_amount])/B1564,"")</f>
        <v/>
      </c>
    </row>
    <row r="1565" spans="3:5" ht="21" x14ac:dyDescent="0.25">
      <c r="C1565" s="22" t="str" cm="1">
        <f t="array" ref="C1565">IFERROR(SUMPRODUCT((transactions[Stock_ticker]=A1565)*(transactions[Transaction_type]="Buy")*transactions[Total_amount])/B1565,"")</f>
        <v/>
      </c>
    </row>
    <row r="1566" spans="3:5" ht="21" x14ac:dyDescent="0.25">
      <c r="C1566" s="22" t="str" cm="1">
        <f t="array" ref="C1566">IFERROR(SUMPRODUCT((transactions[Stock_ticker]=A1566)*(transactions[Transaction_type]="Buy")*transactions[Total_amount])/B1566,"")</f>
        <v/>
      </c>
    </row>
    <row r="1567" spans="3:5" ht="21" x14ac:dyDescent="0.25">
      <c r="C1567" s="22" t="str" cm="1">
        <f t="array" ref="C1567">IFERROR(SUMPRODUCT((transactions[Stock_ticker]=A1567)*(transactions[Transaction_type]="Buy")*transactions[Total_amount])/B1567,"")</f>
        <v/>
      </c>
    </row>
    <row r="1568" spans="3:5" ht="21" x14ac:dyDescent="0.25">
      <c r="C1568" s="22" t="str" cm="1">
        <f t="array" ref="C1568">IFERROR(SUMPRODUCT((transactions[Stock_ticker]=A1568)*(transactions[Transaction_type]="Buy")*transactions[Total_amount])/B1568,"")</f>
        <v/>
      </c>
    </row>
    <row r="1569" spans="3:3" ht="21" x14ac:dyDescent="0.25">
      <c r="C1569" s="22" t="str" cm="1">
        <f t="array" ref="C1569">IFERROR(SUMPRODUCT((transactions[Stock_ticker]=A1569)*(transactions[Transaction_type]="Buy")*transactions[Total_amount])/B1569,"")</f>
        <v/>
      </c>
    </row>
    <row r="1570" spans="3:3" ht="21" x14ac:dyDescent="0.25">
      <c r="C1570" s="22" t="str" cm="1">
        <f t="array" ref="C1570">IFERROR(SUMPRODUCT((transactions[Stock_ticker]=A1570)*(transactions[Transaction_type]="Buy")*transactions[Total_amount])/B1570,"")</f>
        <v/>
      </c>
    </row>
    <row r="1571" spans="3:3" ht="21" x14ac:dyDescent="0.25">
      <c r="C1571" s="22" t="str" cm="1">
        <f t="array" ref="C1571">IFERROR(SUMPRODUCT((transactions[Stock_ticker]=A1571)*(transactions[Transaction_type]="Buy")*transactions[Total_amount])/B1571,"")</f>
        <v/>
      </c>
    </row>
    <row r="1572" spans="3:3" ht="21" x14ac:dyDescent="0.25">
      <c r="C1572" s="22" t="str" cm="1">
        <f t="array" ref="C1572">IFERROR(SUMPRODUCT((transactions[Stock_ticker]=A1572)*(transactions[Transaction_type]="Buy")*transactions[Total_amount])/B1572,"")</f>
        <v/>
      </c>
    </row>
    <row r="1573" spans="3:3" ht="21" x14ac:dyDescent="0.25">
      <c r="C1573" s="22" t="str" cm="1">
        <f t="array" ref="C1573">IFERROR(SUMPRODUCT((transactions[Stock_ticker]=A1573)*(transactions[Transaction_type]="Buy")*transactions[Total_amount])/B1573,"")</f>
        <v/>
      </c>
    </row>
    <row r="1574" spans="3:3" ht="21" x14ac:dyDescent="0.25">
      <c r="C1574" s="22" t="str" cm="1">
        <f t="array" ref="C1574">IFERROR(SUMPRODUCT((transactions[Stock_ticker]=A1574)*(transactions[Transaction_type]="Buy")*transactions[Total_amount])/B1574,"")</f>
        <v/>
      </c>
    </row>
    <row r="1575" spans="3:3" ht="21" x14ac:dyDescent="0.25">
      <c r="C1575" s="22" t="str" cm="1">
        <f t="array" ref="C1575">IFERROR(SUMPRODUCT((transactions[Stock_ticker]=A1575)*(transactions[Transaction_type]="Buy")*transactions[Total_amount])/B1575,"")</f>
        <v/>
      </c>
    </row>
    <row r="1576" spans="3:3" ht="21" x14ac:dyDescent="0.25">
      <c r="C1576" s="22" t="str" cm="1">
        <f t="array" ref="C1576">IFERROR(SUMPRODUCT((transactions[Stock_ticker]=A1576)*(transactions[Transaction_type]="Buy")*transactions[Total_amount])/B1576,"")</f>
        <v/>
      </c>
    </row>
    <row r="1577" spans="3:3" ht="21" x14ac:dyDescent="0.25">
      <c r="C1577" s="22" t="str" cm="1">
        <f t="array" ref="C1577">IFERROR(SUMPRODUCT((transactions[Stock_ticker]=A1577)*(transactions[Transaction_type]="Buy")*transactions[Total_amount])/B1577,"")</f>
        <v/>
      </c>
    </row>
    <row r="1578" spans="3:3" ht="21" x14ac:dyDescent="0.25">
      <c r="C1578" s="22" t="str" cm="1">
        <f t="array" ref="C1578">IFERROR(SUMPRODUCT((transactions[Stock_ticker]=A1578)*(transactions[Transaction_type]="Buy")*transactions[Total_amount])/B1578,"")</f>
        <v/>
      </c>
    </row>
    <row r="1579" spans="3:3" ht="21" x14ac:dyDescent="0.25">
      <c r="C1579" s="22" t="str" cm="1">
        <f t="array" ref="C1579">IFERROR(SUMPRODUCT((transactions[Stock_ticker]=A1579)*(transactions[Transaction_type]="Buy")*transactions[Total_amount])/B1579,"")</f>
        <v/>
      </c>
    </row>
    <row r="1580" spans="3:3" ht="21" x14ac:dyDescent="0.25">
      <c r="C1580" s="22" t="str" cm="1">
        <f t="array" ref="C1580">IFERROR(SUMPRODUCT((transactions[Stock_ticker]=A1580)*(transactions[Transaction_type]="Buy")*transactions[Total_amount])/B1580,"")</f>
        <v/>
      </c>
    </row>
    <row r="1581" spans="3:3" ht="21" x14ac:dyDescent="0.25">
      <c r="C1581" s="22" t="str" cm="1">
        <f t="array" ref="C1581">IFERROR(SUMPRODUCT((transactions[Stock_ticker]=A1581)*(transactions[Transaction_type]="Buy")*transactions[Total_amount])/B1581,"")</f>
        <v/>
      </c>
    </row>
    <row r="1582" spans="3:3" ht="21" x14ac:dyDescent="0.25">
      <c r="C1582" s="22" t="str" cm="1">
        <f t="array" ref="C1582">IFERROR(SUMPRODUCT((transactions[Stock_ticker]=A1582)*(transactions[Transaction_type]="Buy")*transactions[Total_amount])/B1582,"")</f>
        <v/>
      </c>
    </row>
    <row r="1583" spans="3:3" ht="21" x14ac:dyDescent="0.25">
      <c r="C1583" s="22" t="str" cm="1">
        <f t="array" ref="C1583">IFERROR(SUMPRODUCT((transactions[Stock_ticker]=A1583)*(transactions[Transaction_type]="Buy")*transactions[Total_amount])/B1583,"")</f>
        <v/>
      </c>
    </row>
    <row r="1584" spans="3:3" ht="21" x14ac:dyDescent="0.25">
      <c r="C1584" s="22" t="str" cm="1">
        <f t="array" ref="C1584">IFERROR(SUMPRODUCT((transactions[Stock_ticker]=A1584)*(transactions[Transaction_type]="Buy")*transactions[Total_amount])/B1584,"")</f>
        <v/>
      </c>
    </row>
    <row r="1585" spans="3:3" ht="21" x14ac:dyDescent="0.25">
      <c r="C1585" s="22" t="str" cm="1">
        <f t="array" ref="C1585">IFERROR(SUMPRODUCT((transactions[Stock_ticker]=A1585)*(transactions[Transaction_type]="Buy")*transactions[Total_amount])/B1585,"")</f>
        <v/>
      </c>
    </row>
    <row r="1586" spans="3:3" ht="21" x14ac:dyDescent="0.25">
      <c r="C1586" s="22" t="str" cm="1">
        <f t="array" ref="C1586">IFERROR(SUMPRODUCT((transactions[Stock_ticker]=A1586)*(transactions[Transaction_type]="Buy")*transactions[Total_amount])/B1586,"")</f>
        <v/>
      </c>
    </row>
    <row r="1587" spans="3:3" ht="21" x14ac:dyDescent="0.25">
      <c r="C1587" s="22" t="str" cm="1">
        <f t="array" ref="C1587">IFERROR(SUMPRODUCT((transactions[Stock_ticker]=A1587)*(transactions[Transaction_type]="Buy")*transactions[Total_amount])/B1587,"")</f>
        <v/>
      </c>
    </row>
    <row r="1588" spans="3:3" ht="21" x14ac:dyDescent="0.25">
      <c r="C1588" s="22" t="str" cm="1">
        <f t="array" ref="C1588">IFERROR(SUMPRODUCT((transactions[Stock_ticker]=A1588)*(transactions[Transaction_type]="Buy")*transactions[Total_amount])/B1588,"")</f>
        <v/>
      </c>
    </row>
    <row r="1589" spans="3:3" ht="21" x14ac:dyDescent="0.25">
      <c r="C1589" s="22" t="str" cm="1">
        <f t="array" ref="C1589">IFERROR(SUMPRODUCT((transactions[Stock_ticker]=A1589)*(transactions[Transaction_type]="Buy")*transactions[Total_amount])/B1589,"")</f>
        <v/>
      </c>
    </row>
    <row r="1590" spans="3:3" ht="21" x14ac:dyDescent="0.25">
      <c r="C1590" s="22" t="str" cm="1">
        <f t="array" ref="C1590">IFERROR(SUMPRODUCT((transactions[Stock_ticker]=A1590)*(transactions[Transaction_type]="Buy")*transactions[Total_amount])/B1590,"")</f>
        <v/>
      </c>
    </row>
    <row r="1591" spans="3:3" ht="21" x14ac:dyDescent="0.25">
      <c r="C1591" s="22" t="str" cm="1">
        <f t="array" ref="C1591">IFERROR(SUMPRODUCT((transactions[Stock_ticker]=A1591)*(transactions[Transaction_type]="Buy")*transactions[Total_amount])/B1591,"")</f>
        <v/>
      </c>
    </row>
    <row r="1592" spans="3:3" ht="21" x14ac:dyDescent="0.25">
      <c r="C1592" s="22" t="str" cm="1">
        <f t="array" ref="C1592">IFERROR(SUMPRODUCT((transactions[Stock_ticker]=A1592)*(transactions[Transaction_type]="Buy")*transactions[Total_amount])/B1592,"")</f>
        <v/>
      </c>
    </row>
    <row r="1593" spans="3:3" ht="21" x14ac:dyDescent="0.25">
      <c r="C1593" s="22" t="str" cm="1">
        <f t="array" ref="C1593">IFERROR(SUMPRODUCT((transactions[Stock_ticker]=A1593)*(transactions[Transaction_type]="Buy")*transactions[Total_amount])/B1593,"")</f>
        <v/>
      </c>
    </row>
    <row r="1594" spans="3:3" ht="21" x14ac:dyDescent="0.25">
      <c r="C1594" s="22" t="str" cm="1">
        <f t="array" ref="C1594">IFERROR(SUMPRODUCT((transactions[Stock_ticker]=A1594)*(transactions[Transaction_type]="Buy")*transactions[Total_amount])/B1594,"")</f>
        <v/>
      </c>
    </row>
    <row r="1595" spans="3:3" ht="21" x14ac:dyDescent="0.25">
      <c r="C1595" s="22" t="str" cm="1">
        <f t="array" ref="C1595">IFERROR(SUMPRODUCT((transactions[Stock_ticker]=A1595)*(transactions[Transaction_type]="Buy")*transactions[Total_amount])/B1595,"")</f>
        <v/>
      </c>
    </row>
    <row r="1596" spans="3:3" ht="21" x14ac:dyDescent="0.25">
      <c r="C1596" s="22" t="str" cm="1">
        <f t="array" ref="C1596">IFERROR(SUMPRODUCT((transactions[Stock_ticker]=A1596)*(transactions[Transaction_type]="Buy")*transactions[Total_amount])/B1596,"")</f>
        <v/>
      </c>
    </row>
    <row r="1597" spans="3:3" ht="21" x14ac:dyDescent="0.25">
      <c r="C1597" s="22" t="str" cm="1">
        <f t="array" ref="C1597">IFERROR(SUMPRODUCT((transactions[Stock_ticker]=A1597)*(transactions[Transaction_type]="Buy")*transactions[Total_amount])/B1597,"")</f>
        <v/>
      </c>
    </row>
    <row r="1598" spans="3:3" ht="21" x14ac:dyDescent="0.25">
      <c r="C1598" s="22" t="str" cm="1">
        <f t="array" ref="C1598">IFERROR(SUMPRODUCT((transactions[Stock_ticker]=A1598)*(transactions[Transaction_type]="Buy")*transactions[Total_amount])/B1598,"")</f>
        <v/>
      </c>
    </row>
    <row r="1599" spans="3:3" ht="21" x14ac:dyDescent="0.25">
      <c r="C1599" s="22" t="str" cm="1">
        <f t="array" ref="C1599">IFERROR(SUMPRODUCT((transactions[Stock_ticker]=A1599)*(transactions[Transaction_type]="Buy")*transactions[Total_amount])/B1599,"")</f>
        <v/>
      </c>
    </row>
    <row r="1600" spans="3:3" ht="21" x14ac:dyDescent="0.25">
      <c r="C1600" s="22" t="str" cm="1">
        <f t="array" ref="C1600">IFERROR(SUMPRODUCT((transactions[Stock_ticker]=A1600)*(transactions[Transaction_type]="Buy")*transactions[Total_amount])/B1600,"")</f>
        <v/>
      </c>
    </row>
    <row r="1601" spans="3:3" ht="21" x14ac:dyDescent="0.25">
      <c r="C1601" s="22" t="str" cm="1">
        <f t="array" ref="C1601">IFERROR(SUMPRODUCT((transactions[Stock_ticker]=A1601)*(transactions[Transaction_type]="Buy")*transactions[Total_amount])/B1601,"")</f>
        <v/>
      </c>
    </row>
    <row r="1602" spans="3:3" ht="21" x14ac:dyDescent="0.25">
      <c r="C1602" s="22" t="str" cm="1">
        <f t="array" ref="C1602">IFERROR(SUMPRODUCT((transactions[Stock_ticker]=A1602)*(transactions[Transaction_type]="Buy")*transactions[Total_amount])/B1602,"")</f>
        <v/>
      </c>
    </row>
    <row r="1603" spans="3:3" ht="21" x14ac:dyDescent="0.25">
      <c r="C1603" s="22" t="str" cm="1">
        <f t="array" ref="C1603">IFERROR(SUMPRODUCT((transactions[Stock_ticker]=A1603)*(transactions[Transaction_type]="Buy")*transactions[Total_amount])/B1603,"")</f>
        <v/>
      </c>
    </row>
    <row r="1604" spans="3:3" ht="21" x14ac:dyDescent="0.25">
      <c r="C1604" s="22" t="str" cm="1">
        <f t="array" ref="C1604">IFERROR(SUMPRODUCT((transactions[Stock_ticker]=A1604)*(transactions[Transaction_type]="Buy")*transactions[Total_amount])/B1604,"")</f>
        <v/>
      </c>
    </row>
    <row r="1605" spans="3:3" ht="21" x14ac:dyDescent="0.25">
      <c r="C1605" s="22" t="str" cm="1">
        <f t="array" ref="C1605">IFERROR(SUMPRODUCT((transactions[Stock_ticker]=A1605)*(transactions[Transaction_type]="Buy")*transactions[Total_amount])/B1605,"")</f>
        <v/>
      </c>
    </row>
    <row r="1606" spans="3:3" ht="21" x14ac:dyDescent="0.25">
      <c r="C1606" s="22" t="str" cm="1">
        <f t="array" ref="C1606">IFERROR(SUMPRODUCT((transactions[Stock_ticker]=A1606)*(transactions[Transaction_type]="Buy")*transactions[Total_amount])/B1606,"")</f>
        <v/>
      </c>
    </row>
    <row r="1607" spans="3:3" ht="21" x14ac:dyDescent="0.25">
      <c r="C1607" s="22" t="str" cm="1">
        <f t="array" ref="C1607">IFERROR(SUMPRODUCT((transactions[Stock_ticker]=A1607)*(transactions[Transaction_type]="Buy")*transactions[Total_amount])/B1607,"")</f>
        <v/>
      </c>
    </row>
    <row r="1608" spans="3:3" ht="21" x14ac:dyDescent="0.25">
      <c r="C1608" s="22" t="str" cm="1">
        <f t="array" ref="C1608">IFERROR(SUMPRODUCT((transactions[Stock_ticker]=A1608)*(transactions[Transaction_type]="Buy")*transactions[Total_amount])/B1608,"")</f>
        <v/>
      </c>
    </row>
    <row r="1609" spans="3:3" ht="21" x14ac:dyDescent="0.25">
      <c r="C1609" s="22" t="str" cm="1">
        <f t="array" ref="C1609">IFERROR(SUMPRODUCT((transactions[Stock_ticker]=A1609)*(transactions[Transaction_type]="Buy")*transactions[Total_amount])/B1609,"")</f>
        <v/>
      </c>
    </row>
    <row r="1610" spans="3:3" ht="21" x14ac:dyDescent="0.25">
      <c r="C1610" s="22" t="str" cm="1">
        <f t="array" ref="C1610">IFERROR(SUMPRODUCT((transactions[Stock_ticker]=A1610)*(transactions[Transaction_type]="Buy")*transactions[Total_amount])/B1610,"")</f>
        <v/>
      </c>
    </row>
    <row r="1611" spans="3:3" ht="21" x14ac:dyDescent="0.25">
      <c r="C1611" s="22" t="str" cm="1">
        <f t="array" ref="C1611">IFERROR(SUMPRODUCT((transactions[Stock_ticker]=A1611)*(transactions[Transaction_type]="Buy")*transactions[Total_amount])/B1611,"")</f>
        <v/>
      </c>
    </row>
    <row r="1612" spans="3:3" ht="21" x14ac:dyDescent="0.25">
      <c r="C1612" s="22" t="str" cm="1">
        <f t="array" ref="C1612">IFERROR(SUMPRODUCT((transactions[Stock_ticker]=A1612)*(transactions[Transaction_type]="Buy")*transactions[Total_amount])/B1612,"")</f>
        <v/>
      </c>
    </row>
    <row r="1613" spans="3:3" ht="21" x14ac:dyDescent="0.25">
      <c r="C1613" s="22" t="str" cm="1">
        <f t="array" ref="C1613">IFERROR(SUMPRODUCT((transactions[Stock_ticker]=A1613)*(transactions[Transaction_type]="Buy")*transactions[Total_amount])/B1613,"")</f>
        <v/>
      </c>
    </row>
    <row r="1614" spans="3:3" ht="21" x14ac:dyDescent="0.25">
      <c r="C1614" s="22" t="str" cm="1">
        <f t="array" ref="C1614">IFERROR(SUMPRODUCT((transactions[Stock_ticker]=A1614)*(transactions[Transaction_type]="Buy")*transactions[Total_amount])/B1614,"")</f>
        <v/>
      </c>
    </row>
    <row r="1615" spans="3:3" ht="21" x14ac:dyDescent="0.25">
      <c r="C1615" s="22" t="str" cm="1">
        <f t="array" ref="C1615">IFERROR(SUMPRODUCT((transactions[Stock_ticker]=A1615)*(transactions[Transaction_type]="Buy")*transactions[Total_amount])/B1615,"")</f>
        <v/>
      </c>
    </row>
    <row r="1616" spans="3:3" ht="21" x14ac:dyDescent="0.25">
      <c r="C1616" s="22" t="str" cm="1">
        <f t="array" ref="C1616">IFERROR(SUMPRODUCT((transactions[Stock_ticker]=A1616)*(transactions[Transaction_type]="Buy")*transactions[Total_amount])/B1616,"")</f>
        <v/>
      </c>
    </row>
    <row r="1617" spans="3:3" ht="21" x14ac:dyDescent="0.25">
      <c r="C1617" s="22" t="str" cm="1">
        <f t="array" ref="C1617">IFERROR(SUMPRODUCT((transactions[Stock_ticker]=A1617)*(transactions[Transaction_type]="Buy")*transactions[Total_amount])/B1617,"")</f>
        <v/>
      </c>
    </row>
    <row r="1618" spans="3:3" ht="21" x14ac:dyDescent="0.25">
      <c r="C1618" s="22" t="str" cm="1">
        <f t="array" ref="C1618">IFERROR(SUMPRODUCT((transactions[Stock_ticker]=A1618)*(transactions[Transaction_type]="Buy")*transactions[Total_amount])/B1618,"")</f>
        <v/>
      </c>
    </row>
    <row r="1619" spans="3:3" ht="21" x14ac:dyDescent="0.25">
      <c r="C1619" s="22" t="str" cm="1">
        <f t="array" ref="C1619">IFERROR(SUMPRODUCT((transactions[Stock_ticker]=A1619)*(transactions[Transaction_type]="Buy")*transactions[Total_amount])/B1619,"")</f>
        <v/>
      </c>
    </row>
    <row r="1620" spans="3:3" ht="21" x14ac:dyDescent="0.25">
      <c r="C1620" s="22" t="str" cm="1">
        <f t="array" ref="C1620">IFERROR(SUMPRODUCT((transactions[Stock_ticker]=A1620)*(transactions[Transaction_type]="Buy")*transactions[Total_amount])/B1620,"")</f>
        <v/>
      </c>
    </row>
    <row r="1621" spans="3:3" ht="21" x14ac:dyDescent="0.25">
      <c r="C1621" s="22" t="str" cm="1">
        <f t="array" ref="C1621">IFERROR(SUMPRODUCT((transactions[Stock_ticker]=A1621)*(transactions[Transaction_type]="Buy")*transactions[Total_amount])/B1621,"")</f>
        <v/>
      </c>
    </row>
    <row r="1622" spans="3:3" ht="21" x14ac:dyDescent="0.25">
      <c r="C1622" s="22" t="str" cm="1">
        <f t="array" ref="C1622">IFERROR(SUMPRODUCT((transactions[Stock_ticker]=A1622)*(transactions[Transaction_type]="Buy")*transactions[Total_amount])/B1622,"")</f>
        <v/>
      </c>
    </row>
    <row r="1623" spans="3:3" ht="21" x14ac:dyDescent="0.25">
      <c r="C1623" s="22" t="str" cm="1">
        <f t="array" ref="C1623">IFERROR(SUMPRODUCT((transactions[Stock_ticker]=A1623)*(transactions[Transaction_type]="Buy")*transactions[Total_amount])/B1623,"")</f>
        <v/>
      </c>
    </row>
    <row r="1624" spans="3:3" ht="21" x14ac:dyDescent="0.25">
      <c r="C1624" s="22" t="str" cm="1">
        <f t="array" ref="C1624">IFERROR(SUMPRODUCT((transactions[Stock_ticker]=A1624)*(transactions[Transaction_type]="Buy")*transactions[Total_amount])/B1624,"")</f>
        <v/>
      </c>
    </row>
    <row r="1625" spans="3:3" ht="21" x14ac:dyDescent="0.25">
      <c r="C1625" s="22" t="str" cm="1">
        <f t="array" ref="C1625">IFERROR(SUMPRODUCT((transactions[Stock_ticker]=A1625)*(transactions[Transaction_type]="Buy")*transactions[Total_amount])/B1625,"")</f>
        <v/>
      </c>
    </row>
    <row r="1626" spans="3:3" ht="21" x14ac:dyDescent="0.25">
      <c r="C1626" s="22" t="str" cm="1">
        <f t="array" ref="C1626">IFERROR(SUMPRODUCT((transactions[Stock_ticker]=A1626)*(transactions[Transaction_type]="Buy")*transactions[Total_amount])/B1626,"")</f>
        <v/>
      </c>
    </row>
    <row r="1627" spans="3:3" ht="21" x14ac:dyDescent="0.25">
      <c r="C1627" s="22" t="str" cm="1">
        <f t="array" ref="C1627">IFERROR(SUMPRODUCT((transactions[Stock_ticker]=A1627)*(transactions[Transaction_type]="Buy")*transactions[Total_amount])/B1627,"")</f>
        <v/>
      </c>
    </row>
    <row r="1628" spans="3:3" ht="21" x14ac:dyDescent="0.25">
      <c r="C1628" s="22" t="str" cm="1">
        <f t="array" ref="C1628">IFERROR(SUMPRODUCT((transactions[Stock_ticker]=A1628)*(transactions[Transaction_type]="Buy")*transactions[Total_amount])/B1628,"")</f>
        <v/>
      </c>
    </row>
    <row r="1629" spans="3:3" ht="21" x14ac:dyDescent="0.25">
      <c r="C1629" s="22" t="str" cm="1">
        <f t="array" ref="C1629">IFERROR(SUMPRODUCT((transactions[Stock_ticker]=A1629)*(transactions[Transaction_type]="Buy")*transactions[Total_amount])/B1629,"")</f>
        <v/>
      </c>
    </row>
    <row r="1630" spans="3:3" ht="21" x14ac:dyDescent="0.25">
      <c r="C1630" s="22" t="str" cm="1">
        <f t="array" ref="C1630">IFERROR(SUMPRODUCT((transactions[Stock_ticker]=A1630)*(transactions[Transaction_type]="Buy")*transactions[Total_amount])/B1630,"")</f>
        <v/>
      </c>
    </row>
    <row r="1631" spans="3:3" ht="21" x14ac:dyDescent="0.25">
      <c r="C1631" s="22" t="str" cm="1">
        <f t="array" ref="C1631">IFERROR(SUMPRODUCT((transactions[Stock_ticker]=A1631)*(transactions[Transaction_type]="Buy")*transactions[Total_amount])/B1631,"")</f>
        <v/>
      </c>
    </row>
    <row r="1632" spans="3:3" ht="21" x14ac:dyDescent="0.25">
      <c r="C1632" s="22" t="str" cm="1">
        <f t="array" ref="C1632">IFERROR(SUMPRODUCT((transactions[Stock_ticker]=A1632)*(transactions[Transaction_type]="Buy")*transactions[Total_amount])/B1632,"")</f>
        <v/>
      </c>
    </row>
    <row r="1633" spans="3:3" ht="21" x14ac:dyDescent="0.25">
      <c r="C1633" s="22" t="str" cm="1">
        <f t="array" ref="C1633">IFERROR(SUMPRODUCT((transactions[Stock_ticker]=A1633)*(transactions[Transaction_type]="Buy")*transactions[Total_amount])/B1633,"")</f>
        <v/>
      </c>
    </row>
    <row r="1634" spans="3:3" ht="21" x14ac:dyDescent="0.25">
      <c r="C1634" s="22" t="str" cm="1">
        <f t="array" ref="C1634">IFERROR(SUMPRODUCT((transactions[Stock_ticker]=A1634)*(transactions[Transaction_type]="Buy")*transactions[Total_amount])/B1634,"")</f>
        <v/>
      </c>
    </row>
    <row r="1635" spans="3:3" ht="21" x14ac:dyDescent="0.25">
      <c r="C1635" s="22" t="str" cm="1">
        <f t="array" ref="C1635">IFERROR(SUMPRODUCT((transactions[Stock_ticker]=A1635)*(transactions[Transaction_type]="Buy")*transactions[Total_amount])/B1635,"")</f>
        <v/>
      </c>
    </row>
    <row r="1636" spans="3:3" ht="21" x14ac:dyDescent="0.25">
      <c r="C1636" s="22" t="str" cm="1">
        <f t="array" ref="C1636">IFERROR(SUMPRODUCT((transactions[Stock_ticker]=A1636)*(transactions[Transaction_type]="Buy")*transactions[Total_amount])/B1636,"")</f>
        <v/>
      </c>
    </row>
    <row r="1637" spans="3:3" ht="21" x14ac:dyDescent="0.25">
      <c r="C1637" s="22" t="str" cm="1">
        <f t="array" ref="C1637">IFERROR(SUMPRODUCT((transactions[Stock_ticker]=A1637)*(transactions[Transaction_type]="Buy")*transactions[Total_amount])/B1637,"")</f>
        <v/>
      </c>
    </row>
    <row r="1638" spans="3:3" ht="21" x14ac:dyDescent="0.25">
      <c r="C1638" s="22" t="str" cm="1">
        <f t="array" ref="C1638">IFERROR(SUMPRODUCT((transactions[Stock_ticker]=A1638)*(transactions[Transaction_type]="Buy")*transactions[Total_amount])/B1638,"")</f>
        <v/>
      </c>
    </row>
    <row r="1639" spans="3:3" ht="21" x14ac:dyDescent="0.25">
      <c r="C1639" s="22" t="str" cm="1">
        <f t="array" ref="C1639">IFERROR(SUMPRODUCT((transactions[Stock_ticker]=A1639)*(transactions[Transaction_type]="Buy")*transactions[Total_amount])/B1639,"")</f>
        <v/>
      </c>
    </row>
    <row r="1640" spans="3:3" ht="21" x14ac:dyDescent="0.25">
      <c r="C1640" s="22" t="str" cm="1">
        <f t="array" ref="C1640">IFERROR(SUMPRODUCT((transactions[Stock_ticker]=A1640)*(transactions[Transaction_type]="Buy")*transactions[Total_amount])/B1640,"")</f>
        <v/>
      </c>
    </row>
    <row r="1641" spans="3:3" ht="21" x14ac:dyDescent="0.25">
      <c r="C1641" s="22" t="str" cm="1">
        <f t="array" ref="C1641">IFERROR(SUMPRODUCT((transactions[Stock_ticker]=A1641)*(transactions[Transaction_type]="Buy")*transactions[Total_amount])/B1641,"")</f>
        <v/>
      </c>
    </row>
    <row r="1642" spans="3:3" ht="21" x14ac:dyDescent="0.25">
      <c r="C1642" s="22" t="str" cm="1">
        <f t="array" ref="C1642">IFERROR(SUMPRODUCT((transactions[Stock_ticker]=A1642)*(transactions[Transaction_type]="Buy")*transactions[Total_amount])/B1642,"")</f>
        <v/>
      </c>
    </row>
    <row r="1643" spans="3:3" ht="21" x14ac:dyDescent="0.25">
      <c r="C1643" s="22" t="str" cm="1">
        <f t="array" ref="C1643">IFERROR(SUMPRODUCT((transactions[Stock_ticker]=A1643)*(transactions[Transaction_type]="Buy")*transactions[Total_amount])/B1643,"")</f>
        <v/>
      </c>
    </row>
    <row r="1644" spans="3:3" ht="21" x14ac:dyDescent="0.25">
      <c r="C1644" s="22" t="str" cm="1">
        <f t="array" ref="C1644">IFERROR(SUMPRODUCT((transactions[Stock_ticker]=A1644)*(transactions[Transaction_type]="Buy")*transactions[Total_amount])/B1644,"")</f>
        <v/>
      </c>
    </row>
    <row r="1645" spans="3:3" ht="21" x14ac:dyDescent="0.25">
      <c r="C1645" s="22" t="str" cm="1">
        <f t="array" ref="C1645">IFERROR(SUMPRODUCT((transactions[Stock_ticker]=A1645)*(transactions[Transaction_type]="Buy")*transactions[Total_amount])/B1645,"")</f>
        <v/>
      </c>
    </row>
    <row r="1646" spans="3:3" ht="21" x14ac:dyDescent="0.25">
      <c r="C1646" s="22" t="str" cm="1">
        <f t="array" ref="C1646">IFERROR(SUMPRODUCT((transactions[Stock_ticker]=A1646)*(transactions[Transaction_type]="Buy")*transactions[Total_amount])/B1646,"")</f>
        <v/>
      </c>
    </row>
    <row r="1647" spans="3:3" ht="21" x14ac:dyDescent="0.25">
      <c r="C1647" s="22" t="str" cm="1">
        <f t="array" ref="C1647">IFERROR(SUMPRODUCT((transactions[Stock_ticker]=A1647)*(transactions[Transaction_type]="Buy")*transactions[Total_amount])/B1647,"")</f>
        <v/>
      </c>
    </row>
    <row r="1648" spans="3:3" ht="21" x14ac:dyDescent="0.25">
      <c r="C1648" s="22" t="str" cm="1">
        <f t="array" ref="C1648">IFERROR(SUMPRODUCT((transactions[Stock_ticker]=A1648)*(transactions[Transaction_type]="Buy")*transactions[Total_amount])/B1648,"")</f>
        <v/>
      </c>
    </row>
    <row r="1649" spans="3:3" ht="21" x14ac:dyDescent="0.25">
      <c r="C1649" s="22" t="str" cm="1">
        <f t="array" ref="C1649">IFERROR(SUMPRODUCT((transactions[Stock_ticker]=A1649)*(transactions[Transaction_type]="Buy")*transactions[Total_amount])/B1649,"")</f>
        <v/>
      </c>
    </row>
    <row r="1650" spans="3:3" ht="21" x14ac:dyDescent="0.25">
      <c r="C1650" s="22" t="str" cm="1">
        <f t="array" ref="C1650">IFERROR(SUMPRODUCT((transactions[Stock_ticker]=A1650)*(transactions[Transaction_type]="Buy")*transactions[Total_amount])/B1650,"")</f>
        <v/>
      </c>
    </row>
    <row r="1651" spans="3:3" ht="21" x14ac:dyDescent="0.25">
      <c r="C1651" s="22" t="str" cm="1">
        <f t="array" ref="C1651">IFERROR(SUMPRODUCT((transactions[Stock_ticker]=A1651)*(transactions[Transaction_type]="Buy")*transactions[Total_amount])/B1651,"")</f>
        <v/>
      </c>
    </row>
    <row r="1652" spans="3:3" ht="21" x14ac:dyDescent="0.25">
      <c r="C1652" s="22" t="str" cm="1">
        <f t="array" ref="C1652">IFERROR(SUMPRODUCT((transactions[Stock_ticker]=A1652)*(transactions[Transaction_type]="Buy")*transactions[Total_amount])/B1652,"")</f>
        <v/>
      </c>
    </row>
    <row r="1653" spans="3:3" ht="21" x14ac:dyDescent="0.25">
      <c r="C1653" s="22" t="str" cm="1">
        <f t="array" ref="C1653">IFERROR(SUMPRODUCT((transactions[Stock_ticker]=A1653)*(transactions[Transaction_type]="Buy")*transactions[Total_amount])/B1653,"")</f>
        <v/>
      </c>
    </row>
    <row r="1654" spans="3:3" ht="21" x14ac:dyDescent="0.25">
      <c r="C1654" s="22" t="str" cm="1">
        <f t="array" ref="C1654">IFERROR(SUMPRODUCT((transactions[Stock_ticker]=A1654)*(transactions[Transaction_type]="Buy")*transactions[Total_amount])/B1654,"")</f>
        <v/>
      </c>
    </row>
    <row r="1655" spans="3:3" ht="21" x14ac:dyDescent="0.25">
      <c r="C1655" s="22" t="str" cm="1">
        <f t="array" ref="C1655">IFERROR(SUMPRODUCT((transactions[Stock_ticker]=A1655)*(transactions[Transaction_type]="Buy")*transactions[Total_amount])/B1655,"")</f>
        <v/>
      </c>
    </row>
    <row r="1656" spans="3:3" ht="21" x14ac:dyDescent="0.25">
      <c r="C1656" s="22" t="str" cm="1">
        <f t="array" ref="C1656">IFERROR(SUMPRODUCT((transactions[Stock_ticker]=A1656)*(transactions[Transaction_type]="Buy")*transactions[Total_amount])/B1656,"")</f>
        <v/>
      </c>
    </row>
    <row r="1657" spans="3:3" ht="21" x14ac:dyDescent="0.25">
      <c r="C1657" s="22" t="str" cm="1">
        <f t="array" ref="C1657">IFERROR(SUMPRODUCT((transactions[Stock_ticker]=A1657)*(transactions[Transaction_type]="Buy")*transactions[Total_amount])/B1657,"")</f>
        <v/>
      </c>
    </row>
    <row r="1658" spans="3:3" ht="21" x14ac:dyDescent="0.25">
      <c r="C1658" s="22" t="str" cm="1">
        <f t="array" ref="C1658">IFERROR(SUMPRODUCT((transactions[Stock_ticker]=A1658)*(transactions[Transaction_type]="Buy")*transactions[Total_amount])/B1658,"")</f>
        <v/>
      </c>
    </row>
    <row r="1659" spans="3:3" ht="21" x14ac:dyDescent="0.25">
      <c r="C1659" s="22" t="str" cm="1">
        <f t="array" ref="C1659">IFERROR(SUMPRODUCT((transactions[Stock_ticker]=A1659)*(transactions[Transaction_type]="Buy")*transactions[Total_amount])/B1659,"")</f>
        <v/>
      </c>
    </row>
    <row r="1660" spans="3:3" ht="21" x14ac:dyDescent="0.25">
      <c r="C1660" s="22" t="str" cm="1">
        <f t="array" ref="C1660">IFERROR(SUMPRODUCT((transactions[Stock_ticker]=A1660)*(transactions[Transaction_type]="Buy")*transactions[Total_amount])/B1660,"")</f>
        <v/>
      </c>
    </row>
    <row r="1661" spans="3:3" ht="21" x14ac:dyDescent="0.25">
      <c r="C1661" s="22" t="str" cm="1">
        <f t="array" ref="C1661">IFERROR(SUMPRODUCT((transactions[Stock_ticker]=A1661)*(transactions[Transaction_type]="Buy")*transactions[Total_amount])/B1661,"")</f>
        <v/>
      </c>
    </row>
    <row r="1662" spans="3:3" ht="21" x14ac:dyDescent="0.25">
      <c r="C1662" s="22" t="str" cm="1">
        <f t="array" ref="C1662">IFERROR(SUMPRODUCT((transactions[Stock_ticker]=A1662)*(transactions[Transaction_type]="Buy")*transactions[Total_amount])/B1662,"")</f>
        <v/>
      </c>
    </row>
    <row r="1663" spans="3:3" ht="21" x14ac:dyDescent="0.25">
      <c r="C1663" s="22" t="str" cm="1">
        <f t="array" ref="C1663">IFERROR(SUMPRODUCT((transactions[Stock_ticker]=A1663)*(transactions[Transaction_type]="Buy")*transactions[Total_amount])/B1663,"")</f>
        <v/>
      </c>
    </row>
    <row r="1664" spans="3:3" ht="21" x14ac:dyDescent="0.25">
      <c r="C1664" s="22" t="str" cm="1">
        <f t="array" ref="C1664">IFERROR(SUMPRODUCT((transactions[Stock_ticker]=A1664)*(transactions[Transaction_type]="Buy")*transactions[Total_amount])/B1664,"")</f>
        <v/>
      </c>
    </row>
    <row r="1665" spans="3:3" ht="21" x14ac:dyDescent="0.25">
      <c r="C1665" s="22" t="str" cm="1">
        <f t="array" ref="C1665">IFERROR(SUMPRODUCT((transactions[Stock_ticker]=A1665)*(transactions[Transaction_type]="Buy")*transactions[Total_amount])/B1665,"")</f>
        <v/>
      </c>
    </row>
    <row r="1666" spans="3:3" ht="21" x14ac:dyDescent="0.25">
      <c r="C1666" s="22" t="str" cm="1">
        <f t="array" ref="C1666">IFERROR(SUMPRODUCT((transactions[Stock_ticker]=A1666)*(transactions[Transaction_type]="Buy")*transactions[Total_amount])/B1666,"")</f>
        <v/>
      </c>
    </row>
    <row r="1667" spans="3:3" ht="21" x14ac:dyDescent="0.25">
      <c r="C1667" s="22" t="str" cm="1">
        <f t="array" ref="C1667">IFERROR(SUMPRODUCT((transactions[Stock_ticker]=A1667)*(transactions[Transaction_type]="Buy")*transactions[Total_amount])/B1667,"")</f>
        <v/>
      </c>
    </row>
    <row r="1668" spans="3:3" ht="21" x14ac:dyDescent="0.25">
      <c r="C1668" s="22" t="str" cm="1">
        <f t="array" ref="C1668">IFERROR(SUMPRODUCT((transactions[Stock_ticker]=A1668)*(transactions[Transaction_type]="Buy")*transactions[Total_amount])/B1668,"")</f>
        <v/>
      </c>
    </row>
    <row r="1669" spans="3:3" ht="21" x14ac:dyDescent="0.25">
      <c r="C1669" s="22" t="str" cm="1">
        <f t="array" ref="C1669">IFERROR(SUMPRODUCT((transactions[Stock_ticker]=A1669)*(transactions[Transaction_type]="Buy")*transactions[Total_amount])/B1669,"")</f>
        <v/>
      </c>
    </row>
    <row r="1670" spans="3:3" ht="21" x14ac:dyDescent="0.25">
      <c r="C1670" s="22" t="str" cm="1">
        <f t="array" ref="C1670">IFERROR(SUMPRODUCT((transactions[Stock_ticker]=A1670)*(transactions[Transaction_type]="Buy")*transactions[Total_amount])/B1670,"")</f>
        <v/>
      </c>
    </row>
    <row r="1671" spans="3:3" ht="21" x14ac:dyDescent="0.25">
      <c r="C1671" s="22" t="str" cm="1">
        <f t="array" ref="C1671">IFERROR(SUMPRODUCT((transactions[Stock_ticker]=A1671)*(transactions[Transaction_type]="Buy")*transactions[Total_amount])/B1671,"")</f>
        <v/>
      </c>
    </row>
    <row r="1672" spans="3:3" ht="21" x14ac:dyDescent="0.25">
      <c r="C1672" s="22" t="str" cm="1">
        <f t="array" ref="C1672">IFERROR(SUMPRODUCT((transactions[Stock_ticker]=A1672)*(transactions[Transaction_type]="Buy")*transactions[Total_amount])/B1672,"")</f>
        <v/>
      </c>
    </row>
    <row r="1673" spans="3:3" ht="21" x14ac:dyDescent="0.25">
      <c r="C1673" s="22" t="str" cm="1">
        <f t="array" ref="C1673">IFERROR(SUMPRODUCT((transactions[Stock_ticker]=A1673)*(transactions[Transaction_type]="Buy")*transactions[Total_amount])/B1673,"")</f>
        <v/>
      </c>
    </row>
    <row r="1674" spans="3:3" ht="21" x14ac:dyDescent="0.25">
      <c r="C1674" s="22" t="str" cm="1">
        <f t="array" ref="C1674">IFERROR(SUMPRODUCT((transactions[Stock_ticker]=A1674)*(transactions[Transaction_type]="Buy")*transactions[Total_amount])/B1674,"")</f>
        <v/>
      </c>
    </row>
    <row r="1675" spans="3:3" ht="21" x14ac:dyDescent="0.25">
      <c r="C1675" s="22" t="str" cm="1">
        <f t="array" ref="C1675">IFERROR(SUMPRODUCT((transactions[Stock_ticker]=A1675)*(transactions[Transaction_type]="Buy")*transactions[Total_amount])/B1675,"")</f>
        <v/>
      </c>
    </row>
    <row r="1676" spans="3:3" ht="21" x14ac:dyDescent="0.25">
      <c r="C1676" s="22" t="str" cm="1">
        <f t="array" ref="C1676">IFERROR(SUMPRODUCT((transactions[Stock_ticker]=A1676)*(transactions[Transaction_type]="Buy")*transactions[Total_amount])/B1676,"")</f>
        <v/>
      </c>
    </row>
    <row r="1677" spans="3:3" ht="21" x14ac:dyDescent="0.25">
      <c r="C1677" s="22" t="str" cm="1">
        <f t="array" ref="C1677">IFERROR(SUMPRODUCT((transactions[Stock_ticker]=A1677)*(transactions[Transaction_type]="Buy")*transactions[Total_amount])/B1677,"")</f>
        <v/>
      </c>
    </row>
    <row r="1678" spans="3:3" ht="21" x14ac:dyDescent="0.25">
      <c r="C1678" s="22" t="str" cm="1">
        <f t="array" ref="C1678">IFERROR(SUMPRODUCT((transactions[Stock_ticker]=A1678)*(transactions[Transaction_type]="Buy")*transactions[Total_amount])/B1678,"")</f>
        <v/>
      </c>
    </row>
    <row r="1679" spans="3:3" ht="21" x14ac:dyDescent="0.25">
      <c r="C1679" s="22" t="str" cm="1">
        <f t="array" ref="C1679">IFERROR(SUMPRODUCT((transactions[Stock_ticker]=A1679)*(transactions[Transaction_type]="Buy")*transactions[Total_amount])/B1679,"")</f>
        <v/>
      </c>
    </row>
    <row r="1680" spans="3:3" ht="21" x14ac:dyDescent="0.25">
      <c r="C1680" s="22" t="str" cm="1">
        <f t="array" ref="C1680">IFERROR(SUMPRODUCT((transactions[Stock_ticker]=A1680)*(transactions[Transaction_type]="Buy")*transactions[Total_amount])/B1680,"")</f>
        <v/>
      </c>
    </row>
    <row r="1681" spans="3:3" ht="21" x14ac:dyDescent="0.25">
      <c r="C1681" s="22" t="str" cm="1">
        <f t="array" ref="C1681">IFERROR(SUMPRODUCT((transactions[Stock_ticker]=A1681)*(transactions[Transaction_type]="Buy")*transactions[Total_amount])/B1681,"")</f>
        <v/>
      </c>
    </row>
    <row r="1682" spans="3:3" ht="21" x14ac:dyDescent="0.25">
      <c r="C1682" s="22" t="str" cm="1">
        <f t="array" ref="C1682">IFERROR(SUMPRODUCT((transactions[Stock_ticker]=A1682)*(transactions[Transaction_type]="Buy")*transactions[Total_amount])/B1682,"")</f>
        <v/>
      </c>
    </row>
    <row r="1683" spans="3:3" ht="21" x14ac:dyDescent="0.25">
      <c r="C1683" s="22" t="str" cm="1">
        <f t="array" ref="C1683">IFERROR(SUMPRODUCT((transactions[Stock_ticker]=A1683)*(transactions[Transaction_type]="Buy")*transactions[Total_amount])/B1683,"")</f>
        <v/>
      </c>
    </row>
    <row r="1684" spans="3:3" ht="21" x14ac:dyDescent="0.25">
      <c r="C1684" s="22" t="str" cm="1">
        <f t="array" ref="C1684">IFERROR(SUMPRODUCT((transactions[Stock_ticker]=A1684)*(transactions[Transaction_type]="Buy")*transactions[Total_amount])/B1684,"")</f>
        <v/>
      </c>
    </row>
    <row r="1685" spans="3:3" ht="21" x14ac:dyDescent="0.25">
      <c r="C1685" s="22" t="str" cm="1">
        <f t="array" ref="C1685">IFERROR(SUMPRODUCT((transactions[Stock_ticker]=A1685)*(transactions[Transaction_type]="Buy")*transactions[Total_amount])/B1685,"")</f>
        <v/>
      </c>
    </row>
    <row r="1686" spans="3:3" ht="21" x14ac:dyDescent="0.25">
      <c r="C1686" s="22" t="str" cm="1">
        <f t="array" ref="C1686">IFERROR(SUMPRODUCT((transactions[Stock_ticker]=A1686)*(transactions[Transaction_type]="Buy")*transactions[Total_amount])/B1686,"")</f>
        <v/>
      </c>
    </row>
    <row r="1687" spans="3:3" ht="21" x14ac:dyDescent="0.25">
      <c r="C1687" s="22" t="str" cm="1">
        <f t="array" ref="C1687">IFERROR(SUMPRODUCT((transactions[Stock_ticker]=A1687)*(transactions[Transaction_type]="Buy")*transactions[Total_amount])/B1687,"")</f>
        <v/>
      </c>
    </row>
    <row r="1688" spans="3:3" ht="21" x14ac:dyDescent="0.25">
      <c r="C1688" s="22" t="str" cm="1">
        <f t="array" ref="C1688">IFERROR(SUMPRODUCT((transactions[Stock_ticker]=A1688)*(transactions[Transaction_type]="Buy")*transactions[Total_amount])/B1688,"")</f>
        <v/>
      </c>
    </row>
    <row r="1689" spans="3:3" ht="21" x14ac:dyDescent="0.25">
      <c r="C1689" s="22" t="str" cm="1">
        <f t="array" ref="C1689">IFERROR(SUMPRODUCT((transactions[Stock_ticker]=A1689)*(transactions[Transaction_type]="Buy")*transactions[Total_amount])/B1689,"")</f>
        <v/>
      </c>
    </row>
    <row r="1690" spans="3:3" ht="21" x14ac:dyDescent="0.25">
      <c r="C1690" s="22" t="str" cm="1">
        <f t="array" ref="C1690">IFERROR(SUMPRODUCT((transactions[Stock_ticker]=A1690)*(transactions[Transaction_type]="Buy")*transactions[Total_amount])/B1690,"")</f>
        <v/>
      </c>
    </row>
    <row r="1691" spans="3:3" ht="21" x14ac:dyDescent="0.25">
      <c r="C1691" s="22" t="str" cm="1">
        <f t="array" ref="C1691">IFERROR(SUMPRODUCT((transactions[Stock_ticker]=A1691)*(transactions[Transaction_type]="Buy")*transactions[Total_amount])/B1691,"")</f>
        <v/>
      </c>
    </row>
    <row r="1692" spans="3:3" ht="21" x14ac:dyDescent="0.25">
      <c r="C1692" s="22" t="str" cm="1">
        <f t="array" ref="C1692">IFERROR(SUMPRODUCT((transactions[Stock_ticker]=A1692)*(transactions[Transaction_type]="Buy")*transactions[Total_amount])/B1692,"")</f>
        <v/>
      </c>
    </row>
    <row r="1693" spans="3:3" ht="21" x14ac:dyDescent="0.25">
      <c r="C1693" s="22" t="str" cm="1">
        <f t="array" ref="C1693">IFERROR(SUMPRODUCT((transactions[Stock_ticker]=A1693)*(transactions[Transaction_type]="Buy")*transactions[Total_amount])/B1693,"")</f>
        <v/>
      </c>
    </row>
    <row r="1694" spans="3:3" ht="21" x14ac:dyDescent="0.25">
      <c r="C1694" s="22" t="str" cm="1">
        <f t="array" ref="C1694">IFERROR(SUMPRODUCT((transactions[Stock_ticker]=A1694)*(transactions[Transaction_type]="Buy")*transactions[Total_amount])/B1694,"")</f>
        <v/>
      </c>
    </row>
    <row r="1695" spans="3:3" ht="21" x14ac:dyDescent="0.25">
      <c r="C1695" s="22" t="str" cm="1">
        <f t="array" ref="C1695">IFERROR(SUMPRODUCT((transactions[Stock_ticker]=A1695)*(transactions[Transaction_type]="Buy")*transactions[Total_amount])/B1695,"")</f>
        <v/>
      </c>
    </row>
    <row r="1696" spans="3:3" ht="21" x14ac:dyDescent="0.25">
      <c r="C1696" s="22" t="str" cm="1">
        <f t="array" ref="C1696">IFERROR(SUMPRODUCT((transactions[Stock_ticker]=A1696)*(transactions[Transaction_type]="Buy")*transactions[Total_amount])/B1696,"")</f>
        <v/>
      </c>
    </row>
    <row r="1697" spans="3:3" ht="21" x14ac:dyDescent="0.25">
      <c r="C1697" s="22" t="str" cm="1">
        <f t="array" ref="C1697">IFERROR(SUMPRODUCT((transactions[Stock_ticker]=A1697)*(transactions[Transaction_type]="Buy")*transactions[Total_amount])/B1697,"")</f>
        <v/>
      </c>
    </row>
    <row r="1698" spans="3:3" ht="21" x14ac:dyDescent="0.25">
      <c r="C1698" s="22" t="str" cm="1">
        <f t="array" ref="C1698">IFERROR(SUMPRODUCT((transactions[Stock_ticker]=A1698)*(transactions[Transaction_type]="Buy")*transactions[Total_amount])/B1698,"")</f>
        <v/>
      </c>
    </row>
    <row r="1699" spans="3:3" ht="21" x14ac:dyDescent="0.25">
      <c r="C1699" s="22" t="str" cm="1">
        <f t="array" ref="C1699">IFERROR(SUMPRODUCT((transactions[Stock_ticker]=A1699)*(transactions[Transaction_type]="Buy")*transactions[Total_amount])/B1699,"")</f>
        <v/>
      </c>
    </row>
    <row r="1700" spans="3:3" ht="21" x14ac:dyDescent="0.25">
      <c r="C1700" s="22" t="str" cm="1">
        <f t="array" ref="C1700">IFERROR(SUMPRODUCT((transactions[Stock_ticker]=A1700)*(transactions[Transaction_type]="Buy")*transactions[Total_amount])/B1700,"")</f>
        <v/>
      </c>
    </row>
    <row r="1701" spans="3:3" ht="21" x14ac:dyDescent="0.25">
      <c r="C1701" s="22" t="str" cm="1">
        <f t="array" ref="C1701">IFERROR(SUMPRODUCT((transactions[Stock_ticker]=A1701)*(transactions[Transaction_type]="Buy")*transactions[Total_amount])/B1701,"")</f>
        <v/>
      </c>
    </row>
    <row r="1702" spans="3:3" ht="21" x14ac:dyDescent="0.25">
      <c r="C1702" s="22" t="str" cm="1">
        <f t="array" ref="C1702">IFERROR(SUMPRODUCT((transactions[Stock_ticker]=A1702)*(transactions[Transaction_type]="Buy")*transactions[Total_amount])/B1702,"")</f>
        <v/>
      </c>
    </row>
    <row r="1703" spans="3:3" ht="21" x14ac:dyDescent="0.25">
      <c r="C1703" s="22" t="str" cm="1">
        <f t="array" ref="C1703">IFERROR(SUMPRODUCT((transactions[Stock_ticker]=A1703)*(transactions[Transaction_type]="Buy")*transactions[Total_amount])/B1703,"")</f>
        <v/>
      </c>
    </row>
    <row r="1704" spans="3:3" ht="21" x14ac:dyDescent="0.25">
      <c r="C1704" s="22" t="str" cm="1">
        <f t="array" ref="C1704">IFERROR(SUMPRODUCT((transactions[Stock_ticker]=A1704)*(transactions[Transaction_type]="Buy")*transactions[Total_amount])/B1704,"")</f>
        <v/>
      </c>
    </row>
    <row r="1705" spans="3:3" ht="21" x14ac:dyDescent="0.25">
      <c r="C1705" s="22" t="str" cm="1">
        <f t="array" ref="C1705">IFERROR(SUMPRODUCT((transactions[Stock_ticker]=A1705)*(transactions[Transaction_type]="Buy")*transactions[Total_amount])/B1705,"")</f>
        <v/>
      </c>
    </row>
    <row r="1706" spans="3:3" ht="21" x14ac:dyDescent="0.25">
      <c r="C1706" s="22" t="str" cm="1">
        <f t="array" ref="C1706">IFERROR(SUMPRODUCT((transactions[Stock_ticker]=A1706)*(transactions[Transaction_type]="Buy")*transactions[Total_amount])/B1706,"")</f>
        <v/>
      </c>
    </row>
    <row r="1707" spans="3:3" ht="21" x14ac:dyDescent="0.25">
      <c r="C1707" s="22" t="str" cm="1">
        <f t="array" ref="C1707">IFERROR(SUMPRODUCT((transactions[Stock_ticker]=A1707)*(transactions[Transaction_type]="Buy")*transactions[Total_amount])/B1707,"")</f>
        <v/>
      </c>
    </row>
    <row r="1708" spans="3:3" ht="21" x14ac:dyDescent="0.25">
      <c r="C1708" s="22" t="str" cm="1">
        <f t="array" ref="C1708">IFERROR(SUMPRODUCT((transactions[Stock_ticker]=A1708)*(transactions[Transaction_type]="Buy")*transactions[Total_amount])/B1708,"")</f>
        <v/>
      </c>
    </row>
    <row r="1709" spans="3:3" ht="21" x14ac:dyDescent="0.25">
      <c r="C1709" s="22" t="str" cm="1">
        <f t="array" ref="C1709">IFERROR(SUMPRODUCT((transactions[Stock_ticker]=A1709)*(transactions[Transaction_type]="Buy")*transactions[Total_amount])/B1709,"")</f>
        <v/>
      </c>
    </row>
    <row r="1710" spans="3:3" ht="21" x14ac:dyDescent="0.25">
      <c r="C1710" s="22" t="str" cm="1">
        <f t="array" ref="C1710">IFERROR(SUMPRODUCT((transactions[Stock_ticker]=A1710)*(transactions[Transaction_type]="Buy")*transactions[Total_amount])/B1710,"")</f>
        <v/>
      </c>
    </row>
    <row r="1711" spans="3:3" ht="21" x14ac:dyDescent="0.25">
      <c r="C1711" s="22" t="str" cm="1">
        <f t="array" ref="C1711">IFERROR(SUMPRODUCT((transactions[Stock_ticker]=A1711)*(transactions[Transaction_type]="Buy")*transactions[Total_amount])/B1711,"")</f>
        <v/>
      </c>
    </row>
    <row r="1712" spans="3:3" ht="21" x14ac:dyDescent="0.25">
      <c r="C1712" s="22" t="str" cm="1">
        <f t="array" ref="C1712">IFERROR(SUMPRODUCT((transactions[Stock_ticker]=A1712)*(transactions[Transaction_type]="Buy")*transactions[Total_amount])/B1712,"")</f>
        <v/>
      </c>
    </row>
    <row r="1713" spans="3:3" ht="21" x14ac:dyDescent="0.25">
      <c r="C1713" s="22" t="str" cm="1">
        <f t="array" ref="C1713">IFERROR(SUMPRODUCT((transactions[Stock_ticker]=A1713)*(transactions[Transaction_type]="Buy")*transactions[Total_amount])/B1713,"")</f>
        <v/>
      </c>
    </row>
    <row r="1714" spans="3:3" ht="21" x14ac:dyDescent="0.25">
      <c r="C1714" s="22" t="str" cm="1">
        <f t="array" ref="C1714">IFERROR(SUMPRODUCT((transactions[Stock_ticker]=A1714)*(transactions[Transaction_type]="Buy")*transactions[Total_amount])/B1714,"")</f>
        <v/>
      </c>
    </row>
    <row r="1715" spans="3:3" ht="21" x14ac:dyDescent="0.25">
      <c r="C1715" s="22" t="str" cm="1">
        <f t="array" ref="C1715">IFERROR(SUMPRODUCT((transactions[Stock_ticker]=A1715)*(transactions[Transaction_type]="Buy")*transactions[Total_amount])/B1715,"")</f>
        <v/>
      </c>
    </row>
    <row r="1716" spans="3:3" ht="21" x14ac:dyDescent="0.25">
      <c r="C1716" s="22" t="str" cm="1">
        <f t="array" ref="C1716">IFERROR(SUMPRODUCT((transactions[Stock_ticker]=A1716)*(transactions[Transaction_type]="Buy")*transactions[Total_amount])/B1716,"")</f>
        <v/>
      </c>
    </row>
    <row r="1717" spans="3:3" ht="21" x14ac:dyDescent="0.25">
      <c r="C1717" s="22" t="str" cm="1">
        <f t="array" ref="C1717">IFERROR(SUMPRODUCT((transactions[Stock_ticker]=A1717)*(transactions[Transaction_type]="Buy")*transactions[Total_amount])/B1717,"")</f>
        <v/>
      </c>
    </row>
    <row r="1718" spans="3:3" ht="21" x14ac:dyDescent="0.25">
      <c r="C1718" s="22" t="str" cm="1">
        <f t="array" ref="C1718">IFERROR(SUMPRODUCT((transactions[Stock_ticker]=A1718)*(transactions[Transaction_type]="Buy")*transactions[Total_amount])/B1718,"")</f>
        <v/>
      </c>
    </row>
    <row r="1719" spans="3:3" ht="21" x14ac:dyDescent="0.25">
      <c r="C1719" s="22" t="str" cm="1">
        <f t="array" ref="C1719">IFERROR(SUMPRODUCT((transactions[Stock_ticker]=A1719)*(transactions[Transaction_type]="Buy")*transactions[Total_amount])/B1719,"")</f>
        <v/>
      </c>
    </row>
    <row r="1720" spans="3:3" ht="21" x14ac:dyDescent="0.25">
      <c r="C1720" s="22" t="str" cm="1">
        <f t="array" ref="C1720">IFERROR(SUMPRODUCT((transactions[Stock_ticker]=A1720)*(transactions[Transaction_type]="Buy")*transactions[Total_amount])/B1720,"")</f>
        <v/>
      </c>
    </row>
    <row r="1721" spans="3:3" ht="21" x14ac:dyDescent="0.25">
      <c r="C1721" s="22" t="str" cm="1">
        <f t="array" ref="C1721">IFERROR(SUMPRODUCT((transactions[Stock_ticker]=A1721)*(transactions[Transaction_type]="Buy")*transactions[Total_amount])/B1721,"")</f>
        <v/>
      </c>
    </row>
    <row r="1722" spans="3:3" ht="21" x14ac:dyDescent="0.25">
      <c r="C1722" s="22" t="str" cm="1">
        <f t="array" ref="C1722">IFERROR(SUMPRODUCT((transactions[Stock_ticker]=A1722)*(transactions[Transaction_type]="Buy")*transactions[Total_amount])/B1722,"")</f>
        <v/>
      </c>
    </row>
    <row r="1723" spans="3:3" ht="21" x14ac:dyDescent="0.25">
      <c r="C1723" s="22" t="str" cm="1">
        <f t="array" ref="C1723">IFERROR(SUMPRODUCT((transactions[Stock_ticker]=A1723)*(transactions[Transaction_type]="Buy")*transactions[Total_amount])/B1723,"")</f>
        <v/>
      </c>
    </row>
    <row r="1724" spans="3:3" ht="21" x14ac:dyDescent="0.25">
      <c r="C1724" s="22" t="str" cm="1">
        <f t="array" ref="C1724">IFERROR(SUMPRODUCT((transactions[Stock_ticker]=A1724)*(transactions[Transaction_type]="Buy")*transactions[Total_amount])/B1724,"")</f>
        <v/>
      </c>
    </row>
    <row r="1725" spans="3:3" ht="21" x14ac:dyDescent="0.25">
      <c r="C1725" s="22" t="str" cm="1">
        <f t="array" ref="C1725">IFERROR(SUMPRODUCT((transactions[Stock_ticker]=A1725)*(transactions[Transaction_type]="Buy")*transactions[Total_amount])/B1725,"")</f>
        <v/>
      </c>
    </row>
  </sheetData>
  <mergeCells count="4">
    <mergeCell ref="B1:C1"/>
    <mergeCell ref="D1:E1"/>
    <mergeCell ref="F1:F2"/>
    <mergeCell ref="G1: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3307-74A8-9642-9E55-4C6D017057E9}">
  <dimension ref="A3:H9"/>
  <sheetViews>
    <sheetView showGridLines="0" workbookViewId="0">
      <selection activeCell="G3" sqref="G3:H9"/>
    </sheetView>
  </sheetViews>
  <sheetFormatPr baseColWidth="10" defaultRowHeight="16" x14ac:dyDescent="0.2"/>
  <cols>
    <col min="1" max="1" width="13.6640625" customWidth="1"/>
    <col min="2" max="2" width="17" customWidth="1"/>
    <col min="7" max="7" width="38.1640625" customWidth="1"/>
    <col min="8" max="8" width="16.33203125" customWidth="1"/>
  </cols>
  <sheetData>
    <row r="3" spans="1:8" ht="49" customHeight="1" x14ac:dyDescent="0.2">
      <c r="A3" s="37" t="s">
        <v>18</v>
      </c>
      <c r="B3" s="37" t="s">
        <v>41</v>
      </c>
      <c r="G3" s="30" t="s">
        <v>16</v>
      </c>
      <c r="H3" s="31" t="s">
        <v>41</v>
      </c>
    </row>
    <row r="4" spans="1:8" ht="39" customHeight="1" x14ac:dyDescent="0.25">
      <c r="A4" s="34" t="str" cm="1">
        <f t="array" ref="A4:A6">_xlfn.UNIQUE(_xlfn.ANCHORARRAY(portfolio_dashboard!D4))</f>
        <v>Large</v>
      </c>
      <c r="B4" s="35" cm="1">
        <f t="array" ref="B4:B6">SUMIF(_xlfn.ANCHORARRAY(portfolio_dashboard!D4),_xlfn.ANCHORARRAY('Pie Chart Developer'!A4),_xlfn.ANCHORARRAY(portfolio_dashboard!H4))</f>
        <v>0.58912416830588976</v>
      </c>
      <c r="G4" s="36" t="str" cm="1">
        <f t="array" ref="G4:G9">_xlfn.UNIQUE(_xlfn.ANCHORARRAY(portfolio_dashboard!B4))</f>
        <v>Semiconductors &amp; Semiconductor Equipment</v>
      </c>
      <c r="H4" s="33" cm="1">
        <f t="array" ref="H4:H9">SUMIF(_xlfn.ANCHORARRAY(portfolio_dashboard!B4),_xlfn.ANCHORARRAY('Pie Chart Developer'!G4),_xlfn.ANCHORARRAY(portfolio_dashboard!H4))</f>
        <v>3.4440618158394914E-2</v>
      </c>
    </row>
    <row r="5" spans="1:8" ht="33" customHeight="1" x14ac:dyDescent="0.25">
      <c r="A5" s="34" t="str">
        <v>Mid</v>
      </c>
      <c r="B5" s="35">
        <v>0.20070406336265217</v>
      </c>
      <c r="G5" s="36" t="str">
        <v>Software &amp; IT Services</v>
      </c>
      <c r="H5" s="33">
        <v>0.67802031194794987</v>
      </c>
    </row>
    <row r="6" spans="1:8" ht="36" customHeight="1" x14ac:dyDescent="0.25">
      <c r="A6" s="34" t="str">
        <v>Small</v>
      </c>
      <c r="B6" s="35">
        <v>0.21017176833145815</v>
      </c>
      <c r="G6" s="36" t="str">
        <v>Banking Services</v>
      </c>
      <c r="H6" s="33">
        <v>0.16461096264633718</v>
      </c>
    </row>
    <row r="7" spans="1:8" ht="40" customHeight="1" x14ac:dyDescent="0.25">
      <c r="B7" s="20"/>
      <c r="G7" s="36" t="str">
        <v>Computers, Phones &amp; Household Electronics</v>
      </c>
      <c r="H7" s="33">
        <v>3.6103269062180469E-2</v>
      </c>
    </row>
    <row r="8" spans="1:8" ht="29" customHeight="1" x14ac:dyDescent="0.25">
      <c r="G8" s="36" t="str">
        <v>Specialty Retailers</v>
      </c>
      <c r="H8" s="33">
        <v>2.7417756100202872E-2</v>
      </c>
    </row>
    <row r="9" spans="1:8" ht="28" customHeight="1" x14ac:dyDescent="0.25">
      <c r="G9" s="36" t="str">
        <v>Diversified Retail</v>
      </c>
      <c r="H9" s="33">
        <v>5.9407082084934698E-2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AE532-E711-1A45-969A-A38A823A99E1}">
  <dimension ref="A1:P3"/>
  <sheetViews>
    <sheetView showGridLines="0" showRowColHeaders="0" zoomScale="90" zoomScaleNormal="100" workbookViewId="0">
      <selection activeCell="Q16" sqref="Q16"/>
    </sheetView>
  </sheetViews>
  <sheetFormatPr baseColWidth="10" defaultRowHeight="16" x14ac:dyDescent="0.2"/>
  <cols>
    <col min="18" max="18" width="36.1640625" bestFit="1" customWidth="1"/>
    <col min="19" max="19" width="11.33203125" bestFit="1" customWidth="1"/>
    <col min="20" max="20" width="14" bestFit="1" customWidth="1"/>
    <col min="21" max="21" width="28.5" bestFit="1" customWidth="1"/>
    <col min="22" max="26" width="36.33203125" bestFit="1" customWidth="1"/>
  </cols>
  <sheetData>
    <row r="1" spans="1:16" ht="16" customHeight="1" x14ac:dyDescent="0.2">
      <c r="A1" s="66" t="s">
        <v>42</v>
      </c>
      <c r="B1" s="66"/>
      <c r="C1" s="66"/>
      <c r="D1" s="66"/>
      <c r="E1" s="66"/>
      <c r="F1" s="66"/>
      <c r="G1" s="66"/>
      <c r="H1" s="66"/>
      <c r="I1" s="66"/>
      <c r="J1" s="66"/>
      <c r="K1" s="66"/>
      <c r="L1" s="66"/>
      <c r="M1" s="66"/>
      <c r="N1" s="66"/>
      <c r="O1" s="66"/>
      <c r="P1" s="66"/>
    </row>
    <row r="2" spans="1:16" ht="16" customHeight="1" x14ac:dyDescent="0.2">
      <c r="A2" s="66"/>
      <c r="B2" s="66"/>
      <c r="C2" s="66"/>
      <c r="D2" s="66"/>
      <c r="E2" s="66"/>
      <c r="F2" s="66"/>
      <c r="G2" s="66"/>
      <c r="H2" s="66"/>
      <c r="I2" s="66"/>
      <c r="J2" s="66"/>
      <c r="K2" s="66"/>
      <c r="L2" s="66"/>
      <c r="M2" s="66"/>
      <c r="N2" s="66"/>
      <c r="O2" s="66"/>
      <c r="P2" s="66"/>
    </row>
    <row r="3" spans="1:16" ht="16" customHeight="1" x14ac:dyDescent="0.2">
      <c r="A3" s="66"/>
      <c r="B3" s="66"/>
      <c r="C3" s="66"/>
      <c r="D3" s="66"/>
      <c r="E3" s="66"/>
      <c r="F3" s="66"/>
      <c r="G3" s="66"/>
      <c r="H3" s="66"/>
      <c r="I3" s="66"/>
      <c r="J3" s="66"/>
      <c r="K3" s="66"/>
      <c r="L3" s="66"/>
      <c r="M3" s="66"/>
      <c r="N3" s="66"/>
      <c r="O3" s="66"/>
      <c r="P3" s="66"/>
    </row>
  </sheetData>
  <mergeCells count="1">
    <mergeCell ref="A1:P3"/>
  </mergeCells>
  <pageMargins left="0.7" right="0.7" top="0.75" bottom="0.75" header="0.3" footer="0.3"/>
  <pageSetup paperSize="8" fitToWidth="0" fitToHeight="0" orientation="landscape"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09594-E8BB-0A4E-ADF3-FC5CE595E84E}">
  <dimension ref="A1:O35"/>
  <sheetViews>
    <sheetView showGridLines="0" tabSelected="1" zoomScale="65" zoomScaleNormal="65" workbookViewId="0">
      <selection activeCell="G61" sqref="G61"/>
    </sheetView>
  </sheetViews>
  <sheetFormatPr baseColWidth="10" defaultRowHeight="16" x14ac:dyDescent="0.2"/>
  <cols>
    <col min="2" max="2" width="36.1640625" bestFit="1" customWidth="1"/>
    <col min="3" max="3" width="10.33203125" bestFit="1" customWidth="1"/>
    <col min="4" max="4" width="20" bestFit="1" customWidth="1"/>
    <col min="5" max="5" width="38.83203125" bestFit="1" customWidth="1"/>
    <col min="6" max="7" width="22.6640625" bestFit="1" customWidth="1"/>
    <col min="8" max="9" width="15.5" bestFit="1" customWidth="1"/>
    <col min="10" max="10" width="36.83203125" customWidth="1"/>
    <col min="11" max="11" width="28.6640625" customWidth="1"/>
    <col min="13" max="13" width="40.83203125" customWidth="1"/>
    <col min="14" max="14" width="25" customWidth="1"/>
    <col min="15" max="15" width="26.5" customWidth="1"/>
    <col min="16" max="16" width="23.33203125" customWidth="1"/>
  </cols>
  <sheetData>
    <row r="1" spans="1:14" x14ac:dyDescent="0.2">
      <c r="A1" s="70" t="s">
        <v>58</v>
      </c>
      <c r="B1" s="70"/>
      <c r="C1" s="70"/>
      <c r="D1" s="70"/>
      <c r="E1" s="70"/>
      <c r="F1" s="70"/>
      <c r="G1" s="70"/>
      <c r="H1" s="70"/>
    </row>
    <row r="2" spans="1:14" x14ac:dyDescent="0.2">
      <c r="A2" s="70"/>
      <c r="B2" s="70"/>
      <c r="C2" s="70"/>
      <c r="D2" s="70"/>
      <c r="E2" s="70"/>
      <c r="F2" s="70"/>
      <c r="G2" s="70"/>
      <c r="H2" s="70"/>
    </row>
    <row r="8" spans="1:14" x14ac:dyDescent="0.2">
      <c r="J8" s="68" t="s">
        <v>16</v>
      </c>
      <c r="K8" t="s">
        <v>54</v>
      </c>
      <c r="M8" s="68" t="s">
        <v>18</v>
      </c>
      <c r="N8" t="s">
        <v>54</v>
      </c>
    </row>
    <row r="10" spans="1:14" x14ac:dyDescent="0.2">
      <c r="J10" s="68" t="s">
        <v>31</v>
      </c>
      <c r="K10" t="s">
        <v>32</v>
      </c>
      <c r="M10" s="68" t="s">
        <v>47</v>
      </c>
      <c r="N10" t="s">
        <v>55</v>
      </c>
    </row>
    <row r="11" spans="1:14" x14ac:dyDescent="0.2">
      <c r="J11" s="69" t="s">
        <v>14</v>
      </c>
      <c r="K11" s="67">
        <v>595</v>
      </c>
      <c r="M11" s="69" t="s">
        <v>51</v>
      </c>
      <c r="N11" s="67">
        <v>889</v>
      </c>
    </row>
    <row r="12" spans="1:14" x14ac:dyDescent="0.2">
      <c r="J12" s="69" t="s">
        <v>12</v>
      </c>
      <c r="K12" s="67">
        <v>336</v>
      </c>
      <c r="M12" s="69" t="s">
        <v>50</v>
      </c>
      <c r="N12" s="67">
        <v>186</v>
      </c>
    </row>
    <row r="13" spans="1:14" x14ac:dyDescent="0.2">
      <c r="J13" s="69" t="s">
        <v>9</v>
      </c>
      <c r="K13" s="67">
        <v>186</v>
      </c>
      <c r="M13" s="69" t="s">
        <v>49</v>
      </c>
      <c r="N13" s="67">
        <v>336</v>
      </c>
    </row>
    <row r="14" spans="1:14" x14ac:dyDescent="0.2">
      <c r="J14" s="69" t="s">
        <v>10</v>
      </c>
      <c r="K14" s="67">
        <v>889</v>
      </c>
      <c r="M14" s="69" t="s">
        <v>52</v>
      </c>
      <c r="N14" s="67">
        <v>309</v>
      </c>
    </row>
    <row r="15" spans="1:14" x14ac:dyDescent="0.2">
      <c r="J15" s="69" t="s">
        <v>13</v>
      </c>
      <c r="K15" s="67">
        <v>446</v>
      </c>
      <c r="M15" s="69" t="s">
        <v>48</v>
      </c>
      <c r="N15" s="67">
        <v>2004</v>
      </c>
    </row>
    <row r="16" spans="1:14" x14ac:dyDescent="0.2">
      <c r="J16" s="69" t="s">
        <v>43</v>
      </c>
      <c r="K16" s="67">
        <v>886</v>
      </c>
      <c r="M16" s="69" t="s">
        <v>53</v>
      </c>
      <c r="N16" s="67">
        <v>145</v>
      </c>
    </row>
    <row r="17" spans="10:15" x14ac:dyDescent="0.2">
      <c r="J17" s="69" t="s">
        <v>44</v>
      </c>
      <c r="K17" s="67">
        <v>309</v>
      </c>
      <c r="M17" s="69" t="s">
        <v>46</v>
      </c>
      <c r="N17" s="67">
        <v>3869</v>
      </c>
    </row>
    <row r="18" spans="10:15" x14ac:dyDescent="0.2">
      <c r="J18" s="69" t="s">
        <v>45</v>
      </c>
      <c r="K18" s="67">
        <v>145</v>
      </c>
    </row>
    <row r="19" spans="10:15" x14ac:dyDescent="0.2">
      <c r="J19" s="69" t="s">
        <v>11</v>
      </c>
      <c r="K19" s="67">
        <v>77</v>
      </c>
    </row>
    <row r="20" spans="10:15" x14ac:dyDescent="0.2">
      <c r="J20" s="69" t="s">
        <v>46</v>
      </c>
      <c r="K20" s="67">
        <v>3869</v>
      </c>
    </row>
    <row r="22" spans="10:15" x14ac:dyDescent="0.2">
      <c r="M22" s="68" t="s">
        <v>16</v>
      </c>
      <c r="N22" t="s">
        <v>54</v>
      </c>
    </row>
    <row r="23" spans="10:15" x14ac:dyDescent="0.2">
      <c r="J23" s="68" t="s">
        <v>16</v>
      </c>
      <c r="K23" t="s">
        <v>54</v>
      </c>
    </row>
    <row r="24" spans="10:15" x14ac:dyDescent="0.2">
      <c r="M24" s="68" t="s">
        <v>47</v>
      </c>
      <c r="N24" t="s">
        <v>56</v>
      </c>
      <c r="O24" t="s">
        <v>55</v>
      </c>
    </row>
    <row r="25" spans="10:15" x14ac:dyDescent="0.2">
      <c r="J25" s="68" t="s">
        <v>47</v>
      </c>
      <c r="K25" t="s">
        <v>57</v>
      </c>
      <c r="M25" s="69" t="s">
        <v>14</v>
      </c>
      <c r="N25" s="67">
        <v>183.89</v>
      </c>
      <c r="O25" s="67">
        <v>595</v>
      </c>
    </row>
    <row r="26" spans="10:15" x14ac:dyDescent="0.2">
      <c r="J26" s="69" t="s">
        <v>14</v>
      </c>
      <c r="K26" s="67">
        <v>-904.40000000000612</v>
      </c>
      <c r="M26" s="69" t="s">
        <v>12</v>
      </c>
      <c r="N26" s="67">
        <v>194.74</v>
      </c>
      <c r="O26" s="67">
        <v>336</v>
      </c>
    </row>
    <row r="27" spans="10:15" x14ac:dyDescent="0.2">
      <c r="J27" s="69" t="s">
        <v>12</v>
      </c>
      <c r="K27" s="67">
        <v>-1044.959999999995</v>
      </c>
      <c r="M27" s="69" t="s">
        <v>9</v>
      </c>
      <c r="N27" s="67">
        <v>213.62</v>
      </c>
      <c r="O27" s="67">
        <v>186</v>
      </c>
    </row>
    <row r="28" spans="10:15" x14ac:dyDescent="0.2">
      <c r="J28" s="69" t="s">
        <v>9</v>
      </c>
      <c r="K28" s="67">
        <v>-89.279999999998097</v>
      </c>
      <c r="M28" s="69" t="s">
        <v>10</v>
      </c>
      <c r="N28" s="67">
        <v>202.065</v>
      </c>
      <c r="O28" s="67">
        <v>889</v>
      </c>
    </row>
    <row r="29" spans="10:15" x14ac:dyDescent="0.2">
      <c r="J29" s="69" t="s">
        <v>10</v>
      </c>
      <c r="K29" s="67">
        <v>2573.6550000000093</v>
      </c>
      <c r="M29" s="69" t="s">
        <v>13</v>
      </c>
      <c r="N29" s="67">
        <v>514.27</v>
      </c>
      <c r="O29" s="67">
        <v>446</v>
      </c>
    </row>
    <row r="30" spans="10:15" x14ac:dyDescent="0.2">
      <c r="J30" s="69" t="s">
        <v>13</v>
      </c>
      <c r="K30" s="67">
        <v>-2359.3399999999838</v>
      </c>
      <c r="M30" s="69" t="s">
        <v>43</v>
      </c>
      <c r="N30" s="67">
        <v>452.85</v>
      </c>
      <c r="O30" s="67">
        <v>886</v>
      </c>
    </row>
    <row r="31" spans="10:15" x14ac:dyDescent="0.2">
      <c r="J31" s="69" t="s">
        <v>43</v>
      </c>
      <c r="K31" s="67">
        <v>0</v>
      </c>
      <c r="M31" s="69" t="s">
        <v>44</v>
      </c>
      <c r="N31" s="67">
        <v>123.62</v>
      </c>
      <c r="O31" s="67">
        <v>309</v>
      </c>
    </row>
    <row r="32" spans="10:15" x14ac:dyDescent="0.2">
      <c r="J32" s="69" t="s">
        <v>44</v>
      </c>
      <c r="K32" s="67">
        <v>-114.32999999999701</v>
      </c>
      <c r="M32" s="69" t="s">
        <v>45</v>
      </c>
      <c r="N32" s="67">
        <v>196.6301</v>
      </c>
      <c r="O32" s="67">
        <v>145</v>
      </c>
    </row>
    <row r="33" spans="10:15" x14ac:dyDescent="0.2">
      <c r="J33" s="69" t="s">
        <v>45</v>
      </c>
      <c r="K33" s="67">
        <v>-114.53549999999836</v>
      </c>
      <c r="M33" s="69" t="s">
        <v>11</v>
      </c>
      <c r="N33" s="67">
        <v>265.63</v>
      </c>
      <c r="O33" s="67">
        <v>77</v>
      </c>
    </row>
    <row r="34" spans="10:15" x14ac:dyDescent="0.2">
      <c r="J34" s="69" t="s">
        <v>11</v>
      </c>
      <c r="K34" s="67">
        <v>-73.919999999998424</v>
      </c>
      <c r="M34" s="69" t="s">
        <v>46</v>
      </c>
      <c r="N34" s="67">
        <v>2347.3150999999998</v>
      </c>
      <c r="O34" s="67">
        <v>3869</v>
      </c>
    </row>
    <row r="35" spans="10:15" x14ac:dyDescent="0.2">
      <c r="J35" s="69" t="s">
        <v>46</v>
      </c>
      <c r="K35" s="67">
        <v>-2127.110499999967</v>
      </c>
    </row>
  </sheetData>
  <mergeCells count="1">
    <mergeCell ref="A1:H2"/>
  </mergeCells>
  <pageMargins left="0.7" right="0.7" top="0.75" bottom="0.75" header="0.3" footer="0.3"/>
  <pageSetup paperSize="8" orientation="landscape" horizontalDpi="0" verticalDpi="0"/>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transactions</vt:lpstr>
      <vt:lpstr>portfolio_dashboard</vt:lpstr>
      <vt:lpstr>Realized P&amp;L</vt:lpstr>
      <vt:lpstr>Pie Chart Developer</vt:lpstr>
      <vt:lpstr>Dashboard</vt:lpstr>
      <vt:lpstr>PivotTable_Dashboard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Rindhuja Johnson</dc:creator>
  <cp:lastModifiedBy>Rindhuja Johnson</cp:lastModifiedBy>
  <dcterms:created xsi:type="dcterms:W3CDTF">2024-06-27T01:48:54Z</dcterms:created>
  <dcterms:modified xsi:type="dcterms:W3CDTF">2024-07-01T16:17:37Z</dcterms:modified>
</cp:coreProperties>
</file>