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/Dropbox/Courant 2022/"/>
    </mc:Choice>
  </mc:AlternateContent>
  <xr:revisionPtr revIDLastSave="0" documentId="13_ncr:1_{27126A22-EEB1-0246-9AD6-CB24A26B0283}" xr6:coauthVersionLast="36" xr6:coauthVersionMax="36" xr10:uidLastSave="{00000000-0000-0000-0000-000000000000}"/>
  <bookViews>
    <workbookView xWindow="420" yWindow="4980" windowWidth="27640" windowHeight="13020" xr2:uid="{347D0174-F3C2-4F49-BDAE-2EE827B55AD2}"/>
  </bookViews>
  <sheets>
    <sheet name="when prncpl is rcvd impacts PV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T17" i="1"/>
  <c r="S17" i="1"/>
  <c r="R17" i="1"/>
  <c r="Q17" i="1"/>
  <c r="U7" i="1"/>
  <c r="T7" i="1"/>
  <c r="S7" i="1"/>
  <c r="R7" i="1"/>
  <c r="Q7" i="1"/>
  <c r="U22" i="1"/>
  <c r="Q20" i="1"/>
  <c r="U19" i="1"/>
  <c r="Q19" i="1"/>
  <c r="Q18" i="1"/>
  <c r="U4" i="1"/>
  <c r="T4" i="1"/>
  <c r="S4" i="1"/>
  <c r="R4" i="1"/>
  <c r="Q4" i="1"/>
  <c r="Q13" i="1"/>
  <c r="Q8" i="1"/>
  <c r="J20" i="1"/>
  <c r="K21" i="1"/>
  <c r="N24" i="1"/>
  <c r="M23" i="1"/>
  <c r="L22" i="1"/>
  <c r="N4" i="1"/>
  <c r="M4" i="1"/>
  <c r="L4" i="1"/>
  <c r="K4" i="1"/>
  <c r="J4" i="1"/>
  <c r="N13" i="1"/>
  <c r="M13" i="1"/>
  <c r="L13" i="1"/>
  <c r="K13" i="1"/>
  <c r="J13" i="1"/>
  <c r="N23" i="1"/>
  <c r="N22" i="1"/>
  <c r="M22" i="1"/>
  <c r="N21" i="1"/>
  <c r="M21" i="1"/>
  <c r="L21" i="1"/>
  <c r="N20" i="1"/>
  <c r="M20" i="1"/>
  <c r="L20" i="1"/>
  <c r="K20" i="1"/>
  <c r="N19" i="1"/>
  <c r="M19" i="1"/>
  <c r="L19" i="1"/>
  <c r="K19" i="1"/>
  <c r="J19" i="1"/>
  <c r="N18" i="1"/>
  <c r="M18" i="1"/>
  <c r="L18" i="1"/>
  <c r="K18" i="1"/>
  <c r="J18" i="1"/>
  <c r="N12" i="1"/>
  <c r="U12" i="1" s="1"/>
  <c r="M12" i="1"/>
  <c r="L12" i="1"/>
  <c r="K12" i="1"/>
  <c r="J12" i="1"/>
  <c r="Q12" i="1" s="1"/>
  <c r="N11" i="1"/>
  <c r="M11" i="1"/>
  <c r="L11" i="1"/>
  <c r="K11" i="1"/>
  <c r="J11" i="1"/>
  <c r="Q11" i="1" s="1"/>
  <c r="N10" i="1"/>
  <c r="M10" i="1"/>
  <c r="L10" i="1"/>
  <c r="S10" i="1" s="1"/>
  <c r="K10" i="1"/>
  <c r="J10" i="1"/>
  <c r="Q10" i="1" s="1"/>
  <c r="N9" i="1"/>
  <c r="M9" i="1"/>
  <c r="L9" i="1"/>
  <c r="K9" i="1"/>
  <c r="J9" i="1"/>
  <c r="Q9" i="1" s="1"/>
  <c r="N8" i="1"/>
  <c r="U8" i="1" s="1"/>
  <c r="M8" i="1"/>
  <c r="L8" i="1"/>
  <c r="K8" i="1"/>
  <c r="J8" i="1"/>
  <c r="G8" i="1"/>
  <c r="G9" i="1" s="1"/>
  <c r="G10" i="1" s="1"/>
  <c r="G11" i="1" s="1"/>
  <c r="G12" i="1" s="1"/>
  <c r="G13" i="1" s="1"/>
  <c r="G14" i="1" s="1"/>
  <c r="U24" i="1" s="1"/>
  <c r="F8" i="1"/>
  <c r="F9" i="1" s="1"/>
  <c r="F10" i="1" s="1"/>
  <c r="F11" i="1" s="1"/>
  <c r="F12" i="1" s="1"/>
  <c r="F13" i="1" s="1"/>
  <c r="F14" i="1" s="1"/>
  <c r="E8" i="1"/>
  <c r="E9" i="1" s="1"/>
  <c r="E10" i="1" s="1"/>
  <c r="E11" i="1" s="1"/>
  <c r="E12" i="1" s="1"/>
  <c r="E13" i="1" s="1"/>
  <c r="E14" i="1" s="1"/>
  <c r="D8" i="1"/>
  <c r="D9" i="1" s="1"/>
  <c r="D10" i="1" s="1"/>
  <c r="D11" i="1" s="1"/>
  <c r="D12" i="1" s="1"/>
  <c r="D13" i="1" s="1"/>
  <c r="D14" i="1" s="1"/>
  <c r="C8" i="1"/>
  <c r="C9" i="1" s="1"/>
  <c r="C10" i="1" s="1"/>
  <c r="C11" i="1" s="1"/>
  <c r="C12" i="1" s="1"/>
  <c r="C13" i="1" s="1"/>
  <c r="C14" i="1" s="1"/>
  <c r="T9" i="1" l="1"/>
  <c r="R11" i="1"/>
  <c r="R18" i="1"/>
  <c r="T20" i="1"/>
  <c r="R8" i="1"/>
  <c r="U9" i="1"/>
  <c r="T10" i="1"/>
  <c r="S11" i="1"/>
  <c r="R12" i="1"/>
  <c r="U13" i="1"/>
  <c r="S18" i="1"/>
  <c r="R19" i="1"/>
  <c r="U20" i="1"/>
  <c r="U21" i="1"/>
  <c r="T23" i="1"/>
  <c r="S8" i="1"/>
  <c r="R9" i="1"/>
  <c r="U10" i="1"/>
  <c r="T11" i="1"/>
  <c r="S12" i="1"/>
  <c r="R13" i="1"/>
  <c r="T18" i="1"/>
  <c r="S19" i="1"/>
  <c r="R20" i="1"/>
  <c r="R21" i="1"/>
  <c r="S22" i="1"/>
  <c r="U23" i="1"/>
  <c r="T13" i="1"/>
  <c r="T21" i="1"/>
  <c r="T8" i="1"/>
  <c r="S9" i="1"/>
  <c r="R10" i="1"/>
  <c r="U11" i="1"/>
  <c r="T12" i="1"/>
  <c r="S13" i="1"/>
  <c r="U18" i="1"/>
  <c r="T19" i="1"/>
  <c r="S20" i="1"/>
  <c r="S21" i="1"/>
  <c r="T22" i="1"/>
</calcChain>
</file>

<file path=xl/sharedStrings.xml><?xml version="1.0" encoding="utf-8"?>
<sst xmlns="http://schemas.openxmlformats.org/spreadsheetml/2006/main" count="10" uniqueCount="10">
  <si>
    <t>Notional</t>
  </si>
  <si>
    <t>Coupon</t>
  </si>
  <si>
    <t>Inputs: 1) forward rates, 2) coupon of bond, 3) when the principal is received (which would be a function of prepayment speeds)</t>
  </si>
  <si>
    <t>Below is a very, very simplistic model to show: if when rates fall / rise that prepayments speed up / slow down, respectively, then there is negative convexity</t>
  </si>
  <si>
    <t>Forward rates (flat curve)</t>
  </si>
  <si>
    <t>Discount Factors (by year)</t>
  </si>
  <si>
    <t>Bond Cash Flows</t>
  </si>
  <si>
    <t>Mortgage Cash Flows</t>
  </si>
  <si>
    <t>PV (Cash Flows)</t>
  </si>
  <si>
    <t>PV (Mortgage Cash Flows)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</si>
</sst>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2" fillId="2" borderId="0" xfId="0" applyNumberFormat="1" applyFont="1" applyFill="1"/>
    <xf numFmtId="0" fontId="2" fillId="2" borderId="0" xfId="0" applyFont="1" applyFill="1"/>
    <xf numFmtId="9" fontId="0" fillId="0" borderId="0" xfId="0" applyNumberFormat="1" applyFont="1" applyFill="1"/>
    <xf numFmtId="164" fontId="0" fillId="0" borderId="0" xfId="1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3" fontId="0" fillId="0" borderId="0" xfId="0" applyNumberFormat="1"/>
    <xf numFmtId="166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Bond vs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'when prncpl is rcvd impacts PV'!$Q$4:$U$4</c:f>
              <c:numCache>
                <c:formatCode>0%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</c:numCache>
            </c:numRef>
          </c:xVal>
          <c:yVal>
            <c:numRef>
              <c:f>'when prncpl is rcvd impacts PV'!$Q$7:$U$7</c:f>
              <c:numCache>
                <c:formatCode>_(* #,##0.0_);_(* \(#,##0.0\);_(* "-"??_);_(@_)</c:formatCode>
                <c:ptCount val="5"/>
                <c:pt idx="0">
                  <c:v>110.83438288775636</c:v>
                </c:pt>
                <c:pt idx="1">
                  <c:v>105.24213685674634</c:v>
                </c:pt>
                <c:pt idx="2">
                  <c:v>99.999999999999972</c:v>
                </c:pt>
                <c:pt idx="3">
                  <c:v>95.082675673994586</c:v>
                </c:pt>
                <c:pt idx="4">
                  <c:v>90.466920680471759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3-3D4B-B71B-553B671D6A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'when prncpl is rcvd impacts PV'!$Q$4:$U$4</c:f>
              <c:numCache>
                <c:formatCode>0%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</c:numCache>
            </c:numRef>
          </c:xVal>
          <c:yVal>
            <c:numRef>
              <c:f>'when prncpl is rcvd impacts PV'!$Q$17:$U$17</c:f>
              <c:numCache>
                <c:formatCode>_(* #,##0.0_);_(* \(#,##0.0\);_(* "-"??_);_(@_)</c:formatCode>
                <c:ptCount val="5"/>
                <c:pt idx="0">
                  <c:v>105.65722270978935</c:v>
                </c:pt>
                <c:pt idx="1">
                  <c:v>103.62989522425684</c:v>
                </c:pt>
                <c:pt idx="2">
                  <c:v>99.999999999999986</c:v>
                </c:pt>
                <c:pt idx="3">
                  <c:v>95.082675673994586</c:v>
                </c:pt>
                <c:pt idx="4">
                  <c:v>89.221421196702579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3-3D4B-B71B-553B671D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2512"/>
        <c:axId val="134474240"/>
      </c:scatterChart>
      <c:valAx>
        <c:axId val="134472512"/>
        <c:scaling>
          <c:orientation val="minMax"/>
          <c:max val="7.0000000000000007E-2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4240"/>
        <c:crosses val="autoZero"/>
        <c:crossBetween val="midCat"/>
      </c:valAx>
      <c:valAx>
        <c:axId val="134474240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82550</xdr:colOff>
      <xdr:row>4</xdr:row>
      <xdr:rowOff>165100</xdr:rowOff>
    </xdr:from>
    <xdr:to>
      <xdr:col>26</xdr:col>
      <xdr:colOff>527050</xdr:colOff>
      <xdr:row>19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26437-E53B-9944-94DA-E72134F3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62EB-7900-F54C-A056-A45191FC0272}">
  <dimension ref="B1:U24"/>
  <sheetViews>
    <sheetView tabSelected="1" workbookViewId="0">
      <selection activeCell="Q7" sqref="Q7:U7"/>
    </sheetView>
  </sheetViews>
  <sheetFormatPr baseColWidth="10" defaultRowHeight="15" x14ac:dyDescent="0.2"/>
  <cols>
    <col min="1" max="1" width="2.83203125" customWidth="1"/>
    <col min="2" max="2" width="20.83203125" customWidth="1"/>
    <col min="3" max="8" width="7.83203125" customWidth="1"/>
    <col min="9" max="9" width="2.1640625" bestFit="1" customWidth="1"/>
    <col min="10" max="15" width="7.83203125" customWidth="1"/>
    <col min="16" max="16" width="2.1640625" bestFit="1" customWidth="1"/>
    <col min="17" max="21" width="7.83203125" customWidth="1"/>
  </cols>
  <sheetData>
    <row r="1" spans="2:21" x14ac:dyDescent="0.2">
      <c r="B1" t="s">
        <v>1</v>
      </c>
      <c r="C1" s="2">
        <v>0.05</v>
      </c>
      <c r="E1" t="s">
        <v>3</v>
      </c>
    </row>
    <row r="2" spans="2:21" x14ac:dyDescent="0.2">
      <c r="B2" t="s">
        <v>0</v>
      </c>
      <c r="C2" s="3">
        <v>100</v>
      </c>
      <c r="E2" t="s">
        <v>2</v>
      </c>
    </row>
    <row r="4" spans="2:21" x14ac:dyDescent="0.2">
      <c r="B4" t="s">
        <v>4</v>
      </c>
      <c r="C4" s="2">
        <v>0.03</v>
      </c>
      <c r="D4" s="2">
        <v>0.04</v>
      </c>
      <c r="E4" s="2">
        <v>0.05</v>
      </c>
      <c r="F4" s="2">
        <v>0.06</v>
      </c>
      <c r="G4" s="2">
        <v>7.0000000000000007E-2</v>
      </c>
      <c r="J4" s="1">
        <f>C4</f>
        <v>0.03</v>
      </c>
      <c r="K4" s="1">
        <f>D4</f>
        <v>0.04</v>
      </c>
      <c r="L4" s="1">
        <f>E4</f>
        <v>0.05</v>
      </c>
      <c r="M4" s="1">
        <f>F4</f>
        <v>0.06</v>
      </c>
      <c r="N4" s="1">
        <f>G4</f>
        <v>7.0000000000000007E-2</v>
      </c>
      <c r="Q4" s="1">
        <f>C4</f>
        <v>0.03</v>
      </c>
      <c r="R4" s="1">
        <f t="shared" ref="R4:U4" si="0">D4</f>
        <v>0.04</v>
      </c>
      <c r="S4" s="1">
        <f t="shared" si="0"/>
        <v>0.05</v>
      </c>
      <c r="T4" s="1">
        <f t="shared" si="0"/>
        <v>0.06</v>
      </c>
      <c r="U4" s="1">
        <f t="shared" si="0"/>
        <v>7.0000000000000007E-2</v>
      </c>
    </row>
    <row r="5" spans="2:21" x14ac:dyDescent="0.2">
      <c r="C5" s="4"/>
      <c r="D5" s="4"/>
      <c r="E5" s="4"/>
      <c r="F5" s="4"/>
      <c r="G5" s="4"/>
      <c r="H5" s="4"/>
    </row>
    <row r="6" spans="2:21" x14ac:dyDescent="0.2">
      <c r="B6" s="6" t="s">
        <v>5</v>
      </c>
      <c r="J6" s="7" t="s">
        <v>6</v>
      </c>
      <c r="Q6" s="7" t="s">
        <v>8</v>
      </c>
    </row>
    <row r="7" spans="2:21" x14ac:dyDescent="0.2"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J7" s="7"/>
      <c r="Q7" s="9">
        <f>SUM(Q8:Q14)</f>
        <v>110.83438288775636</v>
      </c>
      <c r="R7" s="9">
        <f t="shared" ref="R7:U7" si="1">SUM(R8:R14)</f>
        <v>105.24213685674634</v>
      </c>
      <c r="S7" s="9">
        <f t="shared" si="1"/>
        <v>99.999999999999972</v>
      </c>
      <c r="T7" s="9">
        <f t="shared" si="1"/>
        <v>95.082675673994586</v>
      </c>
      <c r="U7" s="9">
        <f t="shared" si="1"/>
        <v>90.466920680471759</v>
      </c>
    </row>
    <row r="8" spans="2:21" x14ac:dyDescent="0.2">
      <c r="B8">
        <v>1</v>
      </c>
      <c r="C8" s="5">
        <f>C7/(1+C$4)</f>
        <v>0.970873786407767</v>
      </c>
      <c r="D8" s="5">
        <f t="shared" ref="D8:G14" si="2">D7/(1+D$4)</f>
        <v>0.96153846153846145</v>
      </c>
      <c r="E8" s="5">
        <f t="shared" si="2"/>
        <v>0.95238095238095233</v>
      </c>
      <c r="F8" s="5">
        <f t="shared" si="2"/>
        <v>0.94339622641509424</v>
      </c>
      <c r="G8" s="5">
        <f t="shared" si="2"/>
        <v>0.93457943925233644</v>
      </c>
      <c r="H8" s="5"/>
      <c r="I8">
        <v>1</v>
      </c>
      <c r="J8">
        <f>$C$1*$C$2</f>
        <v>5</v>
      </c>
      <c r="K8">
        <f t="shared" ref="K8:N12" si="3">$C$1*$C$2</f>
        <v>5</v>
      </c>
      <c r="L8">
        <f t="shared" si="3"/>
        <v>5</v>
      </c>
      <c r="M8">
        <f t="shared" si="3"/>
        <v>5</v>
      </c>
      <c r="N8">
        <f t="shared" si="3"/>
        <v>5</v>
      </c>
      <c r="P8">
        <v>1</v>
      </c>
      <c r="Q8" s="8">
        <f>C8*J8</f>
        <v>4.8543689320388346</v>
      </c>
      <c r="R8" s="8">
        <f t="shared" ref="R8:R13" si="4">D8*K8</f>
        <v>4.8076923076923075</v>
      </c>
      <c r="S8" s="8">
        <f t="shared" ref="S8:S13" si="5">E8*L8</f>
        <v>4.7619047619047619</v>
      </c>
      <c r="T8" s="8">
        <f t="shared" ref="T8:T13" si="6">F8*M8</f>
        <v>4.7169811320754711</v>
      </c>
      <c r="U8" s="8">
        <f t="shared" ref="U8:U13" si="7">G8*N8</f>
        <v>4.6728971962616823</v>
      </c>
    </row>
    <row r="9" spans="2:21" x14ac:dyDescent="0.2">
      <c r="B9">
        <v>2</v>
      </c>
      <c r="C9" s="5">
        <f>C8/(1+C$4)</f>
        <v>0.94259590913375435</v>
      </c>
      <c r="D9" s="5">
        <f t="shared" si="2"/>
        <v>0.92455621301775137</v>
      </c>
      <c r="E9" s="5">
        <f t="shared" si="2"/>
        <v>0.90702947845804982</v>
      </c>
      <c r="F9" s="5">
        <f t="shared" si="2"/>
        <v>0.88999644001423983</v>
      </c>
      <c r="G9" s="5">
        <f t="shared" si="2"/>
        <v>0.87343872827321156</v>
      </c>
      <c r="H9" s="5"/>
      <c r="I9">
        <v>2</v>
      </c>
      <c r="J9">
        <f t="shared" ref="J9:J12" si="8">$C$1*$C$2</f>
        <v>5</v>
      </c>
      <c r="K9">
        <f t="shared" si="3"/>
        <v>5</v>
      </c>
      <c r="L9">
        <f t="shared" si="3"/>
        <v>5</v>
      </c>
      <c r="M9">
        <f t="shared" si="3"/>
        <v>5</v>
      </c>
      <c r="N9">
        <f t="shared" si="3"/>
        <v>5</v>
      </c>
      <c r="P9">
        <v>2</v>
      </c>
      <c r="Q9" s="8">
        <f t="shared" ref="Q9:Q13" si="9">C9*J9</f>
        <v>4.7129795456687713</v>
      </c>
      <c r="R9" s="8">
        <f t="shared" si="4"/>
        <v>4.6227810650887573</v>
      </c>
      <c r="S9" s="8">
        <f t="shared" si="5"/>
        <v>4.5351473922902494</v>
      </c>
      <c r="T9" s="8">
        <f t="shared" si="6"/>
        <v>4.449982200071199</v>
      </c>
      <c r="U9" s="8">
        <f t="shared" si="7"/>
        <v>4.3671936413660575</v>
      </c>
    </row>
    <row r="10" spans="2:21" x14ac:dyDescent="0.2">
      <c r="B10">
        <v>3</v>
      </c>
      <c r="C10" s="5">
        <f>C9/(1+C$4)</f>
        <v>0.9151416593531595</v>
      </c>
      <c r="D10" s="5">
        <f t="shared" si="2"/>
        <v>0.88899635867091475</v>
      </c>
      <c r="E10" s="5">
        <f t="shared" si="2"/>
        <v>0.86383759853147601</v>
      </c>
      <c r="F10" s="5">
        <f t="shared" si="2"/>
        <v>0.83961928303230171</v>
      </c>
      <c r="G10" s="5">
        <f t="shared" si="2"/>
        <v>0.81629787689085187</v>
      </c>
      <c r="H10" s="5"/>
      <c r="I10">
        <v>3</v>
      </c>
      <c r="J10">
        <f t="shared" si="8"/>
        <v>5</v>
      </c>
      <c r="K10">
        <f t="shared" si="3"/>
        <v>5</v>
      </c>
      <c r="L10">
        <f t="shared" si="3"/>
        <v>5</v>
      </c>
      <c r="M10">
        <f t="shared" si="3"/>
        <v>5</v>
      </c>
      <c r="N10">
        <f t="shared" si="3"/>
        <v>5</v>
      </c>
      <c r="P10">
        <v>3</v>
      </c>
      <c r="Q10" s="8">
        <f t="shared" si="9"/>
        <v>4.5757082967657974</v>
      </c>
      <c r="R10" s="8">
        <f t="shared" si="4"/>
        <v>4.4449817933545734</v>
      </c>
      <c r="S10" s="8">
        <f t="shared" si="5"/>
        <v>4.3191879926573797</v>
      </c>
      <c r="T10" s="8">
        <f t="shared" si="6"/>
        <v>4.1980964151615083</v>
      </c>
      <c r="U10" s="8">
        <f t="shared" si="7"/>
        <v>4.081489384454259</v>
      </c>
    </row>
    <row r="11" spans="2:21" x14ac:dyDescent="0.2">
      <c r="B11">
        <v>4</v>
      </c>
      <c r="C11" s="5">
        <f>C10/(1+C$4)</f>
        <v>0.88848704791568878</v>
      </c>
      <c r="D11" s="5">
        <f t="shared" si="2"/>
        <v>0.85480419102972571</v>
      </c>
      <c r="E11" s="5">
        <f t="shared" si="2"/>
        <v>0.82270247479188185</v>
      </c>
      <c r="F11" s="5">
        <f t="shared" si="2"/>
        <v>0.79209366323802044</v>
      </c>
      <c r="G11" s="5">
        <f t="shared" si="2"/>
        <v>0.76289521204752508</v>
      </c>
      <c r="H11" s="5"/>
      <c r="I11">
        <v>4</v>
      </c>
      <c r="J11">
        <f t="shared" si="8"/>
        <v>5</v>
      </c>
      <c r="K11">
        <f t="shared" si="3"/>
        <v>5</v>
      </c>
      <c r="L11">
        <f t="shared" si="3"/>
        <v>5</v>
      </c>
      <c r="M11">
        <f t="shared" si="3"/>
        <v>5</v>
      </c>
      <c r="N11">
        <f t="shared" si="3"/>
        <v>5</v>
      </c>
      <c r="P11">
        <v>4</v>
      </c>
      <c r="Q11" s="8">
        <f t="shared" si="9"/>
        <v>4.4424352395784439</v>
      </c>
      <c r="R11" s="8">
        <f t="shared" si="4"/>
        <v>4.2740209551486288</v>
      </c>
      <c r="S11" s="8">
        <f t="shared" si="5"/>
        <v>4.1135123739594093</v>
      </c>
      <c r="T11" s="8">
        <f t="shared" si="6"/>
        <v>3.9604683161901022</v>
      </c>
      <c r="U11" s="8">
        <f t="shared" si="7"/>
        <v>3.8144760602376255</v>
      </c>
    </row>
    <row r="12" spans="2:21" x14ac:dyDescent="0.2">
      <c r="B12">
        <v>5</v>
      </c>
      <c r="C12" s="5">
        <f>C11/(1+C$4)</f>
        <v>0.86260878438416388</v>
      </c>
      <c r="D12" s="5">
        <f t="shared" si="2"/>
        <v>0.82192710675935166</v>
      </c>
      <c r="E12" s="5">
        <f t="shared" si="2"/>
        <v>0.78352616646845885</v>
      </c>
      <c r="F12" s="5">
        <f t="shared" si="2"/>
        <v>0.747258172866057</v>
      </c>
      <c r="G12" s="5">
        <f t="shared" si="2"/>
        <v>0.71298617948366827</v>
      </c>
      <c r="H12" s="5"/>
      <c r="I12">
        <v>5</v>
      </c>
      <c r="J12">
        <f t="shared" si="8"/>
        <v>5</v>
      </c>
      <c r="K12">
        <f t="shared" si="3"/>
        <v>5</v>
      </c>
      <c r="L12">
        <f t="shared" si="3"/>
        <v>5</v>
      </c>
      <c r="M12">
        <f t="shared" si="3"/>
        <v>5</v>
      </c>
      <c r="N12">
        <f t="shared" si="3"/>
        <v>5</v>
      </c>
      <c r="P12">
        <v>5</v>
      </c>
      <c r="Q12" s="8">
        <f t="shared" si="9"/>
        <v>4.3130439219208192</v>
      </c>
      <c r="R12" s="8">
        <f t="shared" si="4"/>
        <v>4.1096355337967587</v>
      </c>
      <c r="S12" s="8">
        <f t="shared" si="5"/>
        <v>3.9176308323422941</v>
      </c>
      <c r="T12" s="8">
        <f t="shared" si="6"/>
        <v>3.736290864330285</v>
      </c>
      <c r="U12" s="8">
        <f t="shared" si="7"/>
        <v>3.5649308974183413</v>
      </c>
    </row>
    <row r="13" spans="2:21" x14ac:dyDescent="0.2">
      <c r="B13">
        <v>6</v>
      </c>
      <c r="C13" s="5">
        <f>C12/(1+C$4)</f>
        <v>0.83748425668365423</v>
      </c>
      <c r="D13" s="5">
        <f t="shared" si="2"/>
        <v>0.79031452573014582</v>
      </c>
      <c r="E13" s="5">
        <f t="shared" si="2"/>
        <v>0.74621539663662739</v>
      </c>
      <c r="F13" s="5">
        <f t="shared" si="2"/>
        <v>0.70496054043967638</v>
      </c>
      <c r="G13" s="5">
        <f t="shared" si="2"/>
        <v>0.66634222381651231</v>
      </c>
      <c r="H13" s="5"/>
      <c r="I13">
        <v>6</v>
      </c>
      <c r="J13">
        <f>$C$1*$C$2+$C$2</f>
        <v>105</v>
      </c>
      <c r="K13">
        <f t="shared" ref="K13:N13" si="10">$C$1*$C$2+$C$2</f>
        <v>105</v>
      </c>
      <c r="L13">
        <f t="shared" si="10"/>
        <v>105</v>
      </c>
      <c r="M13">
        <f t="shared" si="10"/>
        <v>105</v>
      </c>
      <c r="N13">
        <f t="shared" si="10"/>
        <v>105</v>
      </c>
      <c r="P13">
        <v>6</v>
      </c>
      <c r="Q13" s="8">
        <f t="shared" si="9"/>
        <v>87.935846951783688</v>
      </c>
      <c r="R13" s="8">
        <f t="shared" si="4"/>
        <v>82.983025201665313</v>
      </c>
      <c r="S13" s="8">
        <f t="shared" si="5"/>
        <v>78.352616646845874</v>
      </c>
      <c r="T13" s="8">
        <f t="shared" si="6"/>
        <v>74.020856746166018</v>
      </c>
      <c r="U13" s="8">
        <f t="shared" si="7"/>
        <v>69.965933500733797</v>
      </c>
    </row>
    <row r="14" spans="2:21" x14ac:dyDescent="0.2">
      <c r="B14">
        <v>7</v>
      </c>
      <c r="C14" s="5">
        <f>C13/(1+C$4)</f>
        <v>0.81309151134335356</v>
      </c>
      <c r="D14" s="5">
        <f t="shared" si="2"/>
        <v>0.75991781320206331</v>
      </c>
      <c r="E14" s="5">
        <f t="shared" si="2"/>
        <v>0.71068133013012125</v>
      </c>
      <c r="F14" s="5">
        <f t="shared" si="2"/>
        <v>0.66505711362233622</v>
      </c>
      <c r="G14" s="5">
        <f t="shared" si="2"/>
        <v>0.62274974188459087</v>
      </c>
      <c r="H14" s="5"/>
      <c r="I14">
        <v>7</v>
      </c>
      <c r="P14">
        <v>7</v>
      </c>
    </row>
    <row r="16" spans="2:21" x14ac:dyDescent="0.2">
      <c r="J16" s="7" t="s">
        <v>7</v>
      </c>
      <c r="Q16" s="7" t="s">
        <v>9</v>
      </c>
    </row>
    <row r="17" spans="9:21" x14ac:dyDescent="0.2">
      <c r="J17" s="7"/>
      <c r="Q17" s="9">
        <f>SUM(Q18:Q24)</f>
        <v>105.65722270978935</v>
      </c>
      <c r="R17" s="9">
        <f t="shared" ref="R17:U17" si="11">SUM(R18:R24)</f>
        <v>103.62989522425684</v>
      </c>
      <c r="S17" s="9">
        <f t="shared" si="11"/>
        <v>99.999999999999986</v>
      </c>
      <c r="T17" s="9">
        <f t="shared" si="11"/>
        <v>95.082675673994586</v>
      </c>
      <c r="U17" s="9">
        <f t="shared" si="11"/>
        <v>89.221421196702579</v>
      </c>
    </row>
    <row r="18" spans="9:21" x14ac:dyDescent="0.2">
      <c r="I18">
        <v>1</v>
      </c>
      <c r="J18">
        <f>$C$1*$C$2</f>
        <v>5</v>
      </c>
      <c r="K18">
        <f t="shared" ref="K18:N23" si="12">$C$1*$C$2</f>
        <v>5</v>
      </c>
      <c r="L18">
        <f t="shared" si="12"/>
        <v>5</v>
      </c>
      <c r="M18">
        <f t="shared" si="12"/>
        <v>5</v>
      </c>
      <c r="N18">
        <f t="shared" si="12"/>
        <v>5</v>
      </c>
      <c r="P18">
        <v>1</v>
      </c>
      <c r="Q18" s="8">
        <f>C8*J18</f>
        <v>4.8543689320388346</v>
      </c>
      <c r="R18" s="8">
        <f t="shared" ref="R18:U18" si="13">D8*K18</f>
        <v>4.8076923076923075</v>
      </c>
      <c r="S18" s="8">
        <f t="shared" si="13"/>
        <v>4.7619047619047619</v>
      </c>
      <c r="T18" s="8">
        <f t="shared" si="13"/>
        <v>4.7169811320754711</v>
      </c>
      <c r="U18" s="8">
        <f t="shared" si="13"/>
        <v>4.6728971962616823</v>
      </c>
    </row>
    <row r="19" spans="9:21" x14ac:dyDescent="0.2">
      <c r="I19">
        <v>2</v>
      </c>
      <c r="J19">
        <f t="shared" ref="J19" si="14">$C$1*$C$2</f>
        <v>5</v>
      </c>
      <c r="K19">
        <f t="shared" si="12"/>
        <v>5</v>
      </c>
      <c r="L19">
        <f t="shared" si="12"/>
        <v>5</v>
      </c>
      <c r="M19">
        <f t="shared" si="12"/>
        <v>5</v>
      </c>
      <c r="N19">
        <f t="shared" si="12"/>
        <v>5</v>
      </c>
      <c r="P19">
        <v>2</v>
      </c>
      <c r="Q19" s="8">
        <f t="shared" ref="Q19:U19" si="15">C9*J19</f>
        <v>4.7129795456687713</v>
      </c>
      <c r="R19" s="8">
        <f t="shared" si="15"/>
        <v>4.6227810650887573</v>
      </c>
      <c r="S19" s="8">
        <f t="shared" si="15"/>
        <v>4.5351473922902494</v>
      </c>
      <c r="T19" s="8">
        <f t="shared" si="15"/>
        <v>4.449982200071199</v>
      </c>
      <c r="U19" s="8">
        <f t="shared" si="15"/>
        <v>4.3671936413660575</v>
      </c>
    </row>
    <row r="20" spans="9:21" x14ac:dyDescent="0.2">
      <c r="I20">
        <v>3</v>
      </c>
      <c r="J20">
        <f t="shared" ref="J20" si="16">$C$1*$C$2+$C$2</f>
        <v>105</v>
      </c>
      <c r="K20">
        <f t="shared" si="12"/>
        <v>5</v>
      </c>
      <c r="L20">
        <f t="shared" si="12"/>
        <v>5</v>
      </c>
      <c r="M20">
        <f t="shared" si="12"/>
        <v>5</v>
      </c>
      <c r="N20">
        <f t="shared" si="12"/>
        <v>5</v>
      </c>
      <c r="P20">
        <v>3</v>
      </c>
      <c r="Q20" s="8">
        <f t="shared" ref="Q20:U20" si="17">C10*J20</f>
        <v>96.089874232081741</v>
      </c>
      <c r="R20" s="8">
        <f t="shared" si="17"/>
        <v>4.4449817933545734</v>
      </c>
      <c r="S20" s="8">
        <f t="shared" si="17"/>
        <v>4.3191879926573797</v>
      </c>
      <c r="T20" s="8">
        <f t="shared" si="17"/>
        <v>4.1980964151615083</v>
      </c>
      <c r="U20" s="8">
        <f t="shared" si="17"/>
        <v>4.081489384454259</v>
      </c>
    </row>
    <row r="21" spans="9:21" x14ac:dyDescent="0.2">
      <c r="I21">
        <v>4</v>
      </c>
      <c r="K21">
        <f t="shared" ref="K21" si="18">$C$1*$C$2+$C$2</f>
        <v>105</v>
      </c>
      <c r="L21">
        <f t="shared" si="12"/>
        <v>5</v>
      </c>
      <c r="M21">
        <f t="shared" si="12"/>
        <v>5</v>
      </c>
      <c r="N21">
        <f t="shared" si="12"/>
        <v>5</v>
      </c>
      <c r="P21">
        <v>4</v>
      </c>
      <c r="R21" s="8">
        <f t="shared" ref="R21:U21" si="19">D11*K21</f>
        <v>89.754440058121205</v>
      </c>
      <c r="S21" s="8">
        <f t="shared" si="19"/>
        <v>4.1135123739594093</v>
      </c>
      <c r="T21" s="8">
        <f t="shared" si="19"/>
        <v>3.9604683161901022</v>
      </c>
      <c r="U21" s="8">
        <f t="shared" si="19"/>
        <v>3.8144760602376255</v>
      </c>
    </row>
    <row r="22" spans="9:21" x14ac:dyDescent="0.2">
      <c r="I22">
        <v>5</v>
      </c>
      <c r="L22">
        <f t="shared" ref="L22" si="20">$C$1*$C$2+$C$2</f>
        <v>105</v>
      </c>
      <c r="M22">
        <f t="shared" si="12"/>
        <v>5</v>
      </c>
      <c r="N22">
        <f t="shared" si="12"/>
        <v>5</v>
      </c>
      <c r="P22">
        <v>5</v>
      </c>
      <c r="S22" s="8">
        <f t="shared" ref="S22:U22" si="21">E12*L22</f>
        <v>82.270247479188185</v>
      </c>
      <c r="T22" s="8">
        <f t="shared" si="21"/>
        <v>3.736290864330285</v>
      </c>
      <c r="U22" s="8">
        <f t="shared" si="21"/>
        <v>3.5649308974183413</v>
      </c>
    </row>
    <row r="23" spans="9:21" x14ac:dyDescent="0.2">
      <c r="I23">
        <v>6</v>
      </c>
      <c r="M23">
        <f t="shared" ref="M23" si="22">$C$1*$C$2+$C$2</f>
        <v>105</v>
      </c>
      <c r="N23">
        <f t="shared" si="12"/>
        <v>5</v>
      </c>
      <c r="P23">
        <v>6</v>
      </c>
      <c r="T23" s="8">
        <f t="shared" ref="T23:U23" si="23">F13*M23</f>
        <v>74.020856746166018</v>
      </c>
      <c r="U23" s="8">
        <f t="shared" si="23"/>
        <v>3.3317111190825615</v>
      </c>
    </row>
    <row r="24" spans="9:21" x14ac:dyDescent="0.2">
      <c r="I24">
        <v>7</v>
      </c>
      <c r="N24">
        <f t="shared" ref="N24" si="24">$C$1*$C$2+$C$2</f>
        <v>105</v>
      </c>
      <c r="P24">
        <v>7</v>
      </c>
      <c r="U24" s="8">
        <f>G14*N24</f>
        <v>65.388722897882047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when prncpl is rcvd impacts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Sunada-Wong</dc:creator>
  <cp:lastModifiedBy>Rodney Sunada-Wong</cp:lastModifiedBy>
  <dcterms:created xsi:type="dcterms:W3CDTF">2022-04-24T17:16:44Z</dcterms:created>
  <dcterms:modified xsi:type="dcterms:W3CDTF">2022-05-05T22:14:45Z</dcterms:modified>
</cp:coreProperties>
</file>