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00/myprojects/onion/resources/disease_data/"/>
    </mc:Choice>
  </mc:AlternateContent>
  <xr:revisionPtr revIDLastSave="0" documentId="13_ncr:1_{A5E1CD15-9C67-0D4A-83D2-A3998E0C8DE5}" xr6:coauthVersionLast="47" xr6:coauthVersionMax="47" xr10:uidLastSave="{00000000-0000-0000-0000-000000000000}"/>
  <bookViews>
    <workbookView xWindow="600" yWindow="-25700" windowWidth="29400" windowHeight="17220" firstSheet="19" activeTab="34" xr2:uid="{1E489AB5-51B6-A64A-8865-08E255504072}"/>
  </bookViews>
  <sheets>
    <sheet name="1990" sheetId="36" r:id="rId1"/>
    <sheet name="1991" sheetId="35" r:id="rId2"/>
    <sheet name="1992" sheetId="34" r:id="rId3"/>
    <sheet name="1993" sheetId="33" r:id="rId4"/>
    <sheet name="1994" sheetId="32" r:id="rId5"/>
    <sheet name="1995" sheetId="31" r:id="rId6"/>
    <sheet name="1996" sheetId="30" r:id="rId7"/>
    <sheet name="1997" sheetId="29" r:id="rId8"/>
    <sheet name="1998" sheetId="28" r:id="rId9"/>
    <sheet name="1999" sheetId="27" r:id="rId10"/>
    <sheet name="2000" sheetId="26" r:id="rId11"/>
    <sheet name="2001" sheetId="25" r:id="rId12"/>
    <sheet name="2002" sheetId="24" r:id="rId13"/>
    <sheet name="2003" sheetId="23" r:id="rId14"/>
    <sheet name="2004" sheetId="22" r:id="rId15"/>
    <sheet name="2005" sheetId="21" r:id="rId16"/>
    <sheet name="2006" sheetId="20" r:id="rId17"/>
    <sheet name="2007" sheetId="19" r:id="rId18"/>
    <sheet name="2008" sheetId="18" r:id="rId19"/>
    <sheet name="2009" sheetId="17" r:id="rId20"/>
    <sheet name="2010" sheetId="16" r:id="rId21"/>
    <sheet name="2011" sheetId="15" r:id="rId22"/>
    <sheet name="2012" sheetId="14" r:id="rId23"/>
    <sheet name="2013" sheetId="13" r:id="rId24"/>
    <sheet name="2014" sheetId="12" r:id="rId25"/>
    <sheet name="2015" sheetId="11" r:id="rId26"/>
    <sheet name="2016" sheetId="10" r:id="rId27"/>
    <sheet name="2017" sheetId="9" r:id="rId28"/>
    <sheet name="2018" sheetId="8" r:id="rId29"/>
    <sheet name="2019" sheetId="7" r:id="rId30"/>
    <sheet name="2020" sheetId="5" r:id="rId31"/>
    <sheet name="2021" sheetId="4" r:id="rId32"/>
    <sheet name="2022" sheetId="2" r:id="rId33"/>
    <sheet name="2023" sheetId="1" r:id="rId34"/>
    <sheet name="2024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37" l="1" a="1"/>
  <c r="C19" i="37" s="1"/>
  <c r="C18" i="37" a="1"/>
  <c r="C18" i="37" s="1"/>
  <c r="C17" i="37" a="1"/>
  <c r="C17" i="37" s="1"/>
  <c r="L20" i="37"/>
  <c r="K20" i="37"/>
  <c r="J20" i="37"/>
  <c r="I20" i="37"/>
  <c r="H20" i="37"/>
  <c r="G20" i="37"/>
  <c r="F20" i="37"/>
  <c r="E20" i="37"/>
  <c r="D20" i="37"/>
  <c r="M19" i="37" a="1"/>
  <c r="M19" i="37" s="1"/>
  <c r="L19" i="37" a="1"/>
  <c r="L19" i="37" s="1"/>
  <c r="K19" i="37" a="1"/>
  <c r="K19" i="37" s="1"/>
  <c r="J19" i="37" a="1"/>
  <c r="J19" i="37" s="1"/>
  <c r="I19" i="37" a="1"/>
  <c r="I19" i="37" s="1"/>
  <c r="H19" i="37" a="1"/>
  <c r="H19" i="37" s="1"/>
  <c r="G19" i="37" a="1"/>
  <c r="G19" i="37" s="1"/>
  <c r="F19" i="37" a="1"/>
  <c r="F19" i="37" s="1"/>
  <c r="E19" i="37" a="1"/>
  <c r="E19" i="37" s="1"/>
  <c r="D19" i="37" a="1"/>
  <c r="D19" i="37" s="1"/>
  <c r="M18" i="37" a="1"/>
  <c r="M18" i="37" s="1"/>
  <c r="L18" i="37" a="1"/>
  <c r="L18" i="37" s="1"/>
  <c r="K18" i="37" a="1"/>
  <c r="K18" i="37" s="1"/>
  <c r="J18" i="37" a="1"/>
  <c r="J18" i="37" s="1"/>
  <c r="I18" i="37" a="1"/>
  <c r="I18" i="37" s="1"/>
  <c r="H18" i="37" a="1"/>
  <c r="H18" i="37" s="1"/>
  <c r="G18" i="37" a="1"/>
  <c r="G18" i="37" s="1"/>
  <c r="F18" i="37" a="1"/>
  <c r="F18" i="37" s="1"/>
  <c r="E18" i="37" a="1"/>
  <c r="E18" i="37" s="1"/>
  <c r="D18" i="37" a="1"/>
  <c r="D18" i="37" s="1"/>
  <c r="M17" i="37" a="1"/>
  <c r="M17" i="37" s="1"/>
  <c r="L17" i="37" a="1"/>
  <c r="L17" i="37" s="1"/>
  <c r="K17" i="37" a="1"/>
  <c r="K17" i="37" s="1"/>
  <c r="J17" i="37" a="1"/>
  <c r="J17" i="37" s="1"/>
  <c r="I17" i="37" a="1"/>
  <c r="I17" i="37" s="1"/>
  <c r="H17" i="37" a="1"/>
  <c r="H17" i="37" s="1"/>
  <c r="G17" i="37" a="1"/>
  <c r="G17" i="37" s="1"/>
  <c r="F17" i="37" a="1"/>
  <c r="F17" i="37" s="1"/>
  <c r="E17" i="37" a="1"/>
  <c r="E17" i="37" s="1"/>
  <c r="D17" i="37" a="1"/>
  <c r="D17" i="37" s="1"/>
  <c r="M21" i="36" a="1"/>
  <c r="M21" i="36" s="1"/>
  <c r="M19" i="36" a="1"/>
  <c r="M19" i="36" s="1"/>
  <c r="C19" i="34" a="1"/>
  <c r="C19" i="34" s="1"/>
  <c r="C22" i="34"/>
  <c r="C21" i="34" a="1"/>
  <c r="C21" i="34" s="1"/>
  <c r="L19" i="34" a="1"/>
  <c r="L19" i="34" s="1"/>
  <c r="K19" i="34" a="1"/>
  <c r="K19" i="34" s="1"/>
  <c r="J19" i="34" a="1"/>
  <c r="J19" i="34" s="1"/>
  <c r="I19" i="34" a="1"/>
  <c r="I19" i="34" s="1"/>
  <c r="H19" i="34" a="1"/>
  <c r="H19" i="34" s="1"/>
  <c r="G19" i="34" a="1"/>
  <c r="G19" i="34" s="1"/>
  <c r="F19" i="34" a="1"/>
  <c r="F19" i="34" s="1"/>
  <c r="E19" i="34" a="1"/>
  <c r="E19" i="34" s="1"/>
  <c r="D21" i="32" a="1"/>
  <c r="D21" i="32" s="1"/>
  <c r="D19" i="32" a="1"/>
  <c r="D19" i="32" s="1"/>
  <c r="M21" i="32" a="1"/>
  <c r="M21" i="32" s="1"/>
  <c r="M19" i="32" a="1"/>
  <c r="M19" i="32" s="1"/>
  <c r="M19" i="29" a="1"/>
  <c r="M19" i="29" s="1"/>
  <c r="L19" i="32" a="1"/>
  <c r="L19" i="32" s="1"/>
  <c r="K19" i="32" a="1"/>
  <c r="K19" i="32" s="1"/>
  <c r="J19" i="32" a="1"/>
  <c r="J19" i="32" s="1"/>
  <c r="I19" i="32" a="1"/>
  <c r="I19" i="32" s="1"/>
  <c r="H19" i="32" a="1"/>
  <c r="H19" i="32" s="1"/>
  <c r="G19" i="32" a="1"/>
  <c r="G19" i="32" s="1"/>
  <c r="F19" i="32" a="1"/>
  <c r="F19" i="32" s="1"/>
  <c r="E19" i="32" a="1"/>
  <c r="E19" i="32" s="1"/>
  <c r="M19" i="30" a="1"/>
  <c r="M19" i="30" s="1"/>
  <c r="L19" i="31" a="1"/>
  <c r="L19" i="31" s="1"/>
  <c r="K19" i="31" a="1"/>
  <c r="K19" i="31" s="1"/>
  <c r="J19" i="31" a="1"/>
  <c r="J19" i="31" s="1"/>
  <c r="I19" i="31" a="1"/>
  <c r="I19" i="31" s="1"/>
  <c r="H19" i="31" a="1"/>
  <c r="H19" i="31" s="1"/>
  <c r="G19" i="31" a="1"/>
  <c r="G19" i="31" s="1"/>
  <c r="F19" i="31" a="1"/>
  <c r="F19" i="31" s="1"/>
  <c r="E19" i="31" a="1"/>
  <c r="E19" i="31" s="1"/>
  <c r="E19" i="30" a="1"/>
  <c r="E19" i="30" s="1"/>
  <c r="F19" i="30" a="1"/>
  <c r="F19" i="30" s="1"/>
  <c r="L19" i="30" a="1"/>
  <c r="L19" i="30" s="1"/>
  <c r="K19" i="30" a="1"/>
  <c r="K19" i="30" s="1"/>
  <c r="J19" i="30" a="1"/>
  <c r="J19" i="30" s="1"/>
  <c r="I19" i="30" a="1"/>
  <c r="I19" i="30" s="1"/>
  <c r="H19" i="30" a="1"/>
  <c r="H19" i="30" s="1"/>
  <c r="G19" i="30" a="1"/>
  <c r="G19" i="30" s="1"/>
  <c r="M21" i="30" a="1"/>
  <c r="M21" i="30" s="1"/>
  <c r="H19" i="29" a="1"/>
  <c r="H19" i="29" s="1"/>
  <c r="C19" i="29" a="1"/>
  <c r="C19" i="29" s="1"/>
  <c r="C19" i="27" a="1"/>
  <c r="C19" i="27" s="1"/>
  <c r="D19" i="29" a="1"/>
  <c r="D19" i="29" s="1"/>
  <c r="L19" i="29" a="1"/>
  <c r="L19" i="29" s="1"/>
  <c r="K19" i="29" a="1"/>
  <c r="K19" i="29" s="1"/>
  <c r="J19" i="29" a="1"/>
  <c r="J19" i="29" s="1"/>
  <c r="I19" i="29" a="1"/>
  <c r="I19" i="29" s="1"/>
  <c r="G19" i="29" a="1"/>
  <c r="G19" i="29" s="1"/>
  <c r="F19" i="29" a="1"/>
  <c r="F19" i="29" s="1"/>
  <c r="M21" i="29" a="1"/>
  <c r="M21" i="29" s="1"/>
  <c r="M19" i="28" a="1"/>
  <c r="M19" i="28" s="1"/>
  <c r="L19" i="28" a="1"/>
  <c r="L19" i="28" s="1"/>
  <c r="K19" i="28" a="1"/>
  <c r="K19" i="28" s="1"/>
  <c r="J19" i="28" a="1"/>
  <c r="J19" i="28" s="1"/>
  <c r="I19" i="28" a="1"/>
  <c r="I19" i="28" s="1"/>
  <c r="H19" i="28" a="1"/>
  <c r="H19" i="28" s="1"/>
  <c r="G19" i="28" a="1"/>
  <c r="G19" i="28" s="1"/>
  <c r="F19" i="28" a="1"/>
  <c r="F19" i="28" s="1"/>
  <c r="E19" i="28" a="1"/>
  <c r="E19" i="28" s="1"/>
  <c r="D19" i="28" a="1"/>
  <c r="D19" i="28" s="1"/>
  <c r="M21" i="28" a="1"/>
  <c r="M21" i="28" s="1"/>
  <c r="M21" i="27" a="1"/>
  <c r="M21" i="27" s="1"/>
  <c r="M19" i="27" a="1"/>
  <c r="M19" i="27" s="1"/>
  <c r="L19" i="27" a="1"/>
  <c r="L19" i="27" s="1"/>
  <c r="K19" i="27" a="1"/>
  <c r="K19" i="27" s="1"/>
  <c r="J19" i="27" a="1"/>
  <c r="J19" i="27" s="1"/>
  <c r="I19" i="27" a="1"/>
  <c r="I19" i="27" s="1"/>
  <c r="H19" i="27" a="1"/>
  <c r="H19" i="27" s="1"/>
  <c r="G19" i="27" a="1"/>
  <c r="G19" i="27" s="1"/>
  <c r="F19" i="27" a="1"/>
  <c r="F19" i="27" s="1"/>
  <c r="E19" i="27" a="1"/>
  <c r="E19" i="27" s="1"/>
  <c r="D19" i="27" a="1"/>
  <c r="D19" i="27" s="1"/>
  <c r="M19" i="26" a="1"/>
  <c r="M19" i="26" s="1"/>
  <c r="L19" i="26" a="1"/>
  <c r="L19" i="26" s="1"/>
  <c r="K19" i="26" a="1"/>
  <c r="K19" i="26" s="1"/>
  <c r="J19" i="26"/>
  <c r="J19" i="26" a="1"/>
  <c r="I19" i="26" a="1"/>
  <c r="I19" i="26" s="1"/>
  <c r="H19" i="26" a="1"/>
  <c r="H19" i="26" s="1"/>
  <c r="G19" i="26" a="1"/>
  <c r="G19" i="26" s="1"/>
  <c r="F19" i="26"/>
  <c r="F19" i="26" a="1"/>
  <c r="E19" i="26" a="1"/>
  <c r="E19" i="26" s="1"/>
  <c r="D19" i="26" a="1"/>
  <c r="D19" i="26" s="1"/>
  <c r="C19" i="26" a="1"/>
  <c r="C19" i="26" s="1"/>
  <c r="M19" i="25" a="1"/>
  <c r="M19" i="25" s="1"/>
  <c r="L19" i="25" a="1"/>
  <c r="L19" i="25" s="1"/>
  <c r="K19" i="25" a="1"/>
  <c r="K19" i="25" s="1"/>
  <c r="J19" i="25" a="1"/>
  <c r="J19" i="25" s="1"/>
  <c r="I19" i="25" a="1"/>
  <c r="I19" i="25" s="1"/>
  <c r="H19" i="25" a="1"/>
  <c r="H19" i="25" s="1"/>
  <c r="G19" i="25" a="1"/>
  <c r="G19" i="25" s="1"/>
  <c r="F19" i="25" a="1"/>
  <c r="F19" i="25" s="1"/>
  <c r="E19" i="25" a="1"/>
  <c r="E19" i="25" s="1"/>
  <c r="D19" i="25" a="1"/>
  <c r="D19" i="25" s="1"/>
  <c r="C19" i="25" a="1"/>
  <c r="C19" i="25" s="1"/>
  <c r="M21" i="25" a="1"/>
  <c r="M21" i="25" s="1"/>
  <c r="M19" i="24" a="1"/>
  <c r="M19" i="24" s="1"/>
  <c r="L19" i="24" a="1"/>
  <c r="L19" i="24" s="1"/>
  <c r="K19" i="24" a="1"/>
  <c r="K19" i="24" s="1"/>
  <c r="J19" i="24" a="1"/>
  <c r="J19" i="24" s="1"/>
  <c r="I19" i="24" a="1"/>
  <c r="I19" i="24" s="1"/>
  <c r="H19" i="24" a="1"/>
  <c r="H19" i="24" s="1"/>
  <c r="G19" i="24" a="1"/>
  <c r="G19" i="24" s="1"/>
  <c r="F19" i="24" a="1"/>
  <c r="F19" i="24" s="1"/>
  <c r="E19" i="24" a="1"/>
  <c r="E19" i="24" s="1"/>
  <c r="D19" i="24" a="1"/>
  <c r="D19" i="24" s="1"/>
  <c r="C19" i="24" a="1"/>
  <c r="C19" i="24" s="1"/>
  <c r="M21" i="24" a="1"/>
  <c r="M21" i="24" s="1"/>
  <c r="M19" i="23" a="1"/>
  <c r="M19" i="23" s="1"/>
  <c r="L19" i="23" a="1"/>
  <c r="L19" i="23" s="1"/>
  <c r="K19" i="23" a="1"/>
  <c r="K19" i="23" s="1"/>
  <c r="J19" i="23" a="1"/>
  <c r="J19" i="23" s="1"/>
  <c r="I19" i="23" a="1"/>
  <c r="I19" i="23" s="1"/>
  <c r="H19" i="23" a="1"/>
  <c r="H19" i="23" s="1"/>
  <c r="G19" i="23" a="1"/>
  <c r="G19" i="23" s="1"/>
  <c r="F19" i="23" a="1"/>
  <c r="F19" i="23" s="1"/>
  <c r="E19" i="23" a="1"/>
  <c r="E19" i="23" s="1"/>
  <c r="D19" i="23" a="1"/>
  <c r="D19" i="23" s="1"/>
  <c r="C19" i="23" a="1"/>
  <c r="C19" i="23" s="1"/>
  <c r="M21" i="23" a="1"/>
  <c r="M21" i="23" s="1"/>
  <c r="M19" i="22" a="1"/>
  <c r="M19" i="22" s="1"/>
  <c r="L19" i="22" a="1"/>
  <c r="L19" i="22" s="1"/>
  <c r="K19" i="22" a="1"/>
  <c r="K19" i="22" s="1"/>
  <c r="J19" i="22" a="1"/>
  <c r="J19" i="22" s="1"/>
  <c r="I19" i="22" a="1"/>
  <c r="I19" i="22" s="1"/>
  <c r="H19" i="22" a="1"/>
  <c r="H19" i="22" s="1"/>
  <c r="G19" i="22" a="1"/>
  <c r="G19" i="22" s="1"/>
  <c r="F19" i="22" a="1"/>
  <c r="F19" i="22" s="1"/>
  <c r="E19" i="22" a="1"/>
  <c r="E19" i="22" s="1"/>
  <c r="D19" i="22" a="1"/>
  <c r="D19" i="22" s="1"/>
  <c r="C19" i="22" a="1"/>
  <c r="C19" i="22" s="1"/>
  <c r="M21" i="22" a="1"/>
  <c r="M21" i="22" s="1"/>
  <c r="C22" i="21"/>
  <c r="G19" i="21" a="1"/>
  <c r="G19" i="21" s="1"/>
  <c r="L19" i="21" a="1"/>
  <c r="L19" i="21" s="1"/>
  <c r="K19" i="21" a="1"/>
  <c r="K19" i="21" s="1"/>
  <c r="J19" i="21" a="1"/>
  <c r="J19" i="21" s="1"/>
  <c r="I19" i="21" a="1"/>
  <c r="I19" i="21" s="1"/>
  <c r="H19" i="21" a="1"/>
  <c r="H19" i="21" s="1"/>
  <c r="F19" i="21" a="1"/>
  <c r="F19" i="21" s="1"/>
  <c r="E19" i="21" a="1"/>
  <c r="E19" i="21" s="1"/>
  <c r="D19" i="21" a="1"/>
  <c r="D19" i="21" s="1"/>
  <c r="C19" i="21" a="1"/>
  <c r="C19" i="21" s="1"/>
  <c r="M21" i="21" a="1"/>
  <c r="M21" i="21" s="1"/>
  <c r="M19" i="21" a="1"/>
  <c r="M19" i="21" s="1"/>
  <c r="M19" i="20" a="1"/>
  <c r="M19" i="20" s="1"/>
  <c r="L19" i="20" a="1"/>
  <c r="L19" i="20" s="1"/>
  <c r="K19" i="20" a="1"/>
  <c r="K19" i="20" s="1"/>
  <c r="J19" i="20" a="1"/>
  <c r="J19" i="20" s="1"/>
  <c r="I19" i="20" a="1"/>
  <c r="I19" i="20" s="1"/>
  <c r="H19" i="20" a="1"/>
  <c r="H19" i="20" s="1"/>
  <c r="G19" i="20" a="1"/>
  <c r="G19" i="20" s="1"/>
  <c r="F19" i="20" a="1"/>
  <c r="F19" i="20" s="1"/>
  <c r="E19" i="20" a="1"/>
  <c r="E19" i="20" s="1"/>
  <c r="D19" i="20" a="1"/>
  <c r="D19" i="20" s="1"/>
  <c r="C19" i="20" a="1"/>
  <c r="C19" i="20" s="1"/>
  <c r="M19" i="19" a="1"/>
  <c r="M19" i="19" s="1"/>
  <c r="M21" i="20" a="1"/>
  <c r="M21" i="20" s="1"/>
  <c r="M21" i="19" a="1"/>
  <c r="M21" i="19" s="1"/>
  <c r="M17" i="18" a="1"/>
  <c r="M17" i="18" s="1"/>
  <c r="M19" i="18" a="1"/>
  <c r="M19" i="18" s="1"/>
  <c r="M19" i="17" a="1"/>
  <c r="M19" i="17" s="1"/>
  <c r="M17" i="17" a="1"/>
  <c r="M17" i="17" s="1"/>
  <c r="M19" i="16" a="1"/>
  <c r="M19" i="16" s="1"/>
  <c r="M17" i="16" a="1"/>
  <c r="M17" i="16" s="1"/>
  <c r="M19" i="15" a="1"/>
  <c r="M19" i="15" s="1"/>
  <c r="M18" i="15" a="1"/>
  <c r="M18" i="15" s="1"/>
  <c r="M17" i="15" a="1"/>
  <c r="M17" i="15" s="1"/>
  <c r="M19" i="14" a="1"/>
  <c r="M19" i="14" s="1"/>
  <c r="M17" i="14" a="1"/>
  <c r="M17" i="14" s="1"/>
  <c r="M18" i="14" a="1"/>
  <c r="M18" i="14" s="1"/>
  <c r="M18" i="13" l="1" a="1"/>
  <c r="M18" i="13" s="1"/>
  <c r="M17" i="13" a="1"/>
  <c r="M17" i="13" s="1"/>
  <c r="M19" i="13" a="1"/>
  <c r="M19" i="13" s="1"/>
  <c r="M18" i="12" l="1" a="1"/>
  <c r="M18" i="12" s="1"/>
  <c r="M17" i="12" a="1"/>
  <c r="M17" i="12" s="1"/>
  <c r="M19" i="12" a="1"/>
  <c r="M19" i="12" s="1"/>
  <c r="M19" i="11" l="1" a="1"/>
  <c r="M19" i="11" s="1"/>
  <c r="M18" i="11" a="1"/>
  <c r="M18" i="11" s="1"/>
  <c r="M17" i="11" a="1"/>
  <c r="M17" i="11" s="1"/>
  <c r="M18" i="10" l="1" a="1"/>
  <c r="M18" i="10" s="1"/>
  <c r="M19" i="10" a="1"/>
  <c r="M19" i="10" s="1"/>
  <c r="M17" i="10" a="1"/>
  <c r="M17" i="10" s="1"/>
  <c r="M18" i="9" l="1" a="1"/>
  <c r="M18" i="9" s="1"/>
  <c r="M17" i="9" a="1"/>
  <c r="M17" i="9" s="1"/>
  <c r="M19" i="9" a="1"/>
  <c r="M19" i="9" s="1"/>
  <c r="M17" i="8" l="1" a="1"/>
  <c r="M17" i="8" s="1"/>
  <c r="M19" i="8" a="1"/>
  <c r="M19" i="8" s="1"/>
  <c r="M18" i="8" a="1"/>
  <c r="M18" i="8" s="1"/>
  <c r="M19" i="7" l="1" a="1"/>
  <c r="M19" i="7" s="1"/>
  <c r="M18" i="7" a="1"/>
  <c r="M18" i="7" s="1"/>
  <c r="M17" i="7" a="1"/>
  <c r="M17" i="7" s="1"/>
  <c r="M18" i="5" l="1" a="1"/>
  <c r="M18" i="5" s="1"/>
  <c r="M17" i="5" a="1"/>
  <c r="M17" i="5" s="1"/>
  <c r="M19" i="5" a="1"/>
  <c r="M19" i="5" s="1"/>
  <c r="F19" i="2" l="1" a="1"/>
  <c r="F19" i="2" s="1"/>
  <c r="E19" i="2" a="1"/>
  <c r="E19" i="2" s="1"/>
  <c r="D19" i="2" a="1"/>
  <c r="D19" i="2" s="1"/>
  <c r="M17" i="4" a="1"/>
  <c r="M17" i="4" s="1"/>
  <c r="M18" i="4" a="1"/>
  <c r="M18" i="4" s="1"/>
  <c r="M19" i="4" a="1"/>
  <c r="M19" i="4" s="1"/>
  <c r="M17" i="1" a="1"/>
  <c r="M17" i="1" s="1"/>
  <c r="M18" i="1" a="1"/>
  <c r="M18" i="1" s="1"/>
  <c r="M19" i="1" a="1"/>
  <c r="M19" i="1" s="1"/>
  <c r="M19" i="2" l="1" a="1"/>
  <c r="M19" i="2" s="1"/>
  <c r="M18" i="2" a="1"/>
  <c r="M18" i="2" s="1"/>
  <c r="M17" i="2" a="1"/>
  <c r="M17" i="2" s="1"/>
  <c r="D19" i="1" l="1" a="1"/>
  <c r="D19" i="1" s="1"/>
  <c r="D18" i="1" a="1"/>
  <c r="D18" i="1" s="1"/>
  <c r="D17" i="1" a="1"/>
  <c r="D17" i="1" s="1"/>
  <c r="C21" i="33" l="1" a="1"/>
  <c r="C21" i="33" s="1"/>
  <c r="C19" i="33" a="1"/>
  <c r="C19" i="33" s="1"/>
  <c r="L22" i="36"/>
  <c r="K22" i="36"/>
  <c r="J22" i="36"/>
  <c r="I22" i="36"/>
  <c r="H22" i="36"/>
  <c r="F22" i="36"/>
  <c r="E22" i="36"/>
  <c r="C22" i="36"/>
  <c r="L22" i="35"/>
  <c r="K22" i="35"/>
  <c r="J22" i="35"/>
  <c r="I22" i="35"/>
  <c r="H22" i="35"/>
  <c r="G22" i="35"/>
  <c r="F22" i="35"/>
  <c r="E22" i="35"/>
  <c r="D22" i="35"/>
  <c r="C22" i="35"/>
  <c r="L22" i="34"/>
  <c r="K22" i="34"/>
  <c r="J22" i="34"/>
  <c r="I22" i="34"/>
  <c r="H22" i="34"/>
  <c r="G22" i="34"/>
  <c r="F22" i="34"/>
  <c r="E22" i="34"/>
  <c r="L21" i="34" a="1"/>
  <c r="L21" i="34" s="1"/>
  <c r="K21" i="34" a="1"/>
  <c r="K21" i="34" s="1"/>
  <c r="J21" i="34" a="1"/>
  <c r="J21" i="34" s="1"/>
  <c r="I21" i="34" a="1"/>
  <c r="I21" i="34" s="1"/>
  <c r="H21" i="34" a="1"/>
  <c r="H21" i="34" s="1"/>
  <c r="G21" i="34" a="1"/>
  <c r="G21" i="34" s="1"/>
  <c r="F21" i="34" a="1"/>
  <c r="F21" i="34" s="1"/>
  <c r="E21" i="34" a="1"/>
  <c r="E21" i="34" s="1"/>
  <c r="L22" i="32"/>
  <c r="K22" i="32"/>
  <c r="J22" i="32"/>
  <c r="I22" i="32"/>
  <c r="H22" i="32"/>
  <c r="G22" i="32"/>
  <c r="F22" i="32"/>
  <c r="E22" i="32"/>
  <c r="D22" i="32"/>
  <c r="L21" i="32" a="1"/>
  <c r="L21" i="32" s="1"/>
  <c r="K21" i="32" a="1"/>
  <c r="K21" i="32" s="1"/>
  <c r="J21" i="32" a="1"/>
  <c r="J21" i="32" s="1"/>
  <c r="I21" i="32" a="1"/>
  <c r="I21" i="32" s="1"/>
  <c r="H21" i="32" a="1"/>
  <c r="H21" i="32" s="1"/>
  <c r="G21" i="32" a="1"/>
  <c r="G21" i="32" s="1"/>
  <c r="F21" i="32" a="1"/>
  <c r="F21" i="32" s="1"/>
  <c r="E21" i="32" a="1"/>
  <c r="E21" i="32" s="1"/>
  <c r="E22" i="31"/>
  <c r="E21" i="31" a="1"/>
  <c r="E21" i="31" s="1"/>
  <c r="L22" i="31"/>
  <c r="K22" i="31"/>
  <c r="J22" i="31"/>
  <c r="I22" i="31"/>
  <c r="H22" i="31"/>
  <c r="G22" i="31"/>
  <c r="F22" i="31"/>
  <c r="L21" i="31" a="1"/>
  <c r="L21" i="31" s="1"/>
  <c r="K21" i="31" a="1"/>
  <c r="K21" i="31" s="1"/>
  <c r="J21" i="31" a="1"/>
  <c r="J21" i="31" s="1"/>
  <c r="I21" i="31" a="1"/>
  <c r="I21" i="31" s="1"/>
  <c r="H21" i="31" a="1"/>
  <c r="H21" i="31" s="1"/>
  <c r="G21" i="31" a="1"/>
  <c r="G21" i="31" s="1"/>
  <c r="F21" i="31" a="1"/>
  <c r="F21" i="31" s="1"/>
  <c r="L22" i="30"/>
  <c r="K22" i="30"/>
  <c r="J22" i="30"/>
  <c r="I22" i="30"/>
  <c r="H22" i="30"/>
  <c r="G22" i="30"/>
  <c r="F22" i="30"/>
  <c r="L21" i="30" a="1"/>
  <c r="L21" i="30" s="1"/>
  <c r="K21" i="30" a="1"/>
  <c r="K21" i="30" s="1"/>
  <c r="J21" i="30" a="1"/>
  <c r="J21" i="30" s="1"/>
  <c r="I21" i="30" a="1"/>
  <c r="I21" i="30" s="1"/>
  <c r="H21" i="30" a="1"/>
  <c r="H21" i="30" s="1"/>
  <c r="G21" i="30" a="1"/>
  <c r="G21" i="30" s="1"/>
  <c r="F21" i="30" a="1"/>
  <c r="F21" i="30" s="1"/>
  <c r="C22" i="29"/>
  <c r="C21" i="29" a="1"/>
  <c r="C21" i="29" s="1"/>
  <c r="C3" i="29"/>
  <c r="C22" i="33" l="1"/>
  <c r="C22" i="32"/>
  <c r="C22" i="30"/>
  <c r="L22" i="29"/>
  <c r="K22" i="29"/>
  <c r="J22" i="29"/>
  <c r="I22" i="29"/>
  <c r="H22" i="29"/>
  <c r="G22" i="29"/>
  <c r="F22" i="29"/>
  <c r="D22" i="29"/>
  <c r="L21" i="29" a="1"/>
  <c r="L21" i="29" s="1"/>
  <c r="K21" i="29" a="1"/>
  <c r="K21" i="29" s="1"/>
  <c r="J21" i="29" a="1"/>
  <c r="J21" i="29" s="1"/>
  <c r="I21" i="29" a="1"/>
  <c r="I21" i="29" s="1"/>
  <c r="H21" i="29" a="1"/>
  <c r="H21" i="29" s="1"/>
  <c r="G21" i="29" a="1"/>
  <c r="G21" i="29" s="1"/>
  <c r="F21" i="29" a="1"/>
  <c r="F21" i="29" s="1"/>
  <c r="D21" i="29" a="1"/>
  <c r="D21" i="29" s="1"/>
  <c r="L22" i="28"/>
  <c r="K22" i="28"/>
  <c r="J22" i="28"/>
  <c r="I22" i="28"/>
  <c r="H22" i="28"/>
  <c r="G22" i="28"/>
  <c r="F22" i="28"/>
  <c r="E22" i="28"/>
  <c r="D22" i="28"/>
  <c r="L21" i="28" a="1"/>
  <c r="L21" i="28" s="1"/>
  <c r="K21" i="28" a="1"/>
  <c r="K21" i="28" s="1"/>
  <c r="J21" i="28" a="1"/>
  <c r="J21" i="28" s="1"/>
  <c r="I21" i="28" a="1"/>
  <c r="I21" i="28" s="1"/>
  <c r="H21" i="28" a="1"/>
  <c r="H21" i="28" s="1"/>
  <c r="G21" i="28" a="1"/>
  <c r="G21" i="28" s="1"/>
  <c r="F21" i="28" a="1"/>
  <c r="F21" i="28" s="1"/>
  <c r="E21" i="28" a="1"/>
  <c r="E21" i="28" s="1"/>
  <c r="D21" i="28" a="1"/>
  <c r="D21" i="28" s="1"/>
  <c r="C21" i="25" l="1" a="1"/>
  <c r="C21" i="25" s="1"/>
  <c r="C22" i="25"/>
  <c r="L22" i="27"/>
  <c r="K22" i="27"/>
  <c r="J22" i="27"/>
  <c r="I22" i="27"/>
  <c r="H22" i="27"/>
  <c r="G22" i="27"/>
  <c r="F22" i="27"/>
  <c r="E22" i="27"/>
  <c r="D22" i="27"/>
  <c r="L21" i="27" a="1"/>
  <c r="L21" i="27" s="1"/>
  <c r="K21" i="27" a="1"/>
  <c r="K21" i="27" s="1"/>
  <c r="J21" i="27" a="1"/>
  <c r="J21" i="27" s="1"/>
  <c r="I21" i="27" a="1"/>
  <c r="I21" i="27" s="1"/>
  <c r="H21" i="27" a="1"/>
  <c r="H21" i="27" s="1"/>
  <c r="G21" i="27" a="1"/>
  <c r="G21" i="27" s="1"/>
  <c r="F21" i="27" a="1"/>
  <c r="F21" i="27" s="1"/>
  <c r="E21" i="27" a="1"/>
  <c r="E21" i="27" s="1"/>
  <c r="D21" i="27" a="1"/>
  <c r="D21" i="27" s="1"/>
  <c r="L22" i="26"/>
  <c r="K22" i="26"/>
  <c r="J22" i="26"/>
  <c r="I22" i="26"/>
  <c r="H22" i="26"/>
  <c r="G22" i="26"/>
  <c r="F22" i="26"/>
  <c r="E22" i="26"/>
  <c r="D22" i="26"/>
  <c r="L21" i="26" a="1"/>
  <c r="L21" i="26" s="1"/>
  <c r="K21" i="26" a="1"/>
  <c r="K21" i="26" s="1"/>
  <c r="J21" i="26" a="1"/>
  <c r="J21" i="26" s="1"/>
  <c r="I21" i="26" a="1"/>
  <c r="I21" i="26" s="1"/>
  <c r="H21" i="26" a="1"/>
  <c r="H21" i="26" s="1"/>
  <c r="G21" i="26" a="1"/>
  <c r="G21" i="26" s="1"/>
  <c r="F21" i="26" a="1"/>
  <c r="F21" i="26" s="1"/>
  <c r="E21" i="26" a="1"/>
  <c r="E21" i="26" s="1"/>
  <c r="D21" i="26" a="1"/>
  <c r="D21" i="26" s="1"/>
  <c r="L22" i="25"/>
  <c r="K22" i="25"/>
  <c r="J22" i="25"/>
  <c r="I22" i="25"/>
  <c r="H22" i="25"/>
  <c r="G22" i="25"/>
  <c r="F22" i="25"/>
  <c r="E22" i="25"/>
  <c r="D22" i="25"/>
  <c r="L21" i="25" a="1"/>
  <c r="L21" i="25" s="1"/>
  <c r="K21" i="25" a="1"/>
  <c r="K21" i="25" s="1"/>
  <c r="J21" i="25" a="1"/>
  <c r="J21" i="25" s="1"/>
  <c r="I21" i="25" a="1"/>
  <c r="I21" i="25" s="1"/>
  <c r="H21" i="25" a="1"/>
  <c r="H21" i="25" s="1"/>
  <c r="G21" i="25" a="1"/>
  <c r="G21" i="25" s="1"/>
  <c r="F21" i="25" a="1"/>
  <c r="F21" i="25" s="1"/>
  <c r="E21" i="25" a="1"/>
  <c r="E21" i="25" s="1"/>
  <c r="D21" i="25" a="1"/>
  <c r="D21" i="25" s="1"/>
  <c r="C21" i="21" a="1"/>
  <c r="C21" i="21" s="1"/>
  <c r="L22" i="24"/>
  <c r="K22" i="24"/>
  <c r="J22" i="24"/>
  <c r="I22" i="24"/>
  <c r="H22" i="24"/>
  <c r="G22" i="24"/>
  <c r="F22" i="24"/>
  <c r="E22" i="24"/>
  <c r="D22" i="24"/>
  <c r="L21" i="24" a="1"/>
  <c r="L21" i="24" s="1"/>
  <c r="K21" i="24" a="1"/>
  <c r="K21" i="24" s="1"/>
  <c r="J21" i="24" a="1"/>
  <c r="J21" i="24" s="1"/>
  <c r="I21" i="24" a="1"/>
  <c r="I21" i="24" s="1"/>
  <c r="H21" i="24" a="1"/>
  <c r="H21" i="24" s="1"/>
  <c r="G21" i="24" a="1"/>
  <c r="G21" i="24" s="1"/>
  <c r="F21" i="24" a="1"/>
  <c r="F21" i="24" s="1"/>
  <c r="E21" i="24" a="1"/>
  <c r="E21" i="24" s="1"/>
  <c r="D21" i="24" a="1"/>
  <c r="D21" i="24" s="1"/>
  <c r="L22" i="23"/>
  <c r="K22" i="23"/>
  <c r="J22" i="23"/>
  <c r="I22" i="23"/>
  <c r="H22" i="23"/>
  <c r="G22" i="23"/>
  <c r="F22" i="23"/>
  <c r="E22" i="23"/>
  <c r="D22" i="23"/>
  <c r="C22" i="23"/>
  <c r="L21" i="23" a="1"/>
  <c r="L21" i="23" s="1"/>
  <c r="K21" i="23" a="1"/>
  <c r="K21" i="23" s="1"/>
  <c r="J21" i="23" a="1"/>
  <c r="J21" i="23" s="1"/>
  <c r="I21" i="23" a="1"/>
  <c r="I21" i="23" s="1"/>
  <c r="H21" i="23" a="1"/>
  <c r="H21" i="23" s="1"/>
  <c r="G21" i="23" a="1"/>
  <c r="G21" i="23" s="1"/>
  <c r="F21" i="23" a="1"/>
  <c r="F21" i="23" s="1"/>
  <c r="E21" i="23" a="1"/>
  <c r="E21" i="23" s="1"/>
  <c r="D21" i="23" a="1"/>
  <c r="D21" i="23" s="1"/>
  <c r="C21" i="23" a="1"/>
  <c r="C21" i="23" s="1"/>
  <c r="L22" i="22"/>
  <c r="K22" i="22"/>
  <c r="J22" i="22"/>
  <c r="I22" i="22"/>
  <c r="H22" i="22"/>
  <c r="G22" i="22"/>
  <c r="F22" i="22"/>
  <c r="E22" i="22"/>
  <c r="D22" i="22"/>
  <c r="C22" i="22"/>
  <c r="L21" i="22" a="1"/>
  <c r="L21" i="22" s="1"/>
  <c r="K21" i="22" a="1"/>
  <c r="K21" i="22" s="1"/>
  <c r="J21" i="22" a="1"/>
  <c r="J21" i="22" s="1"/>
  <c r="I21" i="22" a="1"/>
  <c r="I21" i="22" s="1"/>
  <c r="H21" i="22" a="1"/>
  <c r="H21" i="22" s="1"/>
  <c r="G21" i="22" a="1"/>
  <c r="G21" i="22" s="1"/>
  <c r="F21" i="22" a="1"/>
  <c r="F21" i="22" s="1"/>
  <c r="E21" i="22" a="1"/>
  <c r="E21" i="22" s="1"/>
  <c r="D21" i="22" a="1"/>
  <c r="D21" i="22" s="1"/>
  <c r="C21" i="22" a="1"/>
  <c r="C21" i="22" s="1"/>
  <c r="L22" i="21"/>
  <c r="K22" i="21"/>
  <c r="J22" i="21"/>
  <c r="I22" i="21"/>
  <c r="H22" i="21"/>
  <c r="G22" i="21"/>
  <c r="F22" i="21"/>
  <c r="E22" i="21"/>
  <c r="D22" i="21"/>
  <c r="L21" i="21" a="1"/>
  <c r="L21" i="21" s="1"/>
  <c r="K21" i="21" a="1"/>
  <c r="K21" i="21" s="1"/>
  <c r="J21" i="21" a="1"/>
  <c r="J21" i="21" s="1"/>
  <c r="I21" i="21" a="1"/>
  <c r="I21" i="21" s="1"/>
  <c r="H21" i="21" a="1"/>
  <c r="H21" i="21" s="1"/>
  <c r="G21" i="21" a="1"/>
  <c r="G21" i="21" s="1"/>
  <c r="F21" i="21" a="1"/>
  <c r="F21" i="21" s="1"/>
  <c r="E21" i="21" a="1"/>
  <c r="E21" i="21" s="1"/>
  <c r="D21" i="21" a="1"/>
  <c r="D21" i="21" s="1"/>
  <c r="L22" i="20"/>
  <c r="K22" i="20"/>
  <c r="J22" i="20"/>
  <c r="I22" i="20"/>
  <c r="H22" i="20"/>
  <c r="G22" i="20"/>
  <c r="F22" i="20"/>
  <c r="E22" i="20"/>
  <c r="D22" i="20"/>
  <c r="C22" i="20"/>
  <c r="L21" i="20" a="1"/>
  <c r="L21" i="20" s="1"/>
  <c r="K21" i="20" a="1"/>
  <c r="K21" i="20" s="1"/>
  <c r="J21" i="20" a="1"/>
  <c r="J21" i="20" s="1"/>
  <c r="I21" i="20" a="1"/>
  <c r="I21" i="20" s="1"/>
  <c r="H21" i="20" a="1"/>
  <c r="H21" i="20" s="1"/>
  <c r="G21" i="20" a="1"/>
  <c r="G21" i="20" s="1"/>
  <c r="F21" i="20" a="1"/>
  <c r="F21" i="20" s="1"/>
  <c r="E21" i="20" a="1"/>
  <c r="E21" i="20" s="1"/>
  <c r="D21" i="20" a="1"/>
  <c r="D21" i="20" s="1"/>
  <c r="C21" i="20" a="1"/>
  <c r="C21" i="20" s="1"/>
  <c r="C19" i="19" a="1"/>
  <c r="C19" i="19" s="1"/>
  <c r="D19" i="19" a="1"/>
  <c r="D19" i="19" s="1"/>
  <c r="C22" i="19"/>
  <c r="C21" i="19" a="1"/>
  <c r="C21" i="19" s="1"/>
  <c r="C19" i="18" a="1"/>
  <c r="C19" i="18" s="1"/>
  <c r="D19" i="18" a="1"/>
  <c r="D19" i="18" s="1"/>
  <c r="C17" i="18" a="1"/>
  <c r="C17" i="18" s="1"/>
  <c r="D17" i="18" a="1"/>
  <c r="D17" i="18" s="1"/>
  <c r="E17" i="17" a="1"/>
  <c r="E17" i="17" s="1"/>
  <c r="F17" i="16" a="1"/>
  <c r="F17" i="16" s="1"/>
  <c r="L19" i="16" a="1"/>
  <c r="L19" i="16" s="1"/>
  <c r="K19" i="16" a="1"/>
  <c r="K19" i="16" s="1"/>
  <c r="J19" i="16" a="1"/>
  <c r="J19" i="16" s="1"/>
  <c r="I19" i="16" a="1"/>
  <c r="I19" i="16" s="1"/>
  <c r="H19" i="16" a="1"/>
  <c r="H19" i="16" s="1"/>
  <c r="G19" i="16" a="1"/>
  <c r="G19" i="16" s="1"/>
  <c r="F19" i="16" a="1"/>
  <c r="F19" i="16" s="1"/>
  <c r="E19" i="16" a="1"/>
  <c r="E19" i="16" s="1"/>
  <c r="D19" i="16" a="1"/>
  <c r="D19" i="16" s="1"/>
  <c r="L17" i="16" a="1"/>
  <c r="L17" i="16" s="1"/>
  <c r="K17" i="16" a="1"/>
  <c r="K17" i="16" s="1"/>
  <c r="J17" i="16" a="1"/>
  <c r="J17" i="16" s="1"/>
  <c r="I17" i="16" a="1"/>
  <c r="I17" i="16" s="1"/>
  <c r="H17" i="16" a="1"/>
  <c r="H17" i="16" s="1"/>
  <c r="G17" i="16" a="1"/>
  <c r="G17" i="16" s="1"/>
  <c r="E17" i="16" a="1"/>
  <c r="E17" i="16" s="1"/>
  <c r="D17" i="16" a="1"/>
  <c r="D17" i="16" s="1"/>
  <c r="G17" i="15" a="1"/>
  <c r="G17" i="15" s="1"/>
  <c r="K17" i="15" a="1"/>
  <c r="K17" i="15" s="1"/>
  <c r="K18" i="15" a="1"/>
  <c r="K18" i="15" s="1"/>
  <c r="L18" i="15" a="1"/>
  <c r="L18" i="15" s="1"/>
  <c r="J18" i="15" a="1"/>
  <c r="J18" i="15" s="1"/>
  <c r="I18" i="15" a="1"/>
  <c r="I18" i="15" s="1"/>
  <c r="H18" i="15" a="1"/>
  <c r="H18" i="15" s="1"/>
  <c r="G18" i="15" a="1"/>
  <c r="G18" i="15" s="1"/>
  <c r="F18" i="15" a="1"/>
  <c r="F18" i="15" s="1"/>
  <c r="E18" i="15" a="1"/>
  <c r="E18" i="15" s="1"/>
  <c r="D18" i="15" a="1"/>
  <c r="D18" i="15" s="1"/>
  <c r="D17" i="15" a="1"/>
  <c r="D17" i="15" s="1"/>
  <c r="D17" i="13" l="1" a="1"/>
  <c r="D17" i="13" s="1"/>
  <c r="D17" i="10" l="1" a="1"/>
  <c r="D17" i="10" s="1"/>
  <c r="J19" i="10" a="1"/>
  <c r="J19" i="10" s="1"/>
  <c r="D17" i="17" a="1"/>
  <c r="D17" i="17" s="1"/>
  <c r="E17" i="12" a="1"/>
  <c r="E17" i="12" s="1"/>
  <c r="L22" i="19"/>
  <c r="K22" i="19"/>
  <c r="J22" i="19"/>
  <c r="I22" i="19"/>
  <c r="H22" i="19"/>
  <c r="G22" i="19"/>
  <c r="F22" i="19"/>
  <c r="E22" i="19"/>
  <c r="D22" i="19"/>
  <c r="L21" i="19" a="1"/>
  <c r="L21" i="19" s="1"/>
  <c r="K21" i="19" a="1"/>
  <c r="K21" i="19" s="1"/>
  <c r="J21" i="19" a="1"/>
  <c r="J21" i="19" s="1"/>
  <c r="I21" i="19" a="1"/>
  <c r="I21" i="19" s="1"/>
  <c r="H21" i="19" a="1"/>
  <c r="H21" i="19" s="1"/>
  <c r="G21" i="19" a="1"/>
  <c r="G21" i="19" s="1"/>
  <c r="F21" i="19" a="1"/>
  <c r="F21" i="19" s="1"/>
  <c r="E21" i="19" a="1"/>
  <c r="E21" i="19" s="1"/>
  <c r="D21" i="19" a="1"/>
  <c r="D21" i="19" s="1"/>
  <c r="L19" i="19" a="1"/>
  <c r="L19" i="19" s="1"/>
  <c r="K19" i="19" a="1"/>
  <c r="K19" i="19" s="1"/>
  <c r="J19" i="19" a="1"/>
  <c r="J19" i="19" s="1"/>
  <c r="I19" i="19" a="1"/>
  <c r="I19" i="19" s="1"/>
  <c r="H19" i="19" a="1"/>
  <c r="H19" i="19" s="1"/>
  <c r="G19" i="19" a="1"/>
  <c r="G19" i="19" s="1"/>
  <c r="F19" i="19" a="1"/>
  <c r="F19" i="19" s="1"/>
  <c r="E19" i="19" a="1"/>
  <c r="E19" i="19" s="1"/>
  <c r="L20" i="18"/>
  <c r="K20" i="18"/>
  <c r="J20" i="18"/>
  <c r="I20" i="18"/>
  <c r="H20" i="18"/>
  <c r="G20" i="18"/>
  <c r="F20" i="18"/>
  <c r="E20" i="18"/>
  <c r="D20" i="18"/>
  <c r="L19" i="18" a="1"/>
  <c r="L19" i="18" s="1"/>
  <c r="K19" i="18" a="1"/>
  <c r="K19" i="18" s="1"/>
  <c r="J19" i="18" a="1"/>
  <c r="J19" i="18" s="1"/>
  <c r="I19" i="18" a="1"/>
  <c r="I19" i="18" s="1"/>
  <c r="H19" i="18" a="1"/>
  <c r="H19" i="18" s="1"/>
  <c r="G19" i="18" a="1"/>
  <c r="G19" i="18" s="1"/>
  <c r="F19" i="18" a="1"/>
  <c r="F19" i="18" s="1"/>
  <c r="E19" i="18" a="1"/>
  <c r="E19" i="18" s="1"/>
  <c r="L17" i="18" a="1"/>
  <c r="L17" i="18" s="1"/>
  <c r="K17" i="18" a="1"/>
  <c r="K17" i="18" s="1"/>
  <c r="J17" i="18" a="1"/>
  <c r="J17" i="18" s="1"/>
  <c r="I17" i="18" a="1"/>
  <c r="I17" i="18" s="1"/>
  <c r="H17" i="18" a="1"/>
  <c r="H17" i="18" s="1"/>
  <c r="G17" i="18" a="1"/>
  <c r="G17" i="18" s="1"/>
  <c r="F17" i="18" a="1"/>
  <c r="F17" i="18" s="1"/>
  <c r="E17" i="18" a="1"/>
  <c r="E17" i="18" s="1"/>
  <c r="L20" i="17"/>
  <c r="K20" i="17"/>
  <c r="J20" i="17"/>
  <c r="I20" i="17"/>
  <c r="H20" i="17"/>
  <c r="G20" i="17"/>
  <c r="F20" i="17"/>
  <c r="E20" i="17"/>
  <c r="D20" i="17"/>
  <c r="L19" i="17" a="1"/>
  <c r="L19" i="17" s="1"/>
  <c r="K19" i="17" a="1"/>
  <c r="K19" i="17" s="1"/>
  <c r="J19" i="17" a="1"/>
  <c r="J19" i="17" s="1"/>
  <c r="I19" i="17" a="1"/>
  <c r="I19" i="17" s="1"/>
  <c r="H19" i="17" a="1"/>
  <c r="H19" i="17" s="1"/>
  <c r="G19" i="17" a="1"/>
  <c r="G19" i="17" s="1"/>
  <c r="F19" i="17" a="1"/>
  <c r="F19" i="17" s="1"/>
  <c r="E19" i="17" a="1"/>
  <c r="E19" i="17" s="1"/>
  <c r="D19" i="17" a="1"/>
  <c r="D19" i="17" s="1"/>
  <c r="L17" i="17" a="1"/>
  <c r="L17" i="17" s="1"/>
  <c r="K17" i="17" a="1"/>
  <c r="K17" i="17" s="1"/>
  <c r="J17" i="17" a="1"/>
  <c r="J17" i="17" s="1"/>
  <c r="I17" i="17" a="1"/>
  <c r="I17" i="17" s="1"/>
  <c r="H17" i="17" a="1"/>
  <c r="H17" i="17" s="1"/>
  <c r="G17" i="17" a="1"/>
  <c r="G17" i="17" s="1"/>
  <c r="F17" i="17" a="1"/>
  <c r="F17" i="17" s="1"/>
  <c r="L20" i="16"/>
  <c r="K20" i="16"/>
  <c r="J20" i="16"/>
  <c r="I20" i="16"/>
  <c r="H20" i="16"/>
  <c r="G20" i="16"/>
  <c r="F20" i="16"/>
  <c r="E20" i="16"/>
  <c r="D20" i="16"/>
  <c r="L20" i="15"/>
  <c r="K20" i="15"/>
  <c r="J20" i="15"/>
  <c r="I20" i="15"/>
  <c r="H20" i="15"/>
  <c r="G20" i="15"/>
  <c r="F20" i="15"/>
  <c r="E20" i="15"/>
  <c r="D20" i="15"/>
  <c r="L19" i="15" a="1"/>
  <c r="L19" i="15" s="1"/>
  <c r="K19" i="15" a="1"/>
  <c r="K19" i="15" s="1"/>
  <c r="J19" i="15" a="1"/>
  <c r="J19" i="15" s="1"/>
  <c r="I19" i="15" a="1"/>
  <c r="I19" i="15" s="1"/>
  <c r="H19" i="15" a="1"/>
  <c r="H19" i="15" s="1"/>
  <c r="G19" i="15" a="1"/>
  <c r="G19" i="15" s="1"/>
  <c r="F19" i="15" a="1"/>
  <c r="F19" i="15" s="1"/>
  <c r="E19" i="15" a="1"/>
  <c r="E19" i="15" s="1"/>
  <c r="D19" i="15" a="1"/>
  <c r="D19" i="15" s="1"/>
  <c r="L17" i="15" a="1"/>
  <c r="L17" i="15" s="1"/>
  <c r="J17" i="15" a="1"/>
  <c r="J17" i="15" s="1"/>
  <c r="I17" i="15" a="1"/>
  <c r="I17" i="15" s="1"/>
  <c r="H17" i="15" a="1"/>
  <c r="H17" i="15" s="1"/>
  <c r="F17" i="15" a="1"/>
  <c r="F17" i="15" s="1"/>
  <c r="E17" i="15" a="1"/>
  <c r="E17" i="15" s="1"/>
  <c r="L20" i="14"/>
  <c r="K20" i="14"/>
  <c r="J20" i="14"/>
  <c r="I20" i="14"/>
  <c r="H20" i="14"/>
  <c r="G20" i="14"/>
  <c r="F20" i="14"/>
  <c r="E20" i="14"/>
  <c r="D20" i="14"/>
  <c r="L19" i="14" a="1"/>
  <c r="L19" i="14" s="1"/>
  <c r="K19" i="14" a="1"/>
  <c r="K19" i="14" s="1"/>
  <c r="J19" i="14" a="1"/>
  <c r="J19" i="14" s="1"/>
  <c r="I19" i="14" a="1"/>
  <c r="I19" i="14" s="1"/>
  <c r="H19" i="14" a="1"/>
  <c r="H19" i="14" s="1"/>
  <c r="G19" i="14" a="1"/>
  <c r="G19" i="14" s="1"/>
  <c r="F19" i="14" a="1"/>
  <c r="F19" i="14" s="1"/>
  <c r="E19" i="14" a="1"/>
  <c r="E19" i="14" s="1"/>
  <c r="D19" i="14" a="1"/>
  <c r="D19" i="14" s="1"/>
  <c r="L18" i="14" a="1"/>
  <c r="L18" i="14" s="1"/>
  <c r="K18" i="14" a="1"/>
  <c r="K18" i="14" s="1"/>
  <c r="J18" i="14" a="1"/>
  <c r="J18" i="14" s="1"/>
  <c r="I18" i="14" a="1"/>
  <c r="I18" i="14" s="1"/>
  <c r="H18" i="14" a="1"/>
  <c r="H18" i="14" s="1"/>
  <c r="G18" i="14" a="1"/>
  <c r="G18" i="14" s="1"/>
  <c r="F18" i="14" a="1"/>
  <c r="F18" i="14" s="1"/>
  <c r="E18" i="14" a="1"/>
  <c r="E18" i="14" s="1"/>
  <c r="D18" i="14" a="1"/>
  <c r="D18" i="14" s="1"/>
  <c r="L17" i="14" a="1"/>
  <c r="L17" i="14" s="1"/>
  <c r="K17" i="14" a="1"/>
  <c r="K17" i="14" s="1"/>
  <c r="J17" i="14" a="1"/>
  <c r="J17" i="14" s="1"/>
  <c r="I17" i="14" a="1"/>
  <c r="I17" i="14" s="1"/>
  <c r="H17" i="14" a="1"/>
  <c r="H17" i="14" s="1"/>
  <c r="G17" i="14" a="1"/>
  <c r="G17" i="14" s="1"/>
  <c r="F17" i="14" a="1"/>
  <c r="F17" i="14" s="1"/>
  <c r="E17" i="14" a="1"/>
  <c r="E17" i="14" s="1"/>
  <c r="D17" i="14" a="1"/>
  <c r="D17" i="14" s="1"/>
  <c r="L20" i="13"/>
  <c r="K20" i="13"/>
  <c r="J20" i="13"/>
  <c r="I20" i="13"/>
  <c r="H20" i="13"/>
  <c r="G20" i="13"/>
  <c r="F20" i="13"/>
  <c r="E20" i="13"/>
  <c r="D20" i="13"/>
  <c r="L19" i="13" a="1"/>
  <c r="L19" i="13" s="1"/>
  <c r="K19" i="13" a="1"/>
  <c r="K19" i="13" s="1"/>
  <c r="J19" i="13" a="1"/>
  <c r="J19" i="13" s="1"/>
  <c r="I19" i="13" a="1"/>
  <c r="I19" i="13" s="1"/>
  <c r="H19" i="13" a="1"/>
  <c r="H19" i="13" s="1"/>
  <c r="G19" i="13" a="1"/>
  <c r="G19" i="13" s="1"/>
  <c r="F19" i="13" a="1"/>
  <c r="F19" i="13" s="1"/>
  <c r="E19" i="13" a="1"/>
  <c r="E19" i="13" s="1"/>
  <c r="D19" i="13" a="1"/>
  <c r="D19" i="13" s="1"/>
  <c r="L18" i="13" a="1"/>
  <c r="L18" i="13" s="1"/>
  <c r="K18" i="13" a="1"/>
  <c r="K18" i="13" s="1"/>
  <c r="J18" i="13" a="1"/>
  <c r="J18" i="13" s="1"/>
  <c r="I18" i="13" a="1"/>
  <c r="I18" i="13" s="1"/>
  <c r="H18" i="13" a="1"/>
  <c r="H18" i="13" s="1"/>
  <c r="G18" i="13" a="1"/>
  <c r="G18" i="13" s="1"/>
  <c r="F18" i="13" a="1"/>
  <c r="F18" i="13" s="1"/>
  <c r="E18" i="13" a="1"/>
  <c r="E18" i="13" s="1"/>
  <c r="D18" i="13" a="1"/>
  <c r="D18" i="13" s="1"/>
  <c r="L17" i="13" a="1"/>
  <c r="L17" i="13" s="1"/>
  <c r="K17" i="13" a="1"/>
  <c r="K17" i="13" s="1"/>
  <c r="J17" i="13" a="1"/>
  <c r="J17" i="13" s="1"/>
  <c r="I17" i="13" a="1"/>
  <c r="I17" i="13" s="1"/>
  <c r="H17" i="13" a="1"/>
  <c r="H17" i="13" s="1"/>
  <c r="G17" i="13" a="1"/>
  <c r="G17" i="13" s="1"/>
  <c r="F17" i="13" a="1"/>
  <c r="F17" i="13" s="1"/>
  <c r="E17" i="13" a="1"/>
  <c r="E17" i="13" s="1"/>
  <c r="L20" i="12"/>
  <c r="K20" i="12"/>
  <c r="J20" i="12"/>
  <c r="I20" i="12"/>
  <c r="H20" i="12"/>
  <c r="G20" i="12"/>
  <c r="F20" i="12"/>
  <c r="E20" i="12"/>
  <c r="D20" i="12"/>
  <c r="L19" i="12" a="1"/>
  <c r="L19" i="12" s="1"/>
  <c r="K19" i="12" a="1"/>
  <c r="K19" i="12" s="1"/>
  <c r="J19" i="12" a="1"/>
  <c r="J19" i="12" s="1"/>
  <c r="I19" i="12" a="1"/>
  <c r="I19" i="12" s="1"/>
  <c r="H19" i="12" a="1"/>
  <c r="H19" i="12" s="1"/>
  <c r="G19" i="12" a="1"/>
  <c r="G19" i="12" s="1"/>
  <c r="F19" i="12" a="1"/>
  <c r="F19" i="12" s="1"/>
  <c r="E19" i="12" a="1"/>
  <c r="E19" i="12" s="1"/>
  <c r="D19" i="12" a="1"/>
  <c r="D19" i="12" s="1"/>
  <c r="L18" i="12" a="1"/>
  <c r="L18" i="12" s="1"/>
  <c r="K18" i="12" a="1"/>
  <c r="K18" i="12" s="1"/>
  <c r="J18" i="12" a="1"/>
  <c r="J18" i="12" s="1"/>
  <c r="I18" i="12" a="1"/>
  <c r="I18" i="12" s="1"/>
  <c r="H18" i="12" a="1"/>
  <c r="H18" i="12" s="1"/>
  <c r="G18" i="12" a="1"/>
  <c r="G18" i="12" s="1"/>
  <c r="F18" i="12" a="1"/>
  <c r="F18" i="12" s="1"/>
  <c r="E18" i="12" a="1"/>
  <c r="E18" i="12" s="1"/>
  <c r="D18" i="12" a="1"/>
  <c r="D18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F17" i="12" a="1"/>
  <c r="F17" i="12" s="1"/>
  <c r="D17" i="12" a="1"/>
  <c r="D17" i="12" s="1"/>
  <c r="L20" i="11"/>
  <c r="K20" i="11"/>
  <c r="J20" i="11"/>
  <c r="I20" i="11"/>
  <c r="H20" i="11"/>
  <c r="G20" i="11"/>
  <c r="F20" i="11"/>
  <c r="E20" i="11"/>
  <c r="D20" i="11"/>
  <c r="L19" i="11" a="1"/>
  <c r="L19" i="11" s="1"/>
  <c r="K19" i="11" a="1"/>
  <c r="K19" i="11" s="1"/>
  <c r="J19" i="11" a="1"/>
  <c r="J19" i="11" s="1"/>
  <c r="I19" i="11" a="1"/>
  <c r="I19" i="11" s="1"/>
  <c r="H19" i="11" a="1"/>
  <c r="H19" i="11" s="1"/>
  <c r="G19" i="11" a="1"/>
  <c r="G19" i="11" s="1"/>
  <c r="F19" i="11" a="1"/>
  <c r="F19" i="11" s="1"/>
  <c r="E19" i="11" a="1"/>
  <c r="E19" i="11" s="1"/>
  <c r="D19" i="11" a="1"/>
  <c r="D19" i="11" s="1"/>
  <c r="L18" i="11" a="1"/>
  <c r="L18" i="11" s="1"/>
  <c r="K18" i="11" a="1"/>
  <c r="K18" i="11" s="1"/>
  <c r="J18" i="11" a="1"/>
  <c r="J18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L17" i="11" a="1"/>
  <c r="L17" i="11" s="1"/>
  <c r="K17" i="11" a="1"/>
  <c r="K17" i="11" s="1"/>
  <c r="J17" i="11" a="1"/>
  <c r="J17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L20" i="10"/>
  <c r="K20" i="10"/>
  <c r="J20" i="10"/>
  <c r="I20" i="10"/>
  <c r="H20" i="10"/>
  <c r="G20" i="10"/>
  <c r="F20" i="10"/>
  <c r="E20" i="10"/>
  <c r="D20" i="10"/>
  <c r="H19" i="10" a="1"/>
  <c r="H19" i="10" s="1"/>
  <c r="G19" i="10" a="1"/>
  <c r="G19" i="10" s="1"/>
  <c r="F19" i="10" a="1"/>
  <c r="F19" i="10" s="1"/>
  <c r="E19" i="10" a="1"/>
  <c r="E19" i="10" s="1"/>
  <c r="L18" i="10" a="1"/>
  <c r="L18" i="10" s="1"/>
  <c r="K18" i="10" a="1"/>
  <c r="K18" i="10" s="1"/>
  <c r="J18" i="10" a="1"/>
  <c r="J18" i="10" s="1"/>
  <c r="I18" i="10" a="1"/>
  <c r="I18" i="10" s="1"/>
  <c r="H18" i="10" a="1"/>
  <c r="H18" i="10" s="1"/>
  <c r="G18" i="10" a="1"/>
  <c r="G18" i="10" s="1"/>
  <c r="F18" i="10" a="1"/>
  <c r="F18" i="10" s="1"/>
  <c r="E18" i="10" a="1"/>
  <c r="E18" i="10" s="1"/>
  <c r="D18" i="10" a="1"/>
  <c r="D18" i="10" s="1"/>
  <c r="L17" i="10" a="1"/>
  <c r="L17" i="10" s="1"/>
  <c r="K17" i="10" a="1"/>
  <c r="K17" i="10" s="1"/>
  <c r="J17" i="10" a="1"/>
  <c r="J17" i="10" s="1"/>
  <c r="I17" i="10" a="1"/>
  <c r="I17" i="10" s="1"/>
  <c r="H17" i="10" a="1"/>
  <c r="H17" i="10" s="1"/>
  <c r="G17" i="10" a="1"/>
  <c r="G17" i="10" s="1"/>
  <c r="F17" i="10" a="1"/>
  <c r="F17" i="10" s="1"/>
  <c r="E17" i="10" a="1"/>
  <c r="E17" i="10" s="1"/>
  <c r="K19" i="10" l="1" a="1"/>
  <c r="K19" i="10" s="1"/>
  <c r="L19" i="10" a="1"/>
  <c r="L19" i="10" s="1"/>
  <c r="I19" i="10" a="1"/>
  <c r="I19" i="10" s="1"/>
  <c r="D19" i="10" a="1"/>
  <c r="D19" i="10" s="1"/>
  <c r="I19" i="5" a="1"/>
  <c r="I19" i="5" s="1"/>
  <c r="I20" i="5"/>
  <c r="L20" i="9" l="1"/>
  <c r="K20" i="9"/>
  <c r="J20" i="9"/>
  <c r="I20" i="9"/>
  <c r="H20" i="9"/>
  <c r="G20" i="9"/>
  <c r="F20" i="9"/>
  <c r="E20" i="9"/>
  <c r="D20" i="9"/>
  <c r="L19" i="9" a="1"/>
  <c r="L19" i="9" s="1"/>
  <c r="K19" i="9" a="1"/>
  <c r="K19" i="9" s="1"/>
  <c r="J19" i="9" a="1"/>
  <c r="J19" i="9" s="1"/>
  <c r="I19" i="9" a="1"/>
  <c r="I19" i="9" s="1"/>
  <c r="H19" i="9" a="1"/>
  <c r="H19" i="9" s="1"/>
  <c r="G19" i="9" a="1"/>
  <c r="G19" i="9" s="1"/>
  <c r="F19" i="9" a="1"/>
  <c r="F19" i="9" s="1"/>
  <c r="E19" i="9" a="1"/>
  <c r="E19" i="9" s="1"/>
  <c r="D19" i="9" a="1"/>
  <c r="D19" i="9" s="1"/>
  <c r="L18" i="9" a="1"/>
  <c r="L18" i="9" s="1"/>
  <c r="K18" i="9" a="1"/>
  <c r="K18" i="9" s="1"/>
  <c r="J18" i="9" a="1"/>
  <c r="J18" i="9" s="1"/>
  <c r="I18" i="9" a="1"/>
  <c r="I18" i="9" s="1"/>
  <c r="H18" i="9" a="1"/>
  <c r="H18" i="9" s="1"/>
  <c r="G18" i="9" a="1"/>
  <c r="G18" i="9" s="1"/>
  <c r="F18" i="9" a="1"/>
  <c r="F18" i="9" s="1"/>
  <c r="E18" i="9" a="1"/>
  <c r="E18" i="9" s="1"/>
  <c r="D18" i="9" a="1"/>
  <c r="D18" i="9" s="1"/>
  <c r="L17" i="9" a="1"/>
  <c r="L17" i="9" s="1"/>
  <c r="K17" i="9" a="1"/>
  <c r="K17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L20" i="8"/>
  <c r="K20" i="8"/>
  <c r="J20" i="8"/>
  <c r="I20" i="8"/>
  <c r="H20" i="8"/>
  <c r="G20" i="8"/>
  <c r="F20" i="8"/>
  <c r="E20" i="8"/>
  <c r="D20" i="8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D19" i="8" a="1"/>
  <c r="D19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L20" i="7"/>
  <c r="K20" i="7"/>
  <c r="J20" i="7"/>
  <c r="I20" i="7"/>
  <c r="H20" i="7"/>
  <c r="G20" i="7"/>
  <c r="F20" i="7"/>
  <c r="E20" i="7"/>
  <c r="D20" i="7"/>
  <c r="L19" i="7" a="1"/>
  <c r="L19" i="7" s="1"/>
  <c r="K19" i="7" a="1"/>
  <c r="K19" i="7" s="1"/>
  <c r="J19" i="7" a="1"/>
  <c r="J19" i="7" s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 a="1"/>
  <c r="D19" i="7" s="1"/>
  <c r="L18" i="7" a="1"/>
  <c r="L18" i="7" s="1"/>
  <c r="K18" i="7" a="1"/>
  <c r="K18" i="7" s="1"/>
  <c r="J18" i="7" a="1"/>
  <c r="J18" i="7" s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L20" i="5"/>
  <c r="K20" i="5"/>
  <c r="J20" i="5"/>
  <c r="H20" i="5"/>
  <c r="G20" i="5"/>
  <c r="F20" i="5"/>
  <c r="E20" i="5"/>
  <c r="D20" i="5"/>
  <c r="L19" i="5" a="1"/>
  <c r="L19" i="5" s="1"/>
  <c r="K19" i="5" a="1"/>
  <c r="K19" i="5" s="1"/>
  <c r="J19" i="5" a="1"/>
  <c r="J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D19" i="4" l="1" a="1"/>
  <c r="D19" i="4" s="1"/>
  <c r="L20" i="4"/>
  <c r="K20" i="4"/>
  <c r="J20" i="4"/>
  <c r="I20" i="4"/>
  <c r="H20" i="4"/>
  <c r="G20" i="4"/>
  <c r="F20" i="4"/>
  <c r="E20" i="4"/>
  <c r="D20" i="4"/>
  <c r="L19" i="4" a="1"/>
  <c r="L19" i="4" s="1"/>
  <c r="E18" i="4" a="1"/>
  <c r="E18" i="4" s="1"/>
  <c r="H17" i="4" a="1"/>
  <c r="H17" i="4" s="1"/>
  <c r="K18" i="4" l="1" a="1"/>
  <c r="K18" i="4" s="1"/>
  <c r="F17" i="4" a="1"/>
  <c r="F17" i="4" s="1"/>
  <c r="J19" i="4" a="1"/>
  <c r="J19" i="4" s="1"/>
  <c r="I17" i="4" a="1"/>
  <c r="I17" i="4" s="1"/>
  <c r="G19" i="4" a="1"/>
  <c r="G19" i="4" s="1"/>
  <c r="L17" i="4" a="1"/>
  <c r="L17" i="4" s="1"/>
  <c r="H18" i="4" a="1"/>
  <c r="H18" i="4" s="1"/>
  <c r="E19" i="4" a="1"/>
  <c r="E19" i="4" s="1"/>
  <c r="G17" i="4" a="1"/>
  <c r="G17" i="4" s="1"/>
  <c r="I18" i="4" a="1"/>
  <c r="I18" i="4" s="1"/>
  <c r="D18" i="4" a="1"/>
  <c r="D18" i="4" s="1"/>
  <c r="J18" i="4" a="1"/>
  <c r="J18" i="4" s="1"/>
  <c r="F19" i="4" a="1"/>
  <c r="F19" i="4" s="1"/>
  <c r="K19" i="4" a="1"/>
  <c r="K19" i="4" s="1"/>
  <c r="F18" i="4" a="1"/>
  <c r="F18" i="4" s="1"/>
  <c r="J17" i="4" a="1"/>
  <c r="J17" i="4" s="1"/>
  <c r="H19" i="4" a="1"/>
  <c r="H19" i="4" s="1"/>
  <c r="D17" i="4" a="1"/>
  <c r="D17" i="4" s="1"/>
  <c r="K17" i="4" a="1"/>
  <c r="K17" i="4" s="1"/>
  <c r="G18" i="4" a="1"/>
  <c r="G18" i="4" s="1"/>
  <c r="L18" i="4" a="1"/>
  <c r="L18" i="4" s="1"/>
  <c r="I19" i="4" a="1"/>
  <c r="I19" i="4" s="1"/>
  <c r="E17" i="4" a="1"/>
  <c r="E17" i="4" s="1"/>
  <c r="L20" i="2"/>
  <c r="K20" i="2"/>
  <c r="J20" i="2"/>
  <c r="I20" i="2"/>
  <c r="H20" i="2"/>
  <c r="G20" i="2"/>
  <c r="F20" i="2"/>
  <c r="E20" i="2"/>
  <c r="D20" i="2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L18" i="2" a="1"/>
  <c r="L18" i="2" s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l="1" a="1"/>
  <c r="G17" i="1" s="1"/>
  <c r="F17" i="1" a="1"/>
  <c r="F17" i="1" s="1"/>
  <c r="E17" i="1" a="1"/>
  <c r="E17" i="1" s="1"/>
  <c r="I20" i="1"/>
  <c r="J20" i="1"/>
  <c r="K20" i="1"/>
  <c r="L20" i="1"/>
  <c r="F20" i="1" l="1"/>
  <c r="G20" i="1"/>
  <c r="H20" i="1"/>
  <c r="E20" i="1" l="1"/>
  <c r="D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<sst xmlns="http://schemas.openxmlformats.org/spreadsheetml/2006/main" count="2325" uniqueCount="128">
  <si>
    <t>地区名</t>
    <rPh sb="0" eb="3">
      <t>チクメイ</t>
    </rPh>
    <phoneticPr fontId="2"/>
  </si>
  <si>
    <t>品種名</t>
    <rPh sb="0" eb="3">
      <t>ヒンセィウ</t>
    </rPh>
    <phoneticPr fontId="2"/>
  </si>
  <si>
    <t>広田</t>
  </si>
  <si>
    <t>ターザン</t>
  </si>
  <si>
    <t>倭文</t>
  </si>
  <si>
    <t>もみじの輝</t>
  </si>
  <si>
    <t>北方</t>
  </si>
  <si>
    <t>志知</t>
  </si>
  <si>
    <t>上幡多</t>
  </si>
  <si>
    <t>小榎列</t>
  </si>
  <si>
    <t>八木</t>
  </si>
  <si>
    <t>もみじ３号</t>
  </si>
  <si>
    <t>市</t>
  </si>
  <si>
    <t>浦壁</t>
  </si>
  <si>
    <t>地頭方</t>
  </si>
  <si>
    <t>東山</t>
  </si>
  <si>
    <t>立川瀬</t>
  </si>
  <si>
    <t>阿万東</t>
  </si>
  <si>
    <t>稲田南</t>
  </si>
  <si>
    <t>筒井</t>
  </si>
  <si>
    <t>平均</t>
    <rPh sb="0" eb="2">
      <t>ヘイキn</t>
    </rPh>
    <phoneticPr fontId="2"/>
  </si>
  <si>
    <t>全体平均</t>
    <rPh sb="0" eb="4">
      <t>ゼンタイ</t>
    </rPh>
    <phoneticPr fontId="2"/>
  </si>
  <si>
    <t>もみじの輝</t>
    <rPh sb="4" eb="5">
      <t>カガヤキ</t>
    </rPh>
    <phoneticPr fontId="4"/>
  </si>
  <si>
    <t>もみじ３号</t>
    <phoneticPr fontId="2"/>
  </si>
  <si>
    <t>志知北</t>
  </si>
  <si>
    <t>もみじ3号</t>
  </si>
  <si>
    <t>生子</t>
  </si>
  <si>
    <t>新田北</t>
  </si>
  <si>
    <t>伊賀野</t>
  </si>
  <si>
    <t>八幡</t>
  </si>
  <si>
    <t>黒道</t>
  </si>
  <si>
    <t>小井</t>
    <rPh sb="0" eb="1">
      <t xml:space="preserve">ショウ </t>
    </rPh>
    <rPh sb="1" eb="2">
      <t>I</t>
    </rPh>
    <phoneticPr fontId="2"/>
  </si>
  <si>
    <t>黒道</t>
    <rPh sb="0" eb="2">
      <t>クロ</t>
    </rPh>
    <phoneticPr fontId="2"/>
  </si>
  <si>
    <t>もみじの輝</t>
    <phoneticPr fontId="2"/>
  </si>
  <si>
    <t>ターザン</t>
    <phoneticPr fontId="2"/>
  </si>
  <si>
    <t>None</t>
    <phoneticPr fontId="2"/>
  </si>
  <si>
    <t>もみじの輝</t>
    <rPh sb="4" eb="5">
      <t>カガヤキ</t>
    </rPh>
    <phoneticPr fontId="2"/>
  </si>
  <si>
    <t>小井</t>
  </si>
  <si>
    <t>市小井</t>
  </si>
  <si>
    <t>D-84</t>
  </si>
  <si>
    <t>生子</t>
    <phoneticPr fontId="2"/>
  </si>
  <si>
    <t>八幡</t>
    <phoneticPr fontId="2"/>
  </si>
  <si>
    <t>浦壁</t>
    <phoneticPr fontId="2"/>
  </si>
  <si>
    <t>地頭方</t>
    <phoneticPr fontId="2"/>
  </si>
  <si>
    <t>松帆檪田</t>
  </si>
  <si>
    <t>松帆西路</t>
  </si>
  <si>
    <t>市三条</t>
  </si>
  <si>
    <t>大榎列</t>
  </si>
  <si>
    <t>松帆江尻</t>
  </si>
  <si>
    <t>神代社家</t>
  </si>
  <si>
    <t>市青木</t>
  </si>
  <si>
    <t>八木</t>
    <phoneticPr fontId="2"/>
  </si>
  <si>
    <t>金屋</t>
    <rPh sb="0" eb="1">
      <t>カナ</t>
    </rPh>
    <rPh sb="1" eb="2">
      <t>ヤ</t>
    </rPh>
    <phoneticPr fontId="1"/>
  </si>
  <si>
    <t>新村</t>
    <rPh sb="0" eb="2">
      <t>シンムラ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</si>
  <si>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</si>
  <si>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</si>
  <si>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松帆北方</t>
    <rPh sb="0" eb="2">
      <t>マツホ</t>
    </rPh>
    <rPh sb="2" eb="4">
      <t>キタカタ</t>
    </rPh>
    <phoneticPr fontId="1"/>
  </si>
  <si>
    <t>松帆高屋</t>
    <rPh sb="0" eb="2">
      <t>マツホ</t>
    </rPh>
    <rPh sb="2" eb="3">
      <t>タカ</t>
    </rPh>
    <rPh sb="3" eb="4">
      <t>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</si>
  <si>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</si>
  <si>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</si>
  <si>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もみじ3号</t>
    <rPh sb="4" eb="5">
      <t>ゴウ</t>
    </rPh>
    <phoneticPr fontId="1"/>
  </si>
  <si>
    <t>神代社家</t>
    <rPh sb="0" eb="2">
      <t>ジンダイ</t>
    </rPh>
    <rPh sb="2" eb="4">
      <t>シャケ</t>
    </rPh>
    <phoneticPr fontId="1"/>
  </si>
  <si>
    <t>神代地頭方</t>
    <rPh sb="0" eb="2">
      <t>ジンダイ</t>
    </rPh>
    <rPh sb="2" eb="4">
      <t>ジトウ</t>
    </rPh>
    <rPh sb="4" eb="5">
      <t>ホウ</t>
    </rPh>
    <phoneticPr fontId="1"/>
  </si>
  <si>
    <t>市</t>
    <rPh sb="0" eb="1">
      <t>イチ</t>
    </rPh>
    <phoneticPr fontId="1"/>
  </si>
  <si>
    <t>大榎列</t>
    <rPh sb="0" eb="1">
      <t>オオ</t>
    </rPh>
    <rPh sb="1" eb="3">
      <t>エナミ</t>
    </rPh>
    <phoneticPr fontId="1"/>
  </si>
  <si>
    <t>賀集生子</t>
    <rPh sb="0" eb="2">
      <t>カシュウ</t>
    </rPh>
    <rPh sb="2" eb="3">
      <t>セイ</t>
    </rPh>
    <rPh sb="3" eb="4">
      <t>コ</t>
    </rPh>
    <phoneticPr fontId="1"/>
  </si>
  <si>
    <t>賀集八幡北</t>
    <rPh sb="0" eb="2">
      <t>カシュウ</t>
    </rPh>
    <rPh sb="2" eb="4">
      <t>ヤハタ</t>
    </rPh>
    <rPh sb="4" eb="5">
      <t>キタ</t>
    </rPh>
    <phoneticPr fontId="1"/>
  </si>
  <si>
    <t>伊賀野</t>
    <rPh sb="0" eb="2">
      <t>イガ</t>
    </rPh>
    <rPh sb="2" eb="3">
      <t>ノ</t>
    </rPh>
    <phoneticPr fontId="1"/>
  </si>
  <si>
    <t>阿万東</t>
    <rPh sb="0" eb="2">
      <t>アマ</t>
    </rPh>
    <rPh sb="2" eb="3">
      <t>ヒガシ</t>
    </rPh>
    <phoneticPr fontId="1"/>
  </si>
  <si>
    <t>稲田南</t>
    <rPh sb="0" eb="2">
      <t>イナダ</t>
    </rPh>
    <rPh sb="2" eb="3">
      <t>ミナミ</t>
    </rPh>
    <phoneticPr fontId="1"/>
  </si>
  <si>
    <t>金屋</t>
    <rPh sb="0" eb="2">
      <t>カナヤ</t>
    </rPh>
    <phoneticPr fontId="1"/>
  </si>
  <si>
    <t>前平</t>
    <rPh sb="0" eb="2">
      <t>マエヒラ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</si>
  <si>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</si>
  <si>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</si>
  <si>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北方</t>
    <rPh sb="0" eb="2">
      <t>キタカタ</t>
    </rPh>
    <phoneticPr fontId="1"/>
  </si>
  <si>
    <t>高屋</t>
    <rPh sb="0" eb="2">
      <t>タカヤ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</si>
  <si>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</si>
  <si>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</si>
  <si>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社家</t>
    <rPh sb="0" eb="2">
      <t>シャケ</t>
    </rPh>
    <phoneticPr fontId="1"/>
  </si>
  <si>
    <t>地頭方</t>
    <rPh sb="0" eb="1">
      <t>ジ</t>
    </rPh>
    <rPh sb="1" eb="2">
      <t>トウ</t>
    </rPh>
    <rPh sb="2" eb="3">
      <t>ホウ</t>
    </rPh>
    <phoneticPr fontId="1"/>
  </si>
  <si>
    <t>市</t>
    <rPh sb="0" eb="1">
      <t>イチ</t>
    </rPh>
    <phoneticPr fontId="1"/>
  </si>
  <si>
    <t>榎列</t>
    <rPh sb="0" eb="2">
      <t>エナミ</t>
    </rPh>
    <phoneticPr fontId="1"/>
  </si>
  <si>
    <t>賀集賀集</t>
    <rPh sb="0" eb="2">
      <t>カシュウ</t>
    </rPh>
    <rPh sb="2" eb="4">
      <t>カシュウ</t>
    </rPh>
    <phoneticPr fontId="1"/>
  </si>
  <si>
    <t>賀集八幡</t>
    <rPh sb="0" eb="2">
      <t>カシュウ</t>
    </rPh>
    <rPh sb="2" eb="4">
      <t>ヤハタ</t>
    </rPh>
    <phoneticPr fontId="1"/>
  </si>
  <si>
    <t>伊賀野</t>
    <rPh sb="0" eb="2">
      <t>イガ</t>
    </rPh>
    <rPh sb="2" eb="3">
      <t>ノ</t>
    </rPh>
    <phoneticPr fontId="1"/>
  </si>
  <si>
    <t>阿万</t>
    <rPh sb="0" eb="2">
      <t>アマ</t>
    </rPh>
    <phoneticPr fontId="1"/>
  </si>
  <si>
    <t>池田</t>
    <rPh sb="0" eb="2">
      <t>イケダ</t>
    </rPh>
    <phoneticPr fontId="1"/>
  </si>
  <si>
    <t>神代浦壁</t>
    <rPh sb="0" eb="2">
      <t>ジンダイ</t>
    </rPh>
    <rPh sb="2" eb="4">
      <t>ウラカベ</t>
    </rPh>
    <phoneticPr fontId="1"/>
  </si>
  <si>
    <t>アンサー</t>
  </si>
  <si>
    <t>金屋</t>
    <rPh sb="0" eb="2">
      <t>カナヤ</t>
    </rPh>
    <phoneticPr fontId="1"/>
  </si>
  <si>
    <t>もみじ３号</t>
    <rPh sb="4" eb="5">
      <t>ゴウ</t>
    </rPh>
    <phoneticPr fontId="1"/>
  </si>
  <si>
    <t>新田中</t>
    <rPh sb="0" eb="2">
      <t>シンデン</t>
    </rPh>
    <rPh sb="2" eb="3">
      <t>ナカ</t>
    </rPh>
    <phoneticPr fontId="1"/>
  </si>
  <si>
    <t>ターボ</t>
    <phoneticPr fontId="2"/>
  </si>
  <si>
    <t>アンサー</t>
    <phoneticPr fontId="2"/>
  </si>
  <si>
    <t>池田</t>
    <rPh sb="0" eb="2">
      <t>イケダ</t>
    </rPh>
    <phoneticPr fontId="2"/>
  </si>
  <si>
    <t>アース</t>
    <phoneticPr fontId="2"/>
  </si>
  <si>
    <t>賀集八幡</t>
    <rPh sb="0" eb="2">
      <t>カシュウ</t>
    </rPh>
    <rPh sb="2" eb="4">
      <t>ヤハタ</t>
    </rPh>
    <phoneticPr fontId="1"/>
  </si>
  <si>
    <t>賀集</t>
  </si>
  <si>
    <t>収穫日</t>
  </si>
  <si>
    <t>収穫日</t>
    <rPh sb="0" eb="3">
      <t>シュウカク</t>
    </rPh>
    <phoneticPr fontId="2"/>
  </si>
  <si>
    <t>整合性</t>
  </si>
  <si>
    <t>整合性</t>
    <rPh sb="0" eb="3">
      <t>セイゴウ</t>
    </rPh>
    <phoneticPr fontId="2"/>
  </si>
  <si>
    <t>金屋</t>
    <rPh sb="0" eb="2">
      <t>カナヤ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</si>
  <si>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</si>
  <si>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</si>
  <si>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北方</t>
    <rPh sb="0" eb="2">
      <t>キタカタ</t>
    </rPh>
    <phoneticPr fontId="1"/>
  </si>
  <si>
    <t>高屋</t>
    <rPh sb="0" eb="2">
      <t>タカヤ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</si>
  <si>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</si>
  <si>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</si>
  <si>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地頭方</t>
    <rPh sb="0" eb="1">
      <t>ジ</t>
    </rPh>
    <rPh sb="1" eb="2">
      <t>トウ</t>
    </rPh>
    <rPh sb="2" eb="3">
      <t>ホウ</t>
    </rPh>
    <phoneticPr fontId="1"/>
  </si>
  <si>
    <t>市</t>
    <rPh sb="0" eb="1">
      <t>イチ</t>
    </rPh>
    <phoneticPr fontId="1"/>
  </si>
  <si>
    <t>榎列</t>
    <rPh sb="0" eb="2">
      <t>エナミ</t>
    </rPh>
    <phoneticPr fontId="1"/>
  </si>
  <si>
    <t>賀集八幡</t>
    <rPh sb="0" eb="2">
      <t>カシュウ</t>
    </rPh>
    <rPh sb="2" eb="4">
      <t>ヤハタ</t>
    </rPh>
    <phoneticPr fontId="1"/>
  </si>
  <si>
    <t>伊賀野</t>
    <rPh sb="0" eb="2">
      <t>イガ</t>
    </rPh>
    <rPh sb="2" eb="3">
      <t>ノ</t>
    </rPh>
    <phoneticPr fontId="1"/>
  </si>
  <si>
    <t>阿万</t>
    <rPh sb="0" eb="2">
      <t>アマ</t>
    </rPh>
    <phoneticPr fontId="1"/>
  </si>
  <si>
    <t>社家</t>
    <rPh sb="0" eb="1">
      <t xml:space="preserve">シャ </t>
    </rPh>
    <rPh sb="1" eb="2">
      <t xml:space="preserve">イエ </t>
    </rPh>
    <phoneticPr fontId="2"/>
  </si>
  <si>
    <t>東山</t>
    <rPh sb="0" eb="2">
      <t>ヒガセィ</t>
    </rPh>
    <phoneticPr fontId="2"/>
  </si>
  <si>
    <t>新村</t>
    <rPh sb="0" eb="2">
      <t>ニイムラ</t>
    </rPh>
    <phoneticPr fontId="2"/>
  </si>
  <si>
    <t>浦壁</t>
    <rPh sb="0" eb="2">
      <t>ウラ</t>
    </rPh>
    <phoneticPr fontId="2"/>
  </si>
  <si>
    <t>北阿万</t>
    <rPh sb="0" eb="1">
      <t>キタアマ</t>
    </rPh>
    <rPh sb="1" eb="3">
      <t>AMA</t>
    </rPh>
    <phoneticPr fontId="2"/>
  </si>
  <si>
    <t>浦壁</t>
    <rPh sb="0" eb="2">
      <t>ウラカベ</t>
    </rPh>
    <phoneticPr fontId="2"/>
  </si>
  <si>
    <t>前平</t>
    <rPh sb="0" eb="2">
      <t>マエヒラ</t>
    </rPh>
    <phoneticPr fontId="2"/>
  </si>
  <si>
    <t>中条中筋</t>
    <rPh sb="0" eb="2">
      <t>ナカ</t>
    </rPh>
    <rPh sb="2" eb="4">
      <t>ナカ</t>
    </rPh>
    <phoneticPr fontId="2"/>
  </si>
  <si>
    <t>浦壁</t>
    <rPh sb="0" eb="2">
      <t>ウラカベ</t>
    </rPh>
    <phoneticPr fontId="1"/>
  </si>
  <si>
    <t>賀集賀集</t>
    <rPh sb="0" eb="1">
      <t>ガシュウ</t>
    </rPh>
    <rPh sb="2" eb="4">
      <t>ガシュウ</t>
    </rPh>
    <phoneticPr fontId="2"/>
  </si>
  <si>
    <t>賀集八幡</t>
    <rPh sb="0" eb="1">
      <t>ガシュウ</t>
    </rPh>
    <phoneticPr fontId="2"/>
  </si>
  <si>
    <t>賀集賀集</t>
    <rPh sb="0" eb="2">
      <t>カシュウ</t>
    </rPh>
    <rPh sb="2" eb="4">
      <t>ガシュウ</t>
    </rPh>
    <phoneticPr fontId="1"/>
  </si>
  <si>
    <t>賀集八幡</t>
    <rPh sb="2" eb="4">
      <t>ヤハ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</si>
</sst>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_ "/>
    <numFmt numFmtId="178" formatCode="m&quot;月&quot;d&quot;日&quot;;@"/>
  </numFmts>
  <fonts count="8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sz val="12"/>
      <color rgb="FF0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14" fontId="0" fillId="0" borderId="8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8" xfId="0" applyNumberFormat="1" applyBorder="1">
      <alignment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2" fontId="0" fillId="0" borderId="0" xfId="1" applyNumberFormat="1" applyFont="1">
      <alignment vertical="center"/>
    </xf>
    <xf numFmtId="14" fontId="0" fillId="0" borderId="9" xfId="0" applyNumberFormat="1" applyBorder="1">
      <alignment vertical="center"/>
    </xf>
    <xf numFmtId="2" fontId="6" fillId="0" borderId="0" xfId="0" applyNumberFormat="1" applyFont="1" applyAlignment="1">
      <alignment horizontal="right" vertical="center"/>
    </xf>
    <xf numFmtId="2" fontId="6" fillId="0" borderId="1" xfId="0" applyNumberFormat="1" applyFont="1" applyBorder="1" applyAlignment="1">
      <alignment horizontal="right" vertical="center"/>
    </xf>
    <xf numFmtId="2" fontId="6" fillId="0" borderId="9" xfId="0" applyNumberFormat="1" applyFont="1" applyBorder="1" applyAlignment="1">
      <alignment horizontal="right" vertical="center"/>
    </xf>
    <xf numFmtId="176" fontId="0" fillId="0" borderId="0" xfId="0" applyNumberFormat="1" applyAlignment="1">
      <alignment horizontal="right"/>
    </xf>
    <xf numFmtId="2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/>
    </xf>
    <xf numFmtId="177" fontId="0" fillId="0" borderId="10" xfId="0" applyNumberFormat="1" applyBorder="1" applyAlignment="1">
      <alignment horizontal="right"/>
    </xf>
    <xf numFmtId="2" fontId="0" fillId="0" borderId="1" xfId="1" applyNumberFormat="1" applyFont="1" applyBorder="1" applyAlignment="1">
      <alignment horizontal="right" vertical="center"/>
    </xf>
    <xf numFmtId="176" fontId="0" fillId="0" borderId="1" xfId="0" applyNumberFormat="1" applyBorder="1">
      <alignment vertical="center"/>
    </xf>
    <xf numFmtId="0" fontId="3" fillId="0" borderId="3" xfId="0" applyFont="1" applyBorder="1" applyAlignment="1"/>
    <xf numFmtId="2" fontId="0" fillId="0" borderId="8" xfId="1" applyNumberFormat="1" applyFon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2" fontId="6" fillId="0" borderId="8" xfId="0" applyNumberFormat="1" applyFont="1" applyBorder="1" applyAlignment="1">
      <alignment horizontal="right"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0" fontId="0" fillId="0" borderId="0" xfId="0" applyAlignment="1"/>
    <xf numFmtId="0" fontId="0" fillId="0" borderId="1" xfId="0" applyBorder="1" applyAlignment="1"/>
    <xf numFmtId="0" fontId="3" fillId="0" borderId="0" xfId="0" applyFont="1" applyAlignment="1"/>
    <xf numFmtId="1" fontId="0" fillId="0" borderId="0" xfId="0" applyNumberFormat="1">
      <alignment vertical="center"/>
    </xf>
    <xf numFmtId="0" fontId="7" fillId="0" borderId="0" xfId="0" applyFont="1" applyAlignment="1"/>
    <xf numFmtId="2" fontId="0" fillId="0" borderId="12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3">
    <cellStyle name="桁区切り" xfId="1" builtinId="6"/>
    <cellStyle name="標準" xfId="0" builtinId="0"/>
    <cellStyle name="標準 2" xfId="2" xr:uid="{B00C84D2-99E7-1741-BEF3-F17E35142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17B5-92E9-7042-B10F-18376E89EA47}">
  <dimension ref="A1:N23"/>
  <sheetViews>
    <sheetView zoomScale="85" workbookViewId="0">
      <selection activeCell="K31" sqref="K3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33114</v>
      </c>
      <c r="D1" s="11">
        <v>33025</v>
      </c>
      <c r="E1" s="11">
        <v>33017</v>
      </c>
      <c r="F1" s="11">
        <v>33002</v>
      </c>
      <c r="G1" s="11">
        <v>32985</v>
      </c>
      <c r="H1" s="11">
        <v>32975</v>
      </c>
      <c r="I1" s="11">
        <v>32961</v>
      </c>
      <c r="J1" s="11">
        <v>32947</v>
      </c>
      <c r="K1" s="11">
        <v>32932</v>
      </c>
      <c r="L1" s="11">
        <v>32919</v>
      </c>
      <c r="M1" s="9" t="s">
        <v>98</v>
      </c>
      <c r="N1" s="9" t="s">
        <v>100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1</v>
      </c>
      <c r="F2" s="26">
        <v>2.25</v>
      </c>
      <c r="G2" s="18" t="s">
        <v>35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49" t="s">
        <v>35</v>
      </c>
      <c r="N2">
        <v>1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</v>
      </c>
      <c r="G3" s="18" t="s">
        <v>35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49" t="s">
        <v>35</v>
      </c>
      <c r="N3" s="46">
        <v>0</v>
      </c>
    </row>
    <row r="4" spans="1:14">
      <c r="A4" s="5" t="s">
        <v>72</v>
      </c>
      <c r="B4" s="2" t="s">
        <v>35</v>
      </c>
      <c r="C4" s="26">
        <v>14.285714285714285</v>
      </c>
      <c r="D4" s="27" t="s">
        <v>35</v>
      </c>
      <c r="E4" s="26">
        <v>0.25</v>
      </c>
      <c r="F4" s="26">
        <v>0.5</v>
      </c>
      <c r="G4" s="18" t="s">
        <v>35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49" t="s">
        <v>35</v>
      </c>
      <c r="N4" s="51">
        <v>1</v>
      </c>
    </row>
    <row r="5" spans="1:14">
      <c r="A5" s="5" t="s">
        <v>73</v>
      </c>
      <c r="B5" s="2" t="s">
        <v>35</v>
      </c>
      <c r="C5" s="26">
        <v>0.95238095238095244</v>
      </c>
      <c r="D5" s="27" t="s">
        <v>35</v>
      </c>
      <c r="E5" s="26">
        <v>0.75</v>
      </c>
      <c r="F5" s="26">
        <v>0</v>
      </c>
      <c r="G5" s="18" t="s">
        <v>35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49" t="s">
        <v>35</v>
      </c>
      <c r="N5">
        <v>1</v>
      </c>
    </row>
    <row r="6" spans="1:14">
      <c r="A6" s="5" t="s">
        <v>74</v>
      </c>
      <c r="B6" s="2" t="s">
        <v>35</v>
      </c>
      <c r="C6" s="26">
        <v>7.0796460176991154</v>
      </c>
      <c r="D6" s="27" t="s">
        <v>35</v>
      </c>
      <c r="E6" s="26">
        <v>4</v>
      </c>
      <c r="F6" s="26">
        <v>2.75</v>
      </c>
      <c r="G6" s="18" t="s">
        <v>35</v>
      </c>
      <c r="H6" s="26">
        <v>0.25</v>
      </c>
      <c r="I6" s="26">
        <v>0</v>
      </c>
      <c r="J6" s="26">
        <v>0</v>
      </c>
      <c r="K6" s="26">
        <v>0</v>
      </c>
      <c r="L6" s="26">
        <v>0</v>
      </c>
      <c r="M6" s="49" t="s">
        <v>35</v>
      </c>
      <c r="N6">
        <v>1</v>
      </c>
    </row>
    <row r="7" spans="1:14">
      <c r="A7" s="5" t="s">
        <v>75</v>
      </c>
      <c r="B7" s="2" t="s">
        <v>35</v>
      </c>
      <c r="C7" s="26">
        <v>0</v>
      </c>
      <c r="D7" s="27" t="s">
        <v>35</v>
      </c>
      <c r="E7" s="26">
        <v>0</v>
      </c>
      <c r="F7" s="26">
        <v>0</v>
      </c>
      <c r="G7" s="18" t="s">
        <v>35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49" t="s">
        <v>35</v>
      </c>
      <c r="N7" s="46">
        <v>1</v>
      </c>
    </row>
    <row r="8" spans="1:14">
      <c r="A8" s="5" t="s">
        <v>76</v>
      </c>
      <c r="B8" s="2" t="s">
        <v>35</v>
      </c>
      <c r="C8" s="26" t="s">
        <v>35</v>
      </c>
      <c r="D8" s="27" t="s">
        <v>35</v>
      </c>
      <c r="E8" s="26">
        <v>2.25</v>
      </c>
      <c r="F8" s="26">
        <v>2</v>
      </c>
      <c r="G8" s="18" t="s">
        <v>35</v>
      </c>
      <c r="H8" s="26">
        <v>0.25</v>
      </c>
      <c r="I8" s="26">
        <v>0</v>
      </c>
      <c r="J8" s="26">
        <v>0</v>
      </c>
      <c r="K8" s="26">
        <v>0</v>
      </c>
      <c r="L8" s="26">
        <v>0</v>
      </c>
      <c r="M8" s="49" t="s">
        <v>35</v>
      </c>
      <c r="N8" s="51">
        <v>1</v>
      </c>
    </row>
    <row r="9" spans="1:14">
      <c r="A9" s="5" t="s">
        <v>77</v>
      </c>
      <c r="B9" s="2" t="s">
        <v>35</v>
      </c>
      <c r="C9" s="26" t="s">
        <v>35</v>
      </c>
      <c r="D9" s="27" t="s">
        <v>35</v>
      </c>
      <c r="E9" s="26">
        <v>0.25</v>
      </c>
      <c r="F9" s="26">
        <v>0</v>
      </c>
      <c r="G9" s="18" t="s">
        <v>35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49" t="s">
        <v>35</v>
      </c>
      <c r="N9">
        <v>1</v>
      </c>
    </row>
    <row r="10" spans="1:14">
      <c r="A10" s="5" t="s">
        <v>78</v>
      </c>
      <c r="B10" s="2" t="s">
        <v>35</v>
      </c>
      <c r="C10" s="26">
        <v>8.791208791208792</v>
      </c>
      <c r="D10" s="27" t="s">
        <v>35</v>
      </c>
      <c r="E10" s="26">
        <v>1.5</v>
      </c>
      <c r="F10" s="26">
        <v>1.25</v>
      </c>
      <c r="G10" s="18" t="s">
        <v>35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49" t="s">
        <v>35</v>
      </c>
      <c r="N10" s="46">
        <v>1</v>
      </c>
    </row>
    <row r="11" spans="1:14">
      <c r="A11" s="5" t="s">
        <v>79</v>
      </c>
      <c r="B11" s="2" t="s">
        <v>35</v>
      </c>
      <c r="C11" s="26">
        <v>2.0408163265306123</v>
      </c>
      <c r="D11" s="27" t="s">
        <v>35</v>
      </c>
      <c r="E11" s="26">
        <v>0.75</v>
      </c>
      <c r="F11" s="26">
        <v>5</v>
      </c>
      <c r="G11" s="18" t="s">
        <v>35</v>
      </c>
      <c r="H11" s="26">
        <v>0.5</v>
      </c>
      <c r="I11" s="26">
        <v>0.25</v>
      </c>
      <c r="J11" s="26">
        <v>0</v>
      </c>
      <c r="K11" s="26">
        <v>0</v>
      </c>
      <c r="L11" s="26">
        <v>0</v>
      </c>
      <c r="M11" s="49" t="s">
        <v>35</v>
      </c>
      <c r="N11">
        <v>1</v>
      </c>
    </row>
    <row r="12" spans="1:14">
      <c r="A12" s="5" t="s">
        <v>80</v>
      </c>
      <c r="B12" s="2" t="s">
        <v>35</v>
      </c>
      <c r="C12" s="26">
        <v>8.695652173913043</v>
      </c>
      <c r="D12" s="27" t="s">
        <v>35</v>
      </c>
      <c r="E12" s="26">
        <v>0.75</v>
      </c>
      <c r="F12" s="26">
        <v>2.25</v>
      </c>
      <c r="G12" s="18" t="s">
        <v>35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49" t="s">
        <v>35</v>
      </c>
      <c r="N12">
        <v>1</v>
      </c>
    </row>
    <row r="13" spans="1:14">
      <c r="A13" s="5" t="s">
        <v>81</v>
      </c>
      <c r="B13" s="2" t="s">
        <v>35</v>
      </c>
      <c r="C13" s="26">
        <v>4.032258064516129</v>
      </c>
      <c r="D13" s="27" t="s">
        <v>35</v>
      </c>
      <c r="E13" s="26">
        <v>1.25</v>
      </c>
      <c r="F13" s="26">
        <v>1.75</v>
      </c>
      <c r="G13" s="18" t="s">
        <v>35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49" t="s">
        <v>35</v>
      </c>
      <c r="N13" s="46">
        <v>1</v>
      </c>
    </row>
    <row r="14" spans="1:14">
      <c r="A14" s="5" t="s">
        <v>96</v>
      </c>
      <c r="B14" s="2" t="s">
        <v>35</v>
      </c>
      <c r="C14" s="26">
        <v>0</v>
      </c>
      <c r="D14" s="27" t="s">
        <v>35</v>
      </c>
      <c r="E14" s="26">
        <v>0.5</v>
      </c>
      <c r="F14" s="26">
        <v>0</v>
      </c>
      <c r="G14" s="18" t="s">
        <v>35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49" t="s">
        <v>35</v>
      </c>
      <c r="N14">
        <v>1</v>
      </c>
    </row>
    <row r="15" spans="1:14">
      <c r="A15" s="5" t="s">
        <v>97</v>
      </c>
      <c r="B15" s="2" t="s">
        <v>35</v>
      </c>
      <c r="C15" s="26">
        <v>21.666666666666668</v>
      </c>
      <c r="D15" s="27" t="s">
        <v>35</v>
      </c>
      <c r="E15" s="26">
        <v>0.75</v>
      </c>
      <c r="F15" s="26">
        <v>2</v>
      </c>
      <c r="G15" s="18" t="s">
        <v>35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49" t="s">
        <v>35</v>
      </c>
      <c r="N15" s="46">
        <v>1</v>
      </c>
    </row>
    <row r="16" spans="1:14">
      <c r="A16" s="5" t="s">
        <v>84</v>
      </c>
      <c r="B16" s="2" t="s">
        <v>35</v>
      </c>
      <c r="C16" s="26" t="s">
        <v>35</v>
      </c>
      <c r="D16" s="27" t="s">
        <v>35</v>
      </c>
      <c r="E16" s="26">
        <v>1</v>
      </c>
      <c r="F16" s="26">
        <v>0.5</v>
      </c>
      <c r="G16" s="18" t="s">
        <v>35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49" t="s">
        <v>35</v>
      </c>
      <c r="N16" s="46">
        <v>1</v>
      </c>
    </row>
    <row r="17" spans="1:14">
      <c r="A17" s="5" t="s">
        <v>85</v>
      </c>
      <c r="B17" s="2" t="s">
        <v>35</v>
      </c>
      <c r="C17" s="26">
        <v>3.6036036036036037</v>
      </c>
      <c r="D17" s="27" t="s">
        <v>35</v>
      </c>
      <c r="E17" s="26">
        <v>0.5</v>
      </c>
      <c r="F17" s="26">
        <v>0.75</v>
      </c>
      <c r="G17" s="18" t="s">
        <v>35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49" t="s">
        <v>35</v>
      </c>
      <c r="N17" s="46">
        <v>1</v>
      </c>
    </row>
    <row r="18" spans="1:14" s="1" customFormat="1">
      <c r="A18" s="6" t="s">
        <v>69</v>
      </c>
      <c r="B18" s="6" t="s">
        <v>35</v>
      </c>
      <c r="C18" s="28">
        <v>1.6666666666666667</v>
      </c>
      <c r="D18" s="29" t="s">
        <v>35</v>
      </c>
      <c r="E18" s="29">
        <v>1.25</v>
      </c>
      <c r="F18" s="29">
        <v>0.5</v>
      </c>
      <c r="G18" s="19" t="s">
        <v>35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0" t="s">
        <v>35</v>
      </c>
      <c r="N18" s="1">
        <v>1</v>
      </c>
    </row>
    <row r="19" spans="1:14">
      <c r="A19" s="5" t="s">
        <v>20</v>
      </c>
      <c r="B19" s="4" t="s">
        <v>3</v>
      </c>
      <c r="C19" s="30" t="s">
        <v>35</v>
      </c>
      <c r="D19" s="30" t="s">
        <v>35</v>
      </c>
      <c r="E19" s="30" t="s">
        <v>35</v>
      </c>
      <c r="F19" s="30" t="s">
        <v>35</v>
      </c>
      <c r="G19" s="30" t="s">
        <v>35</v>
      </c>
      <c r="H19" s="30" t="s">
        <v>35</v>
      </c>
      <c r="I19" s="30" t="s">
        <v>35</v>
      </c>
      <c r="J19" s="30" t="s">
        <v>35</v>
      </c>
      <c r="K19" s="30" t="s">
        <v>35</v>
      </c>
      <c r="L19" s="30" t="s">
        <v>35</v>
      </c>
      <c r="M19" s="40" t="e" cm="1" vm="1">
        <f t="array" ref="M19">AVERAGE(_xlfn._xlws.FILTER(M2:M18,((B2:B18="ターザン")+(B2:B18="ターボ"))*(N2:N18=1)))</f>
        <v>#VALUE!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30" t="s">
        <v>35</v>
      </c>
      <c r="D21" s="30" t="s">
        <v>35</v>
      </c>
      <c r="E21" s="30" t="s">
        <v>35</v>
      </c>
      <c r="F21" s="30" t="s">
        <v>35</v>
      </c>
      <c r="G21" s="30" t="s">
        <v>35</v>
      </c>
      <c r="H21" s="30" t="s">
        <v>35</v>
      </c>
      <c r="I21" s="30" t="s">
        <v>35</v>
      </c>
      <c r="J21" s="30" t="s">
        <v>35</v>
      </c>
      <c r="K21" s="30" t="s">
        <v>35</v>
      </c>
      <c r="L21" s="30" t="s">
        <v>35</v>
      </c>
      <c r="M21" s="40" t="e" cm="1" vm="1">
        <f t="array" ref="M21">AVERAGE(_xlfn._xlws.FILTER(M4:M18, (B4:B18="もみじ３号")))</f>
        <v>#VALUE!</v>
      </c>
      <c r="N21">
        <v>1</v>
      </c>
    </row>
    <row r="22" spans="1:14" s="9" customFormat="1">
      <c r="A22" s="7" t="s">
        <v>21</v>
      </c>
      <c r="B22" s="8"/>
      <c r="C22" s="13">
        <f>AVERAGE(C2:C18)</f>
        <v>6.0678844624083226</v>
      </c>
      <c r="D22" s="31" t="s">
        <v>35</v>
      </c>
      <c r="E22" s="31">
        <f>AVERAGE(E2:E18)</f>
        <v>0.98529411764705888</v>
      </c>
      <c r="F22" s="31">
        <f t="shared" ref="F22:L22" si="0">AVERAGE(F2:F18)</f>
        <v>1.2647058823529411</v>
      </c>
      <c r="G22" s="39" t="s">
        <v>35</v>
      </c>
      <c r="H22" s="31">
        <f t="shared" si="0"/>
        <v>5.8823529411764705E-2</v>
      </c>
      <c r="I22" s="31">
        <f t="shared" si="0"/>
        <v>1.4705882352941176E-2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2:F22 H22:L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1B9C-5C94-6345-B72D-41D59CDD24F8}">
  <dimension ref="A1:N23"/>
  <sheetViews>
    <sheetView zoomScale="85" workbookViewId="0">
      <selection activeCell="C30" sqref="C30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33462</v>
      </c>
      <c r="D1" s="11">
        <v>33390</v>
      </c>
      <c r="E1" s="11">
        <v>33381</v>
      </c>
      <c r="F1" s="11">
        <v>33367</v>
      </c>
      <c r="G1" s="17">
        <v>33353</v>
      </c>
      <c r="H1" s="11">
        <v>33339</v>
      </c>
      <c r="I1" s="11">
        <v>33325</v>
      </c>
      <c r="J1" s="11">
        <v>33311</v>
      </c>
      <c r="K1" s="38">
        <v>33297</v>
      </c>
      <c r="L1" s="11">
        <v>33283</v>
      </c>
      <c r="M1" s="9" t="s">
        <v>98</v>
      </c>
      <c r="N1" s="9" t="s">
        <v>100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0.5</v>
      </c>
      <c r="F2" s="26">
        <v>0.5</v>
      </c>
      <c r="G2" s="20">
        <v>0.75</v>
      </c>
      <c r="H2" s="26">
        <v>0.5</v>
      </c>
      <c r="I2" s="26">
        <v>0</v>
      </c>
      <c r="J2" s="26">
        <v>0</v>
      </c>
      <c r="K2" s="26">
        <v>0.25</v>
      </c>
      <c r="L2" s="26">
        <v>0.25</v>
      </c>
      <c r="M2" s="49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49" t="s">
        <v>35</v>
      </c>
      <c r="N3" s="46">
        <v>0</v>
      </c>
    </row>
    <row r="4" spans="1:14">
      <c r="A4" s="5" t="s">
        <v>72</v>
      </c>
      <c r="B4" s="2" t="s">
        <v>35</v>
      </c>
      <c r="C4" s="26">
        <v>8.8888888888888893</v>
      </c>
      <c r="D4" s="27" t="s">
        <v>35</v>
      </c>
      <c r="E4" s="26">
        <v>0.5</v>
      </c>
      <c r="F4" s="26">
        <v>0.5</v>
      </c>
      <c r="G4" s="18">
        <v>0.75</v>
      </c>
      <c r="H4" s="26">
        <v>1</v>
      </c>
      <c r="I4" s="26">
        <v>0</v>
      </c>
      <c r="J4" s="26">
        <v>0</v>
      </c>
      <c r="K4" s="26">
        <v>0</v>
      </c>
      <c r="L4" s="26">
        <v>0</v>
      </c>
      <c r="M4" s="49" t="s">
        <v>35</v>
      </c>
      <c r="N4" s="51">
        <v>1</v>
      </c>
    </row>
    <row r="5" spans="1:14">
      <c r="A5" s="5" t="s">
        <v>73</v>
      </c>
      <c r="B5" s="2" t="s">
        <v>35</v>
      </c>
      <c r="C5" s="26">
        <v>9.5238095238095237</v>
      </c>
      <c r="D5" s="27" t="s">
        <v>35</v>
      </c>
      <c r="E5" s="26">
        <v>0.75</v>
      </c>
      <c r="F5" s="26">
        <v>0.25</v>
      </c>
      <c r="G5" s="18">
        <v>0.5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49" t="s">
        <v>35</v>
      </c>
      <c r="N5">
        <v>1</v>
      </c>
    </row>
    <row r="6" spans="1:14">
      <c r="A6" s="5" t="s">
        <v>74</v>
      </c>
      <c r="B6" s="2" t="s">
        <v>35</v>
      </c>
      <c r="C6" s="26">
        <v>0</v>
      </c>
      <c r="D6" s="27" t="s">
        <v>35</v>
      </c>
      <c r="E6" s="26">
        <v>0.5</v>
      </c>
      <c r="F6" s="26">
        <v>0.25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49" t="s">
        <v>35</v>
      </c>
      <c r="N6" s="51">
        <v>0</v>
      </c>
    </row>
    <row r="7" spans="1:14">
      <c r="A7" s="5" t="s">
        <v>75</v>
      </c>
      <c r="B7" s="2" t="s">
        <v>35</v>
      </c>
      <c r="C7" s="26" t="s">
        <v>35</v>
      </c>
      <c r="D7" s="27" t="s">
        <v>35</v>
      </c>
      <c r="E7" s="26">
        <v>0</v>
      </c>
      <c r="F7" s="26">
        <v>0.25</v>
      </c>
      <c r="G7" s="18">
        <v>0.25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49" t="s">
        <v>35</v>
      </c>
      <c r="N7" s="46">
        <v>0</v>
      </c>
    </row>
    <row r="8" spans="1:14">
      <c r="A8" s="5" t="s">
        <v>76</v>
      </c>
      <c r="B8" s="2" t="s">
        <v>35</v>
      </c>
      <c r="C8" s="26">
        <v>1.3333333333333335</v>
      </c>
      <c r="D8" s="27" t="s">
        <v>35</v>
      </c>
      <c r="E8" s="26">
        <v>1.25</v>
      </c>
      <c r="F8" s="26">
        <v>0</v>
      </c>
      <c r="G8" s="18">
        <v>0.75</v>
      </c>
      <c r="H8" s="26">
        <v>0</v>
      </c>
      <c r="I8" s="26">
        <v>0</v>
      </c>
      <c r="J8" s="26">
        <v>0</v>
      </c>
      <c r="K8" s="26">
        <v>0.25</v>
      </c>
      <c r="L8" s="26">
        <v>0</v>
      </c>
      <c r="M8" s="49" t="s">
        <v>35</v>
      </c>
      <c r="N8" s="51">
        <v>1</v>
      </c>
    </row>
    <row r="9" spans="1:14">
      <c r="A9" s="5" t="s">
        <v>77</v>
      </c>
      <c r="B9" s="2" t="s">
        <v>35</v>
      </c>
      <c r="C9" s="26" t="s">
        <v>35</v>
      </c>
      <c r="D9" s="27" t="s">
        <v>35</v>
      </c>
      <c r="E9" s="26">
        <v>0.5</v>
      </c>
      <c r="F9" s="26">
        <v>0.25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49" t="s">
        <v>35</v>
      </c>
      <c r="N9">
        <v>1</v>
      </c>
    </row>
    <row r="10" spans="1:14">
      <c r="A10" s="5" t="s">
        <v>78</v>
      </c>
      <c r="B10" s="2" t="s">
        <v>35</v>
      </c>
      <c r="C10" s="25">
        <v>5</v>
      </c>
      <c r="D10" s="27" t="s">
        <v>35</v>
      </c>
      <c r="E10" s="26">
        <v>1.75</v>
      </c>
      <c r="F10" s="26">
        <v>0</v>
      </c>
      <c r="G10" s="18">
        <v>0.25</v>
      </c>
      <c r="H10" s="26">
        <v>0.25</v>
      </c>
      <c r="I10" s="26">
        <v>0</v>
      </c>
      <c r="J10" s="26">
        <v>0</v>
      </c>
      <c r="K10" s="26">
        <v>0</v>
      </c>
      <c r="L10" s="26">
        <v>0</v>
      </c>
      <c r="M10" s="49" t="s">
        <v>35</v>
      </c>
      <c r="N10" s="46">
        <v>1</v>
      </c>
    </row>
    <row r="11" spans="1:14">
      <c r="A11" s="5" t="s">
        <v>79</v>
      </c>
      <c r="B11" s="2" t="s">
        <v>35</v>
      </c>
      <c r="C11" s="26">
        <v>0.84033613445378152</v>
      </c>
      <c r="D11" s="27" t="s">
        <v>35</v>
      </c>
      <c r="E11" s="26">
        <v>1.5</v>
      </c>
      <c r="F11" s="26">
        <v>0</v>
      </c>
      <c r="G11" s="18">
        <v>0.5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49" t="s">
        <v>35</v>
      </c>
      <c r="N11">
        <v>1</v>
      </c>
    </row>
    <row r="12" spans="1:14">
      <c r="A12" s="5" t="s">
        <v>80</v>
      </c>
      <c r="B12" s="2" t="s">
        <v>35</v>
      </c>
      <c r="C12" s="26">
        <v>1.9607843137254901</v>
      </c>
      <c r="D12" s="27" t="s">
        <v>35</v>
      </c>
      <c r="E12" s="26">
        <v>4.25</v>
      </c>
      <c r="F12" s="26">
        <v>0.75</v>
      </c>
      <c r="G12" s="18">
        <v>1.75</v>
      </c>
      <c r="H12" s="26">
        <v>0.75</v>
      </c>
      <c r="I12" s="26">
        <v>0</v>
      </c>
      <c r="J12" s="26">
        <v>0</v>
      </c>
      <c r="K12" s="26">
        <v>0</v>
      </c>
      <c r="L12" s="26">
        <v>0</v>
      </c>
      <c r="M12" s="49" t="s">
        <v>35</v>
      </c>
      <c r="N12">
        <v>1</v>
      </c>
    </row>
    <row r="13" spans="1:14">
      <c r="A13" s="5" t="s">
        <v>81</v>
      </c>
      <c r="B13" s="2" t="s">
        <v>35</v>
      </c>
      <c r="C13" s="26">
        <v>2.0270270270270272</v>
      </c>
      <c r="D13" s="27" t="s">
        <v>35</v>
      </c>
      <c r="E13" s="26">
        <v>8.25</v>
      </c>
      <c r="F13" s="26">
        <v>1.25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49" t="s">
        <v>35</v>
      </c>
      <c r="N13" s="46">
        <v>0</v>
      </c>
    </row>
    <row r="14" spans="1:14">
      <c r="A14" s="5" t="s">
        <v>96</v>
      </c>
      <c r="B14" s="2" t="s">
        <v>35</v>
      </c>
      <c r="C14" s="26">
        <v>2.2727272727272729</v>
      </c>
      <c r="D14" s="27" t="s">
        <v>35</v>
      </c>
      <c r="E14" s="26">
        <v>0.75</v>
      </c>
      <c r="F14" s="26">
        <v>0</v>
      </c>
      <c r="G14" s="18">
        <v>0.25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49" t="s">
        <v>35</v>
      </c>
      <c r="N14">
        <v>0</v>
      </c>
    </row>
    <row r="15" spans="1:14">
      <c r="A15" s="5" t="s">
        <v>97</v>
      </c>
      <c r="B15" s="2" t="s">
        <v>35</v>
      </c>
      <c r="C15" s="26">
        <v>0</v>
      </c>
      <c r="D15" s="27" t="s">
        <v>35</v>
      </c>
      <c r="E15" s="26">
        <v>0.25</v>
      </c>
      <c r="F15" s="26">
        <v>1</v>
      </c>
      <c r="G15" s="18">
        <v>0.25</v>
      </c>
      <c r="H15" s="26">
        <v>0.25</v>
      </c>
      <c r="I15" s="26">
        <v>0</v>
      </c>
      <c r="J15" s="26">
        <v>0</v>
      </c>
      <c r="K15" s="26">
        <v>0.25</v>
      </c>
      <c r="L15" s="26">
        <v>0</v>
      </c>
      <c r="M15" s="49" t="s">
        <v>35</v>
      </c>
      <c r="N15" s="46">
        <v>1</v>
      </c>
    </row>
    <row r="16" spans="1:14">
      <c r="A16" s="5" t="s">
        <v>84</v>
      </c>
      <c r="B16" s="2" t="s">
        <v>35</v>
      </c>
      <c r="C16" s="26">
        <v>1.7391304347826086</v>
      </c>
      <c r="D16" s="27" t="s">
        <v>35</v>
      </c>
      <c r="E16" s="26">
        <v>1</v>
      </c>
      <c r="F16" s="26">
        <v>0.25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49" t="s">
        <v>35</v>
      </c>
      <c r="N16" s="46">
        <v>0</v>
      </c>
    </row>
    <row r="17" spans="1:14">
      <c r="A17" s="5" t="s">
        <v>85</v>
      </c>
      <c r="B17" s="2" t="s">
        <v>35</v>
      </c>
      <c r="C17" s="26">
        <v>1.0526315789473684</v>
      </c>
      <c r="D17" s="27" t="s">
        <v>35</v>
      </c>
      <c r="E17" s="26">
        <v>3</v>
      </c>
      <c r="F17" s="26">
        <v>0</v>
      </c>
      <c r="G17" s="18">
        <v>1.25</v>
      </c>
      <c r="H17" s="26">
        <v>0</v>
      </c>
      <c r="I17" s="26">
        <v>0</v>
      </c>
      <c r="J17" s="26">
        <v>0</v>
      </c>
      <c r="K17" s="26">
        <v>0.25</v>
      </c>
      <c r="L17" s="26">
        <v>0</v>
      </c>
      <c r="M17" s="49" t="s">
        <v>35</v>
      </c>
      <c r="N17" s="46">
        <v>1</v>
      </c>
    </row>
    <row r="18" spans="1:14" s="1" customFormat="1">
      <c r="A18" s="6" t="s">
        <v>69</v>
      </c>
      <c r="B18" s="3" t="s">
        <v>35</v>
      </c>
      <c r="C18" s="28">
        <v>3.4246575342465753</v>
      </c>
      <c r="D18" s="29" t="s">
        <v>35</v>
      </c>
      <c r="E18" s="29">
        <v>0</v>
      </c>
      <c r="F18" s="29">
        <v>0.75</v>
      </c>
      <c r="G18" s="19">
        <v>5.75</v>
      </c>
      <c r="H18" s="29">
        <v>0.25</v>
      </c>
      <c r="I18" s="29">
        <v>0</v>
      </c>
      <c r="J18" s="29">
        <v>0</v>
      </c>
      <c r="K18" s="29">
        <v>0.5</v>
      </c>
      <c r="L18" s="29">
        <v>0.25</v>
      </c>
      <c r="M18" s="50" t="s">
        <v>35</v>
      </c>
      <c r="N18" s="1">
        <v>1</v>
      </c>
    </row>
    <row r="19" spans="1:14">
      <c r="A19" s="5" t="s">
        <v>20</v>
      </c>
      <c r="B19" s="4" t="s">
        <v>3</v>
      </c>
      <c r="C19" s="30" t="s">
        <v>35</v>
      </c>
      <c r="D19" s="30" t="s">
        <v>35</v>
      </c>
      <c r="E19" s="30" t="s">
        <v>35</v>
      </c>
      <c r="F19" s="30" t="s">
        <v>35</v>
      </c>
      <c r="G19" s="30" t="s">
        <v>35</v>
      </c>
      <c r="H19" s="30" t="s">
        <v>35</v>
      </c>
      <c r="I19" s="30" t="s">
        <v>35</v>
      </c>
      <c r="J19" s="30" t="s">
        <v>35</v>
      </c>
      <c r="K19" s="30" t="s">
        <v>35</v>
      </c>
      <c r="L19" s="30" t="s">
        <v>35</v>
      </c>
      <c r="M19" s="52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2" t="s">
        <v>35</v>
      </c>
      <c r="N20">
        <v>1</v>
      </c>
    </row>
    <row r="21" spans="1:14">
      <c r="A21" s="5" t="s">
        <v>20</v>
      </c>
      <c r="B21" s="4" t="s">
        <v>11</v>
      </c>
      <c r="C21" s="30" t="s">
        <v>35</v>
      </c>
      <c r="D21" s="30" t="s">
        <v>35</v>
      </c>
      <c r="E21" s="30" t="s">
        <v>35</v>
      </c>
      <c r="F21" s="30" t="s">
        <v>35</v>
      </c>
      <c r="G21" s="30" t="s">
        <v>35</v>
      </c>
      <c r="H21" s="30" t="s">
        <v>35</v>
      </c>
      <c r="I21" s="30" t="s">
        <v>35</v>
      </c>
      <c r="J21" s="30" t="s">
        <v>35</v>
      </c>
      <c r="K21" s="30" t="s">
        <v>35</v>
      </c>
      <c r="L21" s="30" t="s">
        <v>35</v>
      </c>
      <c r="M21" s="52" t="s">
        <v>35</v>
      </c>
      <c r="N21">
        <v>1</v>
      </c>
    </row>
    <row r="22" spans="1:14" s="9" customFormat="1">
      <c r="A22" s="7" t="s">
        <v>21</v>
      </c>
      <c r="B22" s="8"/>
      <c r="C22" s="13">
        <f>AVERAGE(C2:C18)</f>
        <v>2.9279481570724517</v>
      </c>
      <c r="D22" s="31" t="e">
        <f>AVERAGE(D2:D18)</f>
        <v>#DIV/0!</v>
      </c>
      <c r="E22" s="31">
        <f>AVERAGE(E2:E18)</f>
        <v>1.4558823529411764</v>
      </c>
      <c r="F22" s="31">
        <f t="shared" ref="F22:L22" si="0">AVERAGE(F2:F18)</f>
        <v>0.35294117647058826</v>
      </c>
      <c r="G22" s="31">
        <f t="shared" si="0"/>
        <v>0.76470588235294112</v>
      </c>
      <c r="H22" s="31">
        <f t="shared" si="0"/>
        <v>0.17647058823529413</v>
      </c>
      <c r="I22" s="31">
        <f t="shared" si="0"/>
        <v>0</v>
      </c>
      <c r="J22" s="31">
        <f t="shared" si="0"/>
        <v>0</v>
      </c>
      <c r="K22" s="31">
        <f t="shared" si="0"/>
        <v>8.8235294117647065E-2</v>
      </c>
      <c r="L22" s="31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0:L20 E22:L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E6A2-5D85-8F45-BCD9-8407B2A192D2}">
  <dimension ref="A1:N23"/>
  <sheetViews>
    <sheetView zoomScale="85" workbookViewId="0">
      <selection activeCell="D2" sqref="D2:D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33837</v>
      </c>
      <c r="D1" s="11">
        <v>33756</v>
      </c>
      <c r="E1" s="11">
        <v>33745</v>
      </c>
      <c r="F1" s="11">
        <v>33735</v>
      </c>
      <c r="G1" s="17">
        <v>33717</v>
      </c>
      <c r="H1" s="11">
        <v>33703</v>
      </c>
      <c r="I1" s="11">
        <v>33688</v>
      </c>
      <c r="J1" s="11">
        <v>33675</v>
      </c>
      <c r="K1" s="11">
        <v>33660</v>
      </c>
      <c r="L1" s="11">
        <v>33647</v>
      </c>
      <c r="M1" s="9" t="s">
        <v>98</v>
      </c>
      <c r="N1" s="9" t="s">
        <v>100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0.75</v>
      </c>
      <c r="F2" s="26">
        <v>0.5</v>
      </c>
      <c r="G2" s="20">
        <v>0.75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49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0.25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49" t="s">
        <v>35</v>
      </c>
      <c r="N3" s="46">
        <v>0</v>
      </c>
    </row>
    <row r="4" spans="1:14">
      <c r="A4" s="5" t="s">
        <v>72</v>
      </c>
      <c r="B4" s="2" t="s">
        <v>11</v>
      </c>
      <c r="C4" s="26">
        <v>0.84033613445378152</v>
      </c>
      <c r="D4" s="27" t="s">
        <v>35</v>
      </c>
      <c r="E4" s="26">
        <v>0</v>
      </c>
      <c r="F4" s="26">
        <v>0</v>
      </c>
      <c r="G4" s="18" t="s">
        <v>35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49" t="s">
        <v>35</v>
      </c>
      <c r="N4" s="51">
        <v>1</v>
      </c>
    </row>
    <row r="5" spans="1:14">
      <c r="A5" s="5" t="s">
        <v>73</v>
      </c>
      <c r="B5" s="2" t="s">
        <v>11</v>
      </c>
      <c r="C5" s="26">
        <v>1.3888888888888888</v>
      </c>
      <c r="D5" s="27" t="s">
        <v>35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49" t="s">
        <v>35</v>
      </c>
      <c r="N5">
        <v>1</v>
      </c>
    </row>
    <row r="6" spans="1:14">
      <c r="A6" s="5" t="s">
        <v>74</v>
      </c>
      <c r="B6" s="2" t="s">
        <v>35</v>
      </c>
      <c r="C6" s="26">
        <v>0</v>
      </c>
      <c r="D6" s="27" t="s">
        <v>35</v>
      </c>
      <c r="E6" s="26">
        <v>0</v>
      </c>
      <c r="F6" s="26">
        <v>0.75</v>
      </c>
      <c r="G6" s="18">
        <v>0.75</v>
      </c>
      <c r="H6" s="26">
        <v>1</v>
      </c>
      <c r="I6" s="26">
        <v>0.5</v>
      </c>
      <c r="J6" s="26">
        <v>0</v>
      </c>
      <c r="K6" s="26">
        <v>5</v>
      </c>
      <c r="L6" s="26">
        <v>1.75</v>
      </c>
      <c r="M6" s="49" t="s">
        <v>35</v>
      </c>
      <c r="N6" s="51">
        <v>0</v>
      </c>
    </row>
    <row r="7" spans="1:14">
      <c r="A7" s="5" t="s">
        <v>75</v>
      </c>
      <c r="B7" s="2" t="s">
        <v>35</v>
      </c>
      <c r="C7" s="26">
        <v>1</v>
      </c>
      <c r="D7" s="27" t="s">
        <v>35</v>
      </c>
      <c r="E7" s="26">
        <v>0.25</v>
      </c>
      <c r="F7" s="26">
        <v>0</v>
      </c>
      <c r="G7" s="18">
        <v>0.5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49" t="s">
        <v>35</v>
      </c>
      <c r="N7" s="46">
        <v>0</v>
      </c>
    </row>
    <row r="8" spans="1:14">
      <c r="A8" s="5" t="s">
        <v>76</v>
      </c>
      <c r="B8" s="2" t="s">
        <v>92</v>
      </c>
      <c r="C8" s="26">
        <v>3.0927835051546393</v>
      </c>
      <c r="D8" s="27" t="s">
        <v>35</v>
      </c>
      <c r="E8" s="26">
        <v>0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49" t="s">
        <v>35</v>
      </c>
      <c r="N8" s="51">
        <v>1</v>
      </c>
    </row>
    <row r="9" spans="1:14">
      <c r="A9" s="5" t="s">
        <v>77</v>
      </c>
      <c r="B9" s="2" t="s">
        <v>11</v>
      </c>
      <c r="C9" s="26">
        <v>2.2222222222222223</v>
      </c>
      <c r="D9" s="27" t="s">
        <v>35</v>
      </c>
      <c r="E9" s="26">
        <v>0.5</v>
      </c>
      <c r="F9" s="26">
        <v>0.25</v>
      </c>
      <c r="G9" s="18">
        <v>1.75</v>
      </c>
      <c r="H9" s="26">
        <v>1</v>
      </c>
      <c r="I9" s="26">
        <v>0.75</v>
      </c>
      <c r="J9" s="26">
        <v>0</v>
      </c>
      <c r="K9" s="26">
        <v>0</v>
      </c>
      <c r="L9" s="26">
        <v>0</v>
      </c>
      <c r="M9" s="49" t="s">
        <v>35</v>
      </c>
      <c r="N9">
        <v>1</v>
      </c>
    </row>
    <row r="10" spans="1:14">
      <c r="A10" s="5" t="s">
        <v>123</v>
      </c>
      <c r="B10" s="2" t="s">
        <v>92</v>
      </c>
      <c r="C10" s="26">
        <v>6.6037735849056602</v>
      </c>
      <c r="D10" s="27" t="s">
        <v>35</v>
      </c>
      <c r="E10" s="26">
        <v>0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49" t="s">
        <v>35</v>
      </c>
      <c r="N10" s="46">
        <v>1</v>
      </c>
    </row>
    <row r="11" spans="1:14">
      <c r="A11" s="5" t="s">
        <v>79</v>
      </c>
      <c r="B11" s="2" t="s">
        <v>11</v>
      </c>
      <c r="C11" s="26">
        <v>1.098901098901099</v>
      </c>
      <c r="D11" s="27" t="s">
        <v>35</v>
      </c>
      <c r="E11" s="26">
        <v>0.25</v>
      </c>
      <c r="F11" s="26">
        <v>0.75</v>
      </c>
      <c r="G11" s="18">
        <v>0.25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49" t="s">
        <v>35</v>
      </c>
      <c r="N11">
        <v>1</v>
      </c>
    </row>
    <row r="12" spans="1:14">
      <c r="A12" s="5" t="s">
        <v>80</v>
      </c>
      <c r="B12" s="2" t="s">
        <v>3</v>
      </c>
      <c r="C12" s="26">
        <v>6.1946902654867255</v>
      </c>
      <c r="D12" s="27" t="s">
        <v>35</v>
      </c>
      <c r="E12" s="26">
        <v>0.75</v>
      </c>
      <c r="F12" s="26">
        <v>1</v>
      </c>
      <c r="G12" s="18">
        <v>2.5</v>
      </c>
      <c r="H12" s="26">
        <v>2</v>
      </c>
      <c r="I12" s="26">
        <v>1.5</v>
      </c>
      <c r="J12" s="26">
        <v>0</v>
      </c>
      <c r="K12" s="26">
        <v>0</v>
      </c>
      <c r="L12" s="26">
        <v>0.25</v>
      </c>
      <c r="M12" s="49" t="s">
        <v>35</v>
      </c>
      <c r="N12">
        <v>1</v>
      </c>
    </row>
    <row r="13" spans="1:14">
      <c r="A13" s="5" t="s">
        <v>81</v>
      </c>
      <c r="B13" s="2" t="s">
        <v>35</v>
      </c>
      <c r="C13" s="26" t="s">
        <v>35</v>
      </c>
      <c r="D13" s="27" t="s">
        <v>35</v>
      </c>
      <c r="E13" s="26">
        <v>0</v>
      </c>
      <c r="F13" s="26">
        <v>0.25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49" t="s">
        <v>35</v>
      </c>
      <c r="N13" s="46">
        <v>0</v>
      </c>
    </row>
    <row r="14" spans="1:14">
      <c r="A14" s="5" t="s">
        <v>96</v>
      </c>
      <c r="B14" s="2" t="s">
        <v>35</v>
      </c>
      <c r="C14" s="26" t="s">
        <v>35</v>
      </c>
      <c r="D14" s="27" t="s">
        <v>35</v>
      </c>
      <c r="E14" s="26">
        <v>0</v>
      </c>
      <c r="F14" s="26">
        <v>0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49" t="s">
        <v>35</v>
      </c>
      <c r="N14">
        <v>0</v>
      </c>
    </row>
    <row r="15" spans="1:14">
      <c r="A15" s="5" t="s">
        <v>97</v>
      </c>
      <c r="B15" s="2" t="s">
        <v>11</v>
      </c>
      <c r="C15" s="25">
        <v>1.0101010101010102</v>
      </c>
      <c r="D15" s="27" t="s">
        <v>35</v>
      </c>
      <c r="E15" s="26">
        <v>0</v>
      </c>
      <c r="F15" s="26">
        <v>0.5</v>
      </c>
      <c r="G15" s="18">
        <v>0</v>
      </c>
      <c r="H15" s="26">
        <v>0</v>
      </c>
      <c r="I15" s="26">
        <v>0.25</v>
      </c>
      <c r="J15" s="26">
        <v>0</v>
      </c>
      <c r="K15" s="26">
        <v>0</v>
      </c>
      <c r="L15" s="26">
        <v>0</v>
      </c>
      <c r="M15" s="49" t="s">
        <v>35</v>
      </c>
      <c r="N15" s="46">
        <v>1</v>
      </c>
    </row>
    <row r="16" spans="1:14">
      <c r="A16" s="5" t="s">
        <v>84</v>
      </c>
      <c r="B16" s="2" t="s">
        <v>35</v>
      </c>
      <c r="C16" s="26" t="s">
        <v>35</v>
      </c>
      <c r="D16" s="27" t="s">
        <v>35</v>
      </c>
      <c r="E16" s="26">
        <v>0</v>
      </c>
      <c r="F16" s="26">
        <v>0</v>
      </c>
      <c r="G16" s="18">
        <v>0</v>
      </c>
      <c r="H16" s="26">
        <v>0.25</v>
      </c>
      <c r="I16" s="26">
        <v>0</v>
      </c>
      <c r="J16" s="26">
        <v>0</v>
      </c>
      <c r="K16" s="26">
        <v>0</v>
      </c>
      <c r="L16" s="26">
        <v>0</v>
      </c>
      <c r="M16" s="49" t="s">
        <v>35</v>
      </c>
      <c r="N16" s="46">
        <v>0</v>
      </c>
    </row>
    <row r="17" spans="1:14">
      <c r="A17" s="5" t="s">
        <v>85</v>
      </c>
      <c r="B17" s="2" t="s">
        <v>11</v>
      </c>
      <c r="C17" s="26">
        <v>0</v>
      </c>
      <c r="D17" s="27" t="s">
        <v>35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49" t="s">
        <v>35</v>
      </c>
      <c r="N17" s="46">
        <v>1</v>
      </c>
    </row>
    <row r="18" spans="1:14" s="1" customFormat="1">
      <c r="A18" s="6" t="s">
        <v>69</v>
      </c>
      <c r="B18" s="3" t="s">
        <v>11</v>
      </c>
      <c r="C18" s="28">
        <v>11.029411764705882</v>
      </c>
      <c r="D18" s="29" t="s">
        <v>35</v>
      </c>
      <c r="E18" s="29">
        <v>0</v>
      </c>
      <c r="F18" s="29">
        <v>0</v>
      </c>
      <c r="G18" s="19">
        <v>0</v>
      </c>
      <c r="H18" s="29">
        <v>0</v>
      </c>
      <c r="I18" s="29">
        <v>0.25</v>
      </c>
      <c r="J18" s="29">
        <v>0</v>
      </c>
      <c r="K18" s="29">
        <v>0</v>
      </c>
      <c r="L18" s="29">
        <v>0</v>
      </c>
      <c r="M18" s="50" t="s">
        <v>35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5.2970824518490085</v>
      </c>
      <c r="D19" s="30" t="s">
        <v>35</v>
      </c>
      <c r="E19" s="30" cm="1">
        <f t="array" ref="E19">AVERAGE(_xlfn._xlws.FILTER(E2:E18, ((B2:B18="ターザン")+(B2:B18="ターボ"))*(N2:N18=1)))</f>
        <v>0.25</v>
      </c>
      <c r="F19" s="12" cm="1">
        <f t="array" ref="F19">AVERAGE(_xlfn._xlws.FILTER(F2:F18, ((B2:B18="ターザン")+(B2:B18="ターボ"))*(N2:N18=1)))</f>
        <v>0.33333333333333331</v>
      </c>
      <c r="G19" s="12" cm="1">
        <f t="array" ref="G19">AVERAGE(_xlfn._xlws.FILTER(G2:G18, ((B2:B18="ターザン")+(B2:B18="ターボ"))*(N2:N18=1)))</f>
        <v>0.83333333333333337</v>
      </c>
      <c r="H19" s="12" cm="1">
        <f t="array" ref="H19">AVERAGE(_xlfn._xlws.FILTER(H2:H18, ((B2:B18="ターザン")+(B2:B18="ターボ"))*(N2:N18=1)))</f>
        <v>0.66666666666666663</v>
      </c>
      <c r="I19" s="12" cm="1">
        <f t="array" ref="I19">AVERAGE(_xlfn._xlws.FILTER(I2:I18,((B2:B18="ターザン")+(B2:B18="ターボ"))*(N2:N18=1)))</f>
        <v>0.5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8.3333333333333329E-2</v>
      </c>
      <c r="M19" s="52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2.5128373027532689</v>
      </c>
      <c r="D21" s="30" t="s">
        <v>35</v>
      </c>
      <c r="E21" s="30" cm="1">
        <f t="array" ref="E21">AVERAGE(_xlfn._xlws.FILTER(E2:E18, (B2:B18="もみじ３号")))</f>
        <v>0.10714285714285714</v>
      </c>
      <c r="F21" s="30" cm="1">
        <f t="array" ref="F21">AVERAGE(_xlfn._xlws.FILTER(F2:F18, (B2:B18="もみじ３号")))</f>
        <v>0.21428571428571427</v>
      </c>
      <c r="G21" s="30" cm="1">
        <f t="array" ref="G21">AVERAGE(_xlfn._xlws.FILTER(G2:G18, (B2:B18="もみじ３号")))</f>
        <v>0.33333333333333331</v>
      </c>
      <c r="H21" s="30" cm="1">
        <f t="array" ref="H21">AVERAGE(_xlfn._xlws.FILTER(H2:H18, (B2:B18="もみじ３号")))</f>
        <v>0.14285714285714285</v>
      </c>
      <c r="I21" s="30" cm="1">
        <f t="array" ref="I21">AVERAGE(_xlfn._xlws.FILTER(I2:I18, (B2:B18="もみじ３号")))</f>
        <v>0.17857142857142858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52" t="s">
        <v>35</v>
      </c>
      <c r="N21">
        <v>1</v>
      </c>
    </row>
    <row r="22" spans="1:14" s="9" customFormat="1">
      <c r="A22" s="7" t="s">
        <v>21</v>
      </c>
      <c r="B22" s="8"/>
      <c r="C22" s="13">
        <f>AVERAGE(C2:C18)</f>
        <v>2.8734257062349928</v>
      </c>
      <c r="D22" s="31" t="s">
        <v>35</v>
      </c>
      <c r="E22" s="31">
        <f>AVERAGE(E2:E18)</f>
        <v>0.14705882352941177</v>
      </c>
      <c r="F22" s="31">
        <f t="shared" ref="F22:L22" si="0">AVERAGE(F2:F18)</f>
        <v>0.25</v>
      </c>
      <c r="G22" s="31">
        <f t="shared" si="0"/>
        <v>0.40625</v>
      </c>
      <c r="H22" s="31">
        <f t="shared" si="0"/>
        <v>0.25</v>
      </c>
      <c r="I22" s="31">
        <f t="shared" si="0"/>
        <v>0.19117647058823528</v>
      </c>
      <c r="J22" s="31">
        <f t="shared" si="0"/>
        <v>0</v>
      </c>
      <c r="K22" s="31">
        <f t="shared" si="0"/>
        <v>0.29411764705882354</v>
      </c>
      <c r="L22" s="31">
        <f t="shared" si="0"/>
        <v>0.11764705882352941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0:L22 E19:L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1911-8C8F-B84E-9E54-061D737EEB35}">
  <dimension ref="A1:N23"/>
  <sheetViews>
    <sheetView zoomScale="85" workbookViewId="0">
      <selection activeCell="N23" sqref="N2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34200</v>
      </c>
      <c r="D1" s="11">
        <v>34121</v>
      </c>
      <c r="E1" s="11">
        <v>35570</v>
      </c>
      <c r="F1" s="11">
        <v>34097</v>
      </c>
      <c r="G1" s="11">
        <v>34081</v>
      </c>
      <c r="H1" s="11">
        <v>34069</v>
      </c>
      <c r="I1" s="11">
        <v>34052</v>
      </c>
      <c r="J1" s="11">
        <v>34039</v>
      </c>
      <c r="K1" s="11">
        <v>34027</v>
      </c>
      <c r="L1" s="11">
        <v>34013</v>
      </c>
      <c r="M1" s="9" t="s">
        <v>98</v>
      </c>
      <c r="N1" s="9" t="s">
        <v>100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7" t="s">
        <v>35</v>
      </c>
      <c r="F2" s="27" t="s">
        <v>35</v>
      </c>
      <c r="G2" s="27" t="s">
        <v>35</v>
      </c>
      <c r="H2" s="27" t="s">
        <v>35</v>
      </c>
      <c r="I2" s="27" t="s">
        <v>35</v>
      </c>
      <c r="J2" s="27" t="s">
        <v>35</v>
      </c>
      <c r="K2" s="27" t="s">
        <v>35</v>
      </c>
      <c r="L2" s="27" t="s">
        <v>35</v>
      </c>
      <c r="M2" s="49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7" t="s">
        <v>35</v>
      </c>
      <c r="F3" s="27" t="s">
        <v>35</v>
      </c>
      <c r="G3" s="27" t="s">
        <v>35</v>
      </c>
      <c r="H3" s="27" t="s">
        <v>35</v>
      </c>
      <c r="I3" s="27" t="s">
        <v>35</v>
      </c>
      <c r="J3" s="27" t="s">
        <v>35</v>
      </c>
      <c r="K3" s="27" t="s">
        <v>35</v>
      </c>
      <c r="L3" s="27" t="s">
        <v>35</v>
      </c>
      <c r="M3" s="49" t="s">
        <v>35</v>
      </c>
      <c r="N3" s="46">
        <v>0</v>
      </c>
    </row>
    <row r="4" spans="1:14">
      <c r="A4" s="5" t="s">
        <v>72</v>
      </c>
      <c r="B4" s="2" t="s">
        <v>92</v>
      </c>
      <c r="C4" s="26">
        <v>0</v>
      </c>
      <c r="D4" s="27" t="s">
        <v>35</v>
      </c>
      <c r="E4" s="27" t="s">
        <v>35</v>
      </c>
      <c r="F4" s="27" t="s">
        <v>35</v>
      </c>
      <c r="G4" s="27" t="s">
        <v>35</v>
      </c>
      <c r="H4" s="27" t="s">
        <v>35</v>
      </c>
      <c r="I4" s="27" t="s">
        <v>35</v>
      </c>
      <c r="J4" s="27" t="s">
        <v>35</v>
      </c>
      <c r="K4" s="27" t="s">
        <v>35</v>
      </c>
      <c r="L4" s="27" t="s">
        <v>35</v>
      </c>
      <c r="M4" s="49" t="s">
        <v>35</v>
      </c>
      <c r="N4" s="51">
        <v>0</v>
      </c>
    </row>
    <row r="5" spans="1:14">
      <c r="A5" s="5" t="s">
        <v>73</v>
      </c>
      <c r="B5" s="2" t="s">
        <v>23</v>
      </c>
      <c r="C5" s="26">
        <v>0</v>
      </c>
      <c r="D5" s="27" t="s">
        <v>35</v>
      </c>
      <c r="E5" s="27" t="s">
        <v>35</v>
      </c>
      <c r="F5" s="27" t="s">
        <v>35</v>
      </c>
      <c r="G5" s="27" t="s">
        <v>35</v>
      </c>
      <c r="H5" s="27" t="s">
        <v>35</v>
      </c>
      <c r="I5" s="27" t="s">
        <v>35</v>
      </c>
      <c r="J5" s="27" t="s">
        <v>35</v>
      </c>
      <c r="K5" s="27" t="s">
        <v>35</v>
      </c>
      <c r="L5" s="27" t="s">
        <v>35</v>
      </c>
      <c r="M5" s="49" t="s">
        <v>35</v>
      </c>
      <c r="N5">
        <v>0</v>
      </c>
    </row>
    <row r="6" spans="1:14">
      <c r="A6" s="5" t="s">
        <v>74</v>
      </c>
      <c r="B6" s="2" t="s">
        <v>92</v>
      </c>
      <c r="C6" s="26">
        <v>0</v>
      </c>
      <c r="D6" s="27" t="s">
        <v>35</v>
      </c>
      <c r="E6" s="27" t="s">
        <v>35</v>
      </c>
      <c r="F6" s="27" t="s">
        <v>35</v>
      </c>
      <c r="G6" s="27" t="s">
        <v>35</v>
      </c>
      <c r="H6" s="27" t="s">
        <v>35</v>
      </c>
      <c r="I6" s="27" t="s">
        <v>35</v>
      </c>
      <c r="J6" s="27" t="s">
        <v>35</v>
      </c>
      <c r="K6" s="27" t="s">
        <v>35</v>
      </c>
      <c r="L6" s="27" t="s">
        <v>35</v>
      </c>
      <c r="M6" s="49" t="s">
        <v>35</v>
      </c>
      <c r="N6" s="51">
        <v>0</v>
      </c>
    </row>
    <row r="7" spans="1:14">
      <c r="A7" s="5" t="s">
        <v>75</v>
      </c>
      <c r="B7" s="2" t="s">
        <v>92</v>
      </c>
      <c r="C7" s="26">
        <v>0</v>
      </c>
      <c r="D7" s="27" t="s">
        <v>35</v>
      </c>
      <c r="E7" s="27" t="s">
        <v>35</v>
      </c>
      <c r="F7" s="27" t="s">
        <v>35</v>
      </c>
      <c r="G7" s="27" t="s">
        <v>35</v>
      </c>
      <c r="H7" s="27" t="s">
        <v>35</v>
      </c>
      <c r="I7" s="27" t="s">
        <v>35</v>
      </c>
      <c r="J7" s="27" t="s">
        <v>35</v>
      </c>
      <c r="K7" s="27" t="s">
        <v>35</v>
      </c>
      <c r="L7" s="27" t="s">
        <v>35</v>
      </c>
      <c r="M7" s="49" t="s">
        <v>35</v>
      </c>
      <c r="N7" s="46">
        <v>0</v>
      </c>
    </row>
    <row r="8" spans="1:14">
      <c r="A8" s="5" t="s">
        <v>76</v>
      </c>
      <c r="B8" s="2" t="s">
        <v>92</v>
      </c>
      <c r="C8" s="26">
        <v>0</v>
      </c>
      <c r="D8" s="27" t="s">
        <v>35</v>
      </c>
      <c r="E8" s="27" t="s">
        <v>35</v>
      </c>
      <c r="F8" s="27" t="s">
        <v>35</v>
      </c>
      <c r="G8" s="27" t="s">
        <v>35</v>
      </c>
      <c r="H8" s="27" t="s">
        <v>35</v>
      </c>
      <c r="I8" s="27" t="s">
        <v>35</v>
      </c>
      <c r="J8" s="27" t="s">
        <v>35</v>
      </c>
      <c r="K8" s="27" t="s">
        <v>35</v>
      </c>
      <c r="L8" s="27" t="s">
        <v>35</v>
      </c>
      <c r="M8" s="49" t="s">
        <v>35</v>
      </c>
      <c r="N8" s="51">
        <v>0</v>
      </c>
    </row>
    <row r="9" spans="1:14">
      <c r="A9" s="5" t="s">
        <v>77</v>
      </c>
      <c r="B9" s="2" t="s">
        <v>11</v>
      </c>
      <c r="C9" s="26">
        <v>0.92592592592592582</v>
      </c>
      <c r="D9" s="27" t="s">
        <v>35</v>
      </c>
      <c r="E9" s="27" t="s">
        <v>35</v>
      </c>
      <c r="F9" s="27" t="s">
        <v>35</v>
      </c>
      <c r="G9" s="27" t="s">
        <v>35</v>
      </c>
      <c r="H9" s="27" t="s">
        <v>35</v>
      </c>
      <c r="I9" s="27" t="s">
        <v>35</v>
      </c>
      <c r="J9" s="27" t="s">
        <v>35</v>
      </c>
      <c r="K9" s="27" t="s">
        <v>35</v>
      </c>
      <c r="L9" s="27" t="s">
        <v>35</v>
      </c>
      <c r="M9" s="49" t="s">
        <v>35</v>
      </c>
      <c r="N9">
        <v>0</v>
      </c>
    </row>
    <row r="10" spans="1:14">
      <c r="A10" s="5" t="s">
        <v>78</v>
      </c>
      <c r="B10" s="2" t="s">
        <v>92</v>
      </c>
      <c r="C10" s="26">
        <v>0</v>
      </c>
      <c r="D10" s="27" t="s">
        <v>35</v>
      </c>
      <c r="E10" s="27" t="s">
        <v>35</v>
      </c>
      <c r="F10" s="27" t="s">
        <v>35</v>
      </c>
      <c r="G10" s="27" t="s">
        <v>35</v>
      </c>
      <c r="H10" s="27" t="s">
        <v>35</v>
      </c>
      <c r="I10" s="27" t="s">
        <v>35</v>
      </c>
      <c r="J10" s="27" t="s">
        <v>35</v>
      </c>
      <c r="K10" s="27" t="s">
        <v>35</v>
      </c>
      <c r="L10" s="27" t="s">
        <v>35</v>
      </c>
      <c r="M10" s="49" t="s">
        <v>35</v>
      </c>
      <c r="N10" s="46">
        <v>0</v>
      </c>
    </row>
    <row r="11" spans="1:14">
      <c r="A11" s="5" t="s">
        <v>79</v>
      </c>
      <c r="B11" s="2" t="s">
        <v>11</v>
      </c>
      <c r="C11" s="26">
        <v>0.8771929824561403</v>
      </c>
      <c r="D11" s="27" t="s">
        <v>35</v>
      </c>
      <c r="E11" s="27" t="s">
        <v>35</v>
      </c>
      <c r="F11" s="27" t="s">
        <v>35</v>
      </c>
      <c r="G11" s="27" t="s">
        <v>35</v>
      </c>
      <c r="H11" s="27" t="s">
        <v>35</v>
      </c>
      <c r="I11" s="27" t="s">
        <v>35</v>
      </c>
      <c r="J11" s="27" t="s">
        <v>35</v>
      </c>
      <c r="K11" s="27" t="s">
        <v>35</v>
      </c>
      <c r="L11" s="27" t="s">
        <v>35</v>
      </c>
      <c r="M11" s="49" t="s">
        <v>35</v>
      </c>
      <c r="N11">
        <v>0</v>
      </c>
    </row>
    <row r="12" spans="1:14">
      <c r="A12" s="5" t="s">
        <v>80</v>
      </c>
      <c r="B12" s="2" t="s">
        <v>11</v>
      </c>
      <c r="C12" s="26">
        <v>0</v>
      </c>
      <c r="D12" s="27" t="s">
        <v>35</v>
      </c>
      <c r="E12" s="27" t="s">
        <v>35</v>
      </c>
      <c r="F12" s="27" t="s">
        <v>35</v>
      </c>
      <c r="G12" s="27" t="s">
        <v>35</v>
      </c>
      <c r="H12" s="27" t="s">
        <v>35</v>
      </c>
      <c r="I12" s="27" t="s">
        <v>35</v>
      </c>
      <c r="J12" s="27" t="s">
        <v>35</v>
      </c>
      <c r="K12" s="27" t="s">
        <v>35</v>
      </c>
      <c r="L12" s="27" t="s">
        <v>35</v>
      </c>
      <c r="M12" s="49" t="s">
        <v>35</v>
      </c>
      <c r="N12">
        <v>0</v>
      </c>
    </row>
    <row r="13" spans="1:14">
      <c r="A13" s="5" t="s">
        <v>81</v>
      </c>
      <c r="B13" s="2" t="s">
        <v>11</v>
      </c>
      <c r="C13" s="26">
        <v>0.65359477124183007</v>
      </c>
      <c r="D13" s="27" t="s">
        <v>35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35</v>
      </c>
      <c r="J13" s="27" t="s">
        <v>35</v>
      </c>
      <c r="K13" s="27" t="s">
        <v>35</v>
      </c>
      <c r="L13" s="27" t="s">
        <v>35</v>
      </c>
      <c r="M13" s="49" t="s">
        <v>35</v>
      </c>
      <c r="N13" s="46">
        <v>0</v>
      </c>
    </row>
    <row r="14" spans="1:14">
      <c r="A14" s="5" t="s">
        <v>96</v>
      </c>
      <c r="B14" s="2" t="s">
        <v>11</v>
      </c>
      <c r="C14" s="26">
        <v>0</v>
      </c>
      <c r="D14" s="27" t="s">
        <v>35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35</v>
      </c>
      <c r="J14" s="27" t="s">
        <v>35</v>
      </c>
      <c r="K14" s="27" t="s">
        <v>35</v>
      </c>
      <c r="L14" s="27" t="s">
        <v>35</v>
      </c>
      <c r="M14" s="49" t="s">
        <v>35</v>
      </c>
      <c r="N14">
        <v>0</v>
      </c>
    </row>
    <row r="15" spans="1:14">
      <c r="A15" s="5" t="s">
        <v>97</v>
      </c>
      <c r="B15" s="2" t="s">
        <v>35</v>
      </c>
      <c r="C15" s="26" t="s">
        <v>35</v>
      </c>
      <c r="D15" s="27" t="s">
        <v>35</v>
      </c>
      <c r="E15" s="27" t="s">
        <v>35</v>
      </c>
      <c r="F15" s="27" t="s">
        <v>35</v>
      </c>
      <c r="G15" s="27" t="s">
        <v>35</v>
      </c>
      <c r="H15" s="27" t="s">
        <v>35</v>
      </c>
      <c r="I15" s="27" t="s">
        <v>35</v>
      </c>
      <c r="J15" s="27" t="s">
        <v>35</v>
      </c>
      <c r="K15" s="27" t="s">
        <v>35</v>
      </c>
      <c r="L15" s="27" t="s">
        <v>35</v>
      </c>
      <c r="M15" s="49" t="s">
        <v>35</v>
      </c>
      <c r="N15" s="46">
        <v>0</v>
      </c>
    </row>
    <row r="16" spans="1:14">
      <c r="A16" s="5" t="s">
        <v>84</v>
      </c>
      <c r="B16" s="2" t="s">
        <v>11</v>
      </c>
      <c r="C16" s="26">
        <v>1.1764705882352942</v>
      </c>
      <c r="D16" s="27" t="s">
        <v>35</v>
      </c>
      <c r="E16" s="27" t="s">
        <v>35</v>
      </c>
      <c r="F16" s="27" t="s">
        <v>35</v>
      </c>
      <c r="G16" s="27" t="s">
        <v>35</v>
      </c>
      <c r="H16" s="27" t="s">
        <v>35</v>
      </c>
      <c r="I16" s="27" t="s">
        <v>35</v>
      </c>
      <c r="J16" s="27" t="s">
        <v>35</v>
      </c>
      <c r="K16" s="27" t="s">
        <v>35</v>
      </c>
      <c r="L16" s="27" t="s">
        <v>35</v>
      </c>
      <c r="M16" s="49" t="s">
        <v>35</v>
      </c>
      <c r="N16" s="46">
        <v>0</v>
      </c>
    </row>
    <row r="17" spans="1:14">
      <c r="A17" s="5" t="s">
        <v>85</v>
      </c>
      <c r="B17" s="2" t="s">
        <v>92</v>
      </c>
      <c r="C17" s="26">
        <v>0.8771929824561403</v>
      </c>
      <c r="D17" s="27" t="s">
        <v>35</v>
      </c>
      <c r="E17" s="27" t="s">
        <v>35</v>
      </c>
      <c r="F17" s="27" t="s">
        <v>35</v>
      </c>
      <c r="G17" s="27" t="s">
        <v>35</v>
      </c>
      <c r="H17" s="27" t="s">
        <v>35</v>
      </c>
      <c r="I17" s="27" t="s">
        <v>35</v>
      </c>
      <c r="J17" s="27" t="s">
        <v>35</v>
      </c>
      <c r="K17" s="27" t="s">
        <v>35</v>
      </c>
      <c r="L17" s="27" t="s">
        <v>35</v>
      </c>
      <c r="M17" s="49" t="s">
        <v>35</v>
      </c>
      <c r="N17" s="46">
        <v>0</v>
      </c>
    </row>
    <row r="18" spans="1:14" s="1" customFormat="1">
      <c r="A18" s="6" t="s">
        <v>69</v>
      </c>
      <c r="B18" s="3" t="s">
        <v>11</v>
      </c>
      <c r="C18" s="28">
        <v>0</v>
      </c>
      <c r="D18" s="34" t="s">
        <v>35</v>
      </c>
      <c r="E18" s="34" t="s">
        <v>35</v>
      </c>
      <c r="F18" s="34" t="s">
        <v>35</v>
      </c>
      <c r="G18" s="34" t="s">
        <v>35</v>
      </c>
      <c r="H18" s="34" t="s">
        <v>35</v>
      </c>
      <c r="I18" s="34" t="s">
        <v>35</v>
      </c>
      <c r="J18" s="34" t="s">
        <v>35</v>
      </c>
      <c r="K18" s="34" t="s">
        <v>35</v>
      </c>
      <c r="L18" s="34" t="s">
        <v>35</v>
      </c>
      <c r="M18" s="50" t="s">
        <v>35</v>
      </c>
      <c r="N18" s="1">
        <v>0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0.14619883040935672</v>
      </c>
      <c r="D19" s="27" t="s">
        <v>35</v>
      </c>
      <c r="E19" s="27" t="s">
        <v>35</v>
      </c>
      <c r="F19" s="27" t="s">
        <v>35</v>
      </c>
      <c r="G19" s="27" t="s">
        <v>35</v>
      </c>
      <c r="H19" s="27" t="s">
        <v>35</v>
      </c>
      <c r="I19" s="27" t="s">
        <v>35</v>
      </c>
      <c r="J19" s="27" t="s">
        <v>35</v>
      </c>
      <c r="K19" s="27" t="s">
        <v>35</v>
      </c>
      <c r="L19" s="27" t="s">
        <v>35</v>
      </c>
      <c r="M19" s="49" t="s">
        <v>35</v>
      </c>
      <c r="N19">
        <v>0</v>
      </c>
    </row>
    <row r="20" spans="1:14">
      <c r="A20" s="5" t="s">
        <v>20</v>
      </c>
      <c r="B20" s="2" t="s">
        <v>22</v>
      </c>
      <c r="C20" s="30" t="s">
        <v>35</v>
      </c>
      <c r="D20" s="27" t="s">
        <v>35</v>
      </c>
      <c r="E20" s="27" t="s">
        <v>35</v>
      </c>
      <c r="F20" s="27" t="s">
        <v>35</v>
      </c>
      <c r="G20" s="27" t="s">
        <v>35</v>
      </c>
      <c r="H20" s="27" t="s">
        <v>35</v>
      </c>
      <c r="I20" s="27" t="s">
        <v>35</v>
      </c>
      <c r="J20" s="27" t="s">
        <v>35</v>
      </c>
      <c r="K20" s="27" t="s">
        <v>35</v>
      </c>
      <c r="L20" s="27" t="s">
        <v>35</v>
      </c>
      <c r="M20" s="49" t="s">
        <v>35</v>
      </c>
      <c r="N20">
        <v>0</v>
      </c>
    </row>
    <row r="21" spans="1:14" s="1" customFormat="1">
      <c r="A21" s="6" t="s">
        <v>20</v>
      </c>
      <c r="B21" s="36" t="s">
        <v>11</v>
      </c>
      <c r="C21" s="35" cm="1">
        <f t="array" ref="C21">AVERAGE(_xlfn._xlws.FILTER(C2:C18, (B2:B18="もみじ３号")))</f>
        <v>0.45414803348239874</v>
      </c>
      <c r="D21" s="34" t="s">
        <v>35</v>
      </c>
      <c r="E21" s="34" t="s">
        <v>35</v>
      </c>
      <c r="F21" s="34" t="s">
        <v>35</v>
      </c>
      <c r="G21" s="34" t="s">
        <v>35</v>
      </c>
      <c r="H21" s="34" t="s">
        <v>35</v>
      </c>
      <c r="I21" s="34" t="s">
        <v>35</v>
      </c>
      <c r="J21" s="34" t="s">
        <v>35</v>
      </c>
      <c r="K21" s="34" t="s">
        <v>35</v>
      </c>
      <c r="L21" s="34" t="s">
        <v>35</v>
      </c>
      <c r="M21" s="49" t="s">
        <v>35</v>
      </c>
      <c r="N21">
        <v>0</v>
      </c>
    </row>
    <row r="22" spans="1:14" s="9" customFormat="1">
      <c r="A22" s="7" t="s">
        <v>21</v>
      </c>
      <c r="B22" s="8"/>
      <c r="C22" s="13">
        <f>AVERAGE(C2:C18)</f>
        <v>0.32216980359395214</v>
      </c>
      <c r="D22" s="37" t="s">
        <v>35</v>
      </c>
      <c r="E22" s="37" t="s">
        <v>35</v>
      </c>
      <c r="F22" s="37" t="s">
        <v>35</v>
      </c>
      <c r="G22" s="37" t="s">
        <v>35</v>
      </c>
      <c r="H22" s="37" t="s">
        <v>35</v>
      </c>
      <c r="I22" s="37" t="s">
        <v>35</v>
      </c>
      <c r="J22" s="37" t="s">
        <v>35</v>
      </c>
      <c r="K22" s="37" t="s">
        <v>35</v>
      </c>
      <c r="L22" s="37" t="s">
        <v>35</v>
      </c>
      <c r="N22" s="9">
        <v>0</v>
      </c>
    </row>
    <row r="23" spans="1:14">
      <c r="C23" s="12">
        <v>60</v>
      </c>
      <c r="D23">
        <v>100</v>
      </c>
      <c r="E23" s="27" t="s">
        <v>35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C767-477D-4D47-BBFE-7C758F560B0C}">
  <dimension ref="A1:N23"/>
  <sheetViews>
    <sheetView zoomScale="85" workbookViewId="0">
      <selection activeCell="C22" sqref="C22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34562</v>
      </c>
      <c r="D1" s="11">
        <v>34486</v>
      </c>
      <c r="E1" s="11">
        <v>34481</v>
      </c>
      <c r="F1" s="11">
        <v>34466</v>
      </c>
      <c r="G1" s="17">
        <v>34445</v>
      </c>
      <c r="H1" s="11">
        <v>34435</v>
      </c>
      <c r="I1" s="11">
        <v>34417</v>
      </c>
      <c r="J1" s="11">
        <v>34402</v>
      </c>
      <c r="K1" s="11">
        <v>34389</v>
      </c>
      <c r="L1" s="11">
        <v>34381</v>
      </c>
      <c r="M1" s="9" t="s">
        <v>98</v>
      </c>
      <c r="N1" s="9" t="s">
        <v>100</v>
      </c>
    </row>
    <row r="2" spans="1:14">
      <c r="A2" s="5" t="s">
        <v>70</v>
      </c>
      <c r="B2" s="2" t="s">
        <v>35</v>
      </c>
      <c r="C2" s="26" t="s">
        <v>35</v>
      </c>
      <c r="D2" s="27">
        <v>1</v>
      </c>
      <c r="E2" s="26">
        <v>0</v>
      </c>
      <c r="F2" s="26">
        <v>0</v>
      </c>
      <c r="G2" s="20">
        <v>0.25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49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6">
        <v>0</v>
      </c>
      <c r="E3" s="26">
        <v>0</v>
      </c>
      <c r="F3" s="26">
        <v>0</v>
      </c>
      <c r="G3" s="18">
        <v>0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49" t="s">
        <v>35</v>
      </c>
      <c r="N3" s="46">
        <v>0</v>
      </c>
    </row>
    <row r="4" spans="1:14">
      <c r="A4" s="5" t="s">
        <v>122</v>
      </c>
      <c r="B4" s="2" t="s">
        <v>35</v>
      </c>
      <c r="C4" s="26" t="s">
        <v>35</v>
      </c>
      <c r="D4" s="26">
        <v>1</v>
      </c>
      <c r="E4" s="26">
        <v>1</v>
      </c>
      <c r="F4" s="26">
        <v>0.75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49" t="s">
        <v>35</v>
      </c>
      <c r="N4" s="51">
        <v>0</v>
      </c>
    </row>
    <row r="5" spans="1:14">
      <c r="A5" s="5" t="s">
        <v>73</v>
      </c>
      <c r="B5" s="2" t="s">
        <v>23</v>
      </c>
      <c r="C5" s="26" t="s">
        <v>35</v>
      </c>
      <c r="D5" s="26">
        <v>0</v>
      </c>
      <c r="E5" s="26">
        <v>0</v>
      </c>
      <c r="F5" s="26">
        <v>0</v>
      </c>
      <c r="G5" s="18">
        <v>0.5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49">
        <v>34492</v>
      </c>
      <c r="N5">
        <v>1</v>
      </c>
    </row>
    <row r="6" spans="1:14">
      <c r="A6" s="5" t="s">
        <v>74</v>
      </c>
      <c r="B6" s="2" t="s">
        <v>23</v>
      </c>
      <c r="C6" s="26" t="s">
        <v>35</v>
      </c>
      <c r="D6" s="26">
        <v>0</v>
      </c>
      <c r="E6" s="26">
        <v>0.25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49">
        <v>34492</v>
      </c>
      <c r="N6" s="51">
        <v>1</v>
      </c>
    </row>
    <row r="7" spans="1:14">
      <c r="A7" s="5" t="s">
        <v>75</v>
      </c>
      <c r="B7" s="2" t="s">
        <v>11</v>
      </c>
      <c r="C7" s="26" t="s">
        <v>35</v>
      </c>
      <c r="D7" s="26">
        <v>0</v>
      </c>
      <c r="E7" s="26">
        <v>0</v>
      </c>
      <c r="F7" s="26">
        <v>0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49">
        <v>34487</v>
      </c>
      <c r="N7" s="46">
        <v>1</v>
      </c>
    </row>
    <row r="8" spans="1:14">
      <c r="A8" s="5" t="s">
        <v>76</v>
      </c>
      <c r="B8" s="2" t="s">
        <v>92</v>
      </c>
      <c r="C8" s="26" t="s">
        <v>35</v>
      </c>
      <c r="D8" s="26">
        <v>0</v>
      </c>
      <c r="E8" s="26">
        <v>0.75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49">
        <v>34485</v>
      </c>
      <c r="N8" s="51">
        <v>1</v>
      </c>
    </row>
    <row r="9" spans="1:14">
      <c r="A9" s="5" t="s">
        <v>77</v>
      </c>
      <c r="B9" s="2" t="s">
        <v>11</v>
      </c>
      <c r="C9" s="26" t="s">
        <v>35</v>
      </c>
      <c r="D9" s="26">
        <v>0</v>
      </c>
      <c r="E9" s="26">
        <v>0</v>
      </c>
      <c r="F9" s="26">
        <v>0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49">
        <v>34492</v>
      </c>
      <c r="N9">
        <v>1</v>
      </c>
    </row>
    <row r="10" spans="1:14">
      <c r="A10" s="5" t="s">
        <v>123</v>
      </c>
      <c r="B10" s="2" t="s">
        <v>92</v>
      </c>
      <c r="C10" s="26" t="s">
        <v>35</v>
      </c>
      <c r="D10" s="26">
        <v>0</v>
      </c>
      <c r="E10" s="26">
        <v>1.5</v>
      </c>
      <c r="F10" s="26">
        <v>0.25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49">
        <v>34485</v>
      </c>
      <c r="N10" s="46">
        <v>1</v>
      </c>
    </row>
    <row r="11" spans="1:14">
      <c r="A11" s="5" t="s">
        <v>79</v>
      </c>
      <c r="B11" s="2" t="s">
        <v>23</v>
      </c>
      <c r="C11" s="26" t="s">
        <v>35</v>
      </c>
      <c r="D11" s="26">
        <v>0</v>
      </c>
      <c r="E11" s="26">
        <v>1.25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49">
        <v>34492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6">
        <v>1</v>
      </c>
      <c r="E12" s="26">
        <v>0</v>
      </c>
      <c r="F12" s="26">
        <v>0</v>
      </c>
      <c r="G12" s="18">
        <v>0.75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49">
        <v>34485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6">
        <v>4</v>
      </c>
      <c r="E13" s="26">
        <v>0</v>
      </c>
      <c r="F13" s="26">
        <v>0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49">
        <v>34492</v>
      </c>
      <c r="N13" s="46">
        <v>1</v>
      </c>
    </row>
    <row r="14" spans="1:14">
      <c r="A14" s="5" t="s">
        <v>124</v>
      </c>
      <c r="B14" s="2" t="s">
        <v>23</v>
      </c>
      <c r="C14" s="26" t="s">
        <v>35</v>
      </c>
      <c r="D14" s="26">
        <v>0</v>
      </c>
      <c r="E14" s="26">
        <v>0</v>
      </c>
      <c r="F14" s="26">
        <v>0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49">
        <v>34492</v>
      </c>
      <c r="N14">
        <v>1</v>
      </c>
    </row>
    <row r="15" spans="1:14">
      <c r="A15" s="5" t="s">
        <v>125</v>
      </c>
      <c r="B15" s="2" t="s">
        <v>11</v>
      </c>
      <c r="C15" s="26" t="s">
        <v>35</v>
      </c>
      <c r="D15" s="26">
        <v>0</v>
      </c>
      <c r="E15" s="26">
        <v>0.25</v>
      </c>
      <c r="F15" s="26">
        <v>0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49">
        <v>34492</v>
      </c>
      <c r="N15" s="46">
        <v>1</v>
      </c>
    </row>
    <row r="16" spans="1:14">
      <c r="A16" s="5" t="s">
        <v>84</v>
      </c>
      <c r="B16" s="2" t="s">
        <v>11</v>
      </c>
      <c r="C16" s="26" t="s">
        <v>35</v>
      </c>
      <c r="D16" s="26">
        <v>0</v>
      </c>
      <c r="E16" s="26">
        <v>0.25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49">
        <v>34492</v>
      </c>
      <c r="N16" s="46">
        <v>1</v>
      </c>
    </row>
    <row r="17" spans="1:14">
      <c r="A17" s="5" t="s">
        <v>85</v>
      </c>
      <c r="B17" s="2" t="s">
        <v>92</v>
      </c>
      <c r="C17" s="26" t="s">
        <v>35</v>
      </c>
      <c r="D17" s="26">
        <v>0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49">
        <v>34485</v>
      </c>
      <c r="N17" s="46">
        <v>1</v>
      </c>
    </row>
    <row r="18" spans="1:14" s="1" customFormat="1">
      <c r="A18" s="6" t="s">
        <v>69</v>
      </c>
      <c r="B18" s="3" t="s">
        <v>11</v>
      </c>
      <c r="C18" s="28" t="s">
        <v>35</v>
      </c>
      <c r="D18" s="29">
        <v>0</v>
      </c>
      <c r="E18" s="29">
        <v>0.75</v>
      </c>
      <c r="F18" s="29">
        <v>0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0">
        <v>34492</v>
      </c>
      <c r="N18" s="1">
        <v>1</v>
      </c>
    </row>
    <row r="19" spans="1:14">
      <c r="A19" s="5" t="s">
        <v>20</v>
      </c>
      <c r="B19" s="4" t="s">
        <v>3</v>
      </c>
      <c r="C19" s="12">
        <v>0.6</v>
      </c>
      <c r="D19" s="12" cm="1">
        <f t="array" ref="D19">AVERAGE(_xlfn._xlws.FILTER(D2:D18,( (B2:B18="ターザン")+(B2:B18="ターボ"))*(N2:N18=1)))</f>
        <v>0.25</v>
      </c>
      <c r="E19" s="30" cm="1">
        <f t="array" ref="E19">AVERAGE(_xlfn._xlws.FILTER(E2:E18, ((B2:B18="ターザン")+(B2:B18="ターボ"))*(N2:N18=1)))</f>
        <v>0.5625</v>
      </c>
      <c r="F19" s="12" cm="1">
        <f t="array" ref="F19">AVERAGE(_xlfn._xlws.FILTER(F2:F18, ((B2:B18="ターザン")+(B2:B18="ターボ"))*(N2:N18=1)))</f>
        <v>6.25E-2</v>
      </c>
      <c r="G19" s="12" cm="1">
        <f t="array" ref="G19">AVERAGE(_xlfn._xlws.FILTER(G2:G18, ((B2:B18="ターザン")+(B2:B18="ターボ"))*(N2:N18=1)))</f>
        <v>0.1875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0" cm="1">
        <f t="array" ref="M19">AVERAGE(_xlfn._xlws.FILTER(M2:M18,((B2:B18="ターザン")+(B2:B18="ターボ"))*(N2:N18=1)))</f>
        <v>34485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>
        <v>0</v>
      </c>
      <c r="D21" s="30" cm="1">
        <f t="array" ref="D21">AVERAGE(_xlfn._xlws.FILTER(D2:D18, (B2:B18="もみじ３号")))</f>
        <v>0.4</v>
      </c>
      <c r="E21" s="30" cm="1">
        <f t="array" ref="E21">AVERAGE(_xlfn._xlws.FILTER(E2:E18, (B2:B18="もみじ３号")))</f>
        <v>0.27500000000000002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0.05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0" cm="1">
        <f t="array" ref="M21">AVERAGE(_xlfn._xlws.FILTER(M4:M18, (B4:B18="もみじ３号")))</f>
        <v>34491.5</v>
      </c>
      <c r="N21">
        <v>1</v>
      </c>
    </row>
    <row r="22" spans="1:14" s="9" customFormat="1">
      <c r="A22" s="7" t="s">
        <v>21</v>
      </c>
      <c r="B22" s="8"/>
      <c r="C22" s="13" t="e">
        <f>AVERAGE(C2:C18)</f>
        <v>#DIV/0!</v>
      </c>
      <c r="D22" s="31">
        <f>AVERAGE(D2:D18)</f>
        <v>0.41176470588235292</v>
      </c>
      <c r="E22" s="31">
        <f>AVERAGE(E2:E18)</f>
        <v>0.35294117647058826</v>
      </c>
      <c r="F22" s="31">
        <f t="shared" ref="F22:L22" si="0">AVERAGE(F2:F18)</f>
        <v>5.8823529411764705E-2</v>
      </c>
      <c r="G22" s="31">
        <f t="shared" si="0"/>
        <v>8.8235294117647065E-2</v>
      </c>
      <c r="H22" s="31">
        <f t="shared" si="0"/>
        <v>2.9411764705882353E-2</v>
      </c>
      <c r="I22" s="31">
        <f t="shared" si="0"/>
        <v>0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19:M22" formulaRange="1"/>
    <ignoredError sqref="C22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25A-15A1-8C44-A8ED-F2EA3CEBD7C0}">
  <dimension ref="A1:N23"/>
  <sheetViews>
    <sheetView zoomScale="85" workbookViewId="0">
      <selection activeCell="A16" sqref="A1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34927</v>
      </c>
      <c r="D1" s="11">
        <v>34851</v>
      </c>
      <c r="E1" s="11">
        <v>34844</v>
      </c>
      <c r="F1" s="11">
        <v>34835</v>
      </c>
      <c r="G1" s="17">
        <v>34808</v>
      </c>
      <c r="H1" s="11">
        <v>34795</v>
      </c>
      <c r="I1" s="11">
        <v>34781</v>
      </c>
      <c r="J1" s="11">
        <v>34767</v>
      </c>
      <c r="K1" s="11">
        <v>34758</v>
      </c>
      <c r="L1" s="11">
        <v>34746</v>
      </c>
      <c r="M1" s="9" t="s">
        <v>98</v>
      </c>
      <c r="N1" s="9" t="s">
        <v>100</v>
      </c>
    </row>
    <row r="2" spans="1:14">
      <c r="A2" s="5" t="s">
        <v>70</v>
      </c>
      <c r="B2" s="2" t="s">
        <v>34</v>
      </c>
      <c r="C2" s="26" t="s">
        <v>35</v>
      </c>
      <c r="D2" s="27" t="s">
        <v>35</v>
      </c>
      <c r="E2" s="26">
        <v>4.25</v>
      </c>
      <c r="F2" s="26">
        <v>7.75</v>
      </c>
      <c r="G2" s="20">
        <v>0.5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49" t="s">
        <v>35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7" t="s">
        <v>35</v>
      </c>
      <c r="E3" s="26">
        <v>2</v>
      </c>
      <c r="F3" s="26">
        <v>2</v>
      </c>
      <c r="G3" s="18">
        <v>0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49" t="s">
        <v>35</v>
      </c>
      <c r="N3" s="46">
        <v>0</v>
      </c>
    </row>
    <row r="4" spans="1:14">
      <c r="A4" s="5" t="s">
        <v>72</v>
      </c>
      <c r="B4" s="2" t="s">
        <v>3</v>
      </c>
      <c r="C4" s="26" t="s">
        <v>35</v>
      </c>
      <c r="D4" s="27" t="s">
        <v>35</v>
      </c>
      <c r="E4" s="26">
        <v>0.5</v>
      </c>
      <c r="F4" s="26">
        <v>0.5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49" t="s">
        <v>35</v>
      </c>
      <c r="N4" s="51">
        <v>0</v>
      </c>
    </row>
    <row r="5" spans="1:14">
      <c r="A5" s="5" t="s">
        <v>73</v>
      </c>
      <c r="B5" s="2" t="s">
        <v>11</v>
      </c>
      <c r="C5" s="26" t="s">
        <v>35</v>
      </c>
      <c r="D5" s="27" t="s">
        <v>35</v>
      </c>
      <c r="E5" s="26">
        <v>2</v>
      </c>
      <c r="F5" s="26">
        <v>1.75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49" t="s">
        <v>35</v>
      </c>
      <c r="N5">
        <v>1</v>
      </c>
    </row>
    <row r="6" spans="1:14">
      <c r="A6" s="5" t="s">
        <v>74</v>
      </c>
      <c r="B6" s="2" t="s">
        <v>11</v>
      </c>
      <c r="C6" s="26" t="s">
        <v>35</v>
      </c>
      <c r="D6" s="27" t="s">
        <v>35</v>
      </c>
      <c r="E6" s="26">
        <v>1.5</v>
      </c>
      <c r="F6" s="26">
        <v>2.5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49" t="s">
        <v>35</v>
      </c>
      <c r="N6" s="51">
        <v>1</v>
      </c>
    </row>
    <row r="7" spans="1:14">
      <c r="A7" s="5" t="s">
        <v>75</v>
      </c>
      <c r="B7" s="2" t="s">
        <v>92</v>
      </c>
      <c r="C7" s="26" t="s">
        <v>35</v>
      </c>
      <c r="D7" s="27" t="s">
        <v>35</v>
      </c>
      <c r="E7" s="26">
        <v>1.25</v>
      </c>
      <c r="F7" s="26">
        <v>2.25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49" t="s">
        <v>35</v>
      </c>
      <c r="N7" s="46">
        <v>1</v>
      </c>
    </row>
    <row r="8" spans="1:14">
      <c r="A8" s="5" t="s">
        <v>76</v>
      </c>
      <c r="B8" s="2" t="s">
        <v>92</v>
      </c>
      <c r="C8" s="26" t="s">
        <v>35</v>
      </c>
      <c r="D8" s="27" t="s">
        <v>35</v>
      </c>
      <c r="E8" s="26">
        <v>0.25</v>
      </c>
      <c r="F8" s="26">
        <v>0.5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49" t="s">
        <v>35</v>
      </c>
      <c r="N8" s="51">
        <v>1</v>
      </c>
    </row>
    <row r="9" spans="1:14">
      <c r="A9" s="5" t="s">
        <v>77</v>
      </c>
      <c r="B9" s="2" t="s">
        <v>23</v>
      </c>
      <c r="C9" s="26" t="s">
        <v>35</v>
      </c>
      <c r="D9" s="27" t="s">
        <v>35</v>
      </c>
      <c r="E9" s="26">
        <v>2</v>
      </c>
      <c r="F9" s="26">
        <v>1.5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49" t="s">
        <v>35</v>
      </c>
      <c r="N9">
        <v>1</v>
      </c>
    </row>
    <row r="10" spans="1:14">
      <c r="A10" s="5" t="s">
        <v>120</v>
      </c>
      <c r="B10" s="2" t="s">
        <v>35</v>
      </c>
      <c r="C10" s="26" t="s">
        <v>35</v>
      </c>
      <c r="D10" s="27" t="s">
        <v>35</v>
      </c>
      <c r="E10" s="26">
        <v>0.5</v>
      </c>
      <c r="F10" s="26">
        <v>1.25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49" t="s">
        <v>35</v>
      </c>
      <c r="N10" s="46">
        <v>0</v>
      </c>
    </row>
    <row r="11" spans="1:14">
      <c r="A11" s="5" t="s">
        <v>79</v>
      </c>
      <c r="B11" s="2" t="s">
        <v>92</v>
      </c>
      <c r="C11" s="26" t="s">
        <v>35</v>
      </c>
      <c r="D11" s="27" t="s">
        <v>35</v>
      </c>
      <c r="E11" s="26">
        <v>1.5</v>
      </c>
      <c r="F11" s="26">
        <v>1.25</v>
      </c>
      <c r="G11" s="18">
        <v>0.5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49" t="s">
        <v>35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7" t="s">
        <v>35</v>
      </c>
      <c r="E12" s="26">
        <v>0.5</v>
      </c>
      <c r="F12" s="26">
        <v>0.25</v>
      </c>
      <c r="G12" s="18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49" t="s">
        <v>35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7" t="s">
        <v>35</v>
      </c>
      <c r="E13" s="26">
        <v>1.5</v>
      </c>
      <c r="F13" s="26">
        <v>2</v>
      </c>
      <c r="G13" s="18">
        <v>0</v>
      </c>
      <c r="H13" s="26">
        <v>0</v>
      </c>
      <c r="I13" s="26">
        <v>0.25</v>
      </c>
      <c r="J13" s="26">
        <v>0</v>
      </c>
      <c r="K13" s="26">
        <v>0</v>
      </c>
      <c r="L13" s="26">
        <v>0</v>
      </c>
      <c r="M13" s="49" t="s">
        <v>35</v>
      </c>
      <c r="N13" s="46">
        <v>1</v>
      </c>
    </row>
    <row r="14" spans="1:14">
      <c r="A14" s="5" t="s">
        <v>124</v>
      </c>
      <c r="B14" s="2" t="s">
        <v>23</v>
      </c>
      <c r="C14" s="26" t="s">
        <v>35</v>
      </c>
      <c r="D14" s="27" t="s">
        <v>35</v>
      </c>
      <c r="E14" s="26">
        <v>1.75</v>
      </c>
      <c r="F14" s="26">
        <v>1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49" t="s">
        <v>35</v>
      </c>
      <c r="N14">
        <v>1</v>
      </c>
    </row>
    <row r="15" spans="1:14">
      <c r="A15" s="5" t="s">
        <v>127</v>
      </c>
      <c r="B15" s="2" t="s">
        <v>23</v>
      </c>
      <c r="C15" s="26" t="s">
        <v>35</v>
      </c>
      <c r="D15" s="27" t="s">
        <v>35</v>
      </c>
      <c r="E15" s="26">
        <v>3.5</v>
      </c>
      <c r="F15" s="26">
        <v>4.25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49" t="s">
        <v>35</v>
      </c>
      <c r="N15" s="46">
        <v>1</v>
      </c>
    </row>
    <row r="16" spans="1:14">
      <c r="A16" s="5" t="s">
        <v>84</v>
      </c>
      <c r="B16" s="2" t="s">
        <v>95</v>
      </c>
      <c r="C16" s="26" t="s">
        <v>35</v>
      </c>
      <c r="D16" s="27" t="s">
        <v>35</v>
      </c>
      <c r="E16" s="26">
        <v>0.5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49" t="s">
        <v>35</v>
      </c>
      <c r="N16" s="46">
        <v>1</v>
      </c>
    </row>
    <row r="17" spans="1:14">
      <c r="A17" s="5" t="s">
        <v>85</v>
      </c>
      <c r="B17" s="2" t="s">
        <v>92</v>
      </c>
      <c r="C17" s="26" t="s">
        <v>35</v>
      </c>
      <c r="D17" s="27" t="s">
        <v>35</v>
      </c>
      <c r="E17" s="26">
        <v>0.75</v>
      </c>
      <c r="F17" s="26">
        <v>1.25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49" t="s">
        <v>35</v>
      </c>
      <c r="N17" s="46">
        <v>1</v>
      </c>
    </row>
    <row r="18" spans="1:14" s="1" customFormat="1">
      <c r="A18" s="6" t="s">
        <v>69</v>
      </c>
      <c r="B18" s="3" t="s">
        <v>11</v>
      </c>
      <c r="C18" s="28" t="s">
        <v>35</v>
      </c>
      <c r="D18" s="34" t="s">
        <v>35</v>
      </c>
      <c r="E18" s="29">
        <v>3.25</v>
      </c>
      <c r="F18" s="29">
        <v>3.25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0" t="s">
        <v>35</v>
      </c>
      <c r="N18" s="1">
        <v>1</v>
      </c>
    </row>
    <row r="19" spans="1:14">
      <c r="A19" s="5" t="s">
        <v>20</v>
      </c>
      <c r="B19" s="4" t="s">
        <v>3</v>
      </c>
      <c r="C19" s="12">
        <v>6.6479999999999997</v>
      </c>
      <c r="D19" s="30" t="s">
        <v>35</v>
      </c>
      <c r="E19" s="30" cm="1">
        <f t="array" ref="E19">AVERAGE(_xlfn._xlws.FILTER(E2:E18, ((B2:B18="ターザン")+(B2:B18="ターボ"))*(N2:N18=1)))</f>
        <v>1.4166666666666667</v>
      </c>
      <c r="F19" s="12" cm="1">
        <f t="array" ref="F19">AVERAGE(_xlfn._xlws.FILTER(F2:F18, ((B2:B18="ターザン")+(B2:B18="ターボ"))*(N2:N18=1)))</f>
        <v>2.2083333333333335</v>
      </c>
      <c r="G19" s="12" cm="1">
        <f t="array" ref="G19">AVERAGE(_xlfn._xlws.FILTER(G2:G18, ((B2:B18="ターザン")+(B2:B18="ターボ"))*(N2:N18=1)))</f>
        <v>0.16666666666666666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9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9" t="s">
        <v>35</v>
      </c>
      <c r="N20">
        <v>1</v>
      </c>
    </row>
    <row r="21" spans="1:14">
      <c r="A21" s="5" t="s">
        <v>20</v>
      </c>
      <c r="B21" s="4" t="s">
        <v>11</v>
      </c>
      <c r="C21" s="12">
        <v>5</v>
      </c>
      <c r="D21" s="30" t="s">
        <v>35</v>
      </c>
      <c r="E21" s="30" cm="1">
        <f t="array" ref="E21">AVERAGE(_xlfn._xlws.FILTER(E2:E18, (B2:B18="もみじ３号")))</f>
        <v>2.2142857142857144</v>
      </c>
      <c r="F21" s="30" cm="1">
        <f t="array" ref="F21">AVERAGE(_xlfn._xlws.FILTER(F2:F18, (B2:B18="もみじ３号")))</f>
        <v>2.3214285714285716</v>
      </c>
      <c r="G21" s="30" cm="1">
        <f t="array" ref="G21">AVERAGE(_xlfn._xlws.FILTER(G2:G18, (B2:B18="もみじ３号")))</f>
        <v>0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3.5714285714285712E-2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9" t="s">
        <v>35</v>
      </c>
      <c r="N21">
        <v>1</v>
      </c>
    </row>
    <row r="22" spans="1:14" s="9" customFormat="1">
      <c r="A22" s="7" t="s">
        <v>21</v>
      </c>
      <c r="B22" s="8"/>
      <c r="C22" s="13" t="s">
        <v>35</v>
      </c>
      <c r="D22" s="31" t="s">
        <v>35</v>
      </c>
      <c r="E22" s="31">
        <f>AVERAGE(E2:E18)</f>
        <v>1.6176470588235294</v>
      </c>
      <c r="F22" s="31">
        <f t="shared" ref="F22:L22" si="0">AVERAGE(F2:F18)</f>
        <v>1.9558823529411764</v>
      </c>
      <c r="G22" s="31">
        <f t="shared" si="0"/>
        <v>5.8823529411764705E-2</v>
      </c>
      <c r="H22" s="31">
        <f t="shared" si="0"/>
        <v>2.9411764705882353E-2</v>
      </c>
      <c r="I22" s="31">
        <f t="shared" si="0"/>
        <v>1.4705882352941176E-2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G20:L22 F20:F22 E20:E22 E19:L1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A50C-7972-B342-BBD1-A607C79B6651}">
  <dimension ref="A1:N23"/>
  <sheetViews>
    <sheetView zoomScale="85"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35296</v>
      </c>
      <c r="D1" s="11">
        <v>35217</v>
      </c>
      <c r="E1" s="11">
        <v>35200</v>
      </c>
      <c r="F1" s="11">
        <v>35186</v>
      </c>
      <c r="G1" s="17">
        <v>35177</v>
      </c>
      <c r="H1" s="11">
        <v>35159</v>
      </c>
      <c r="I1" s="11">
        <v>35145</v>
      </c>
      <c r="J1" s="11">
        <v>35135</v>
      </c>
      <c r="K1" s="11">
        <v>35124</v>
      </c>
      <c r="L1" s="11">
        <v>35110</v>
      </c>
      <c r="M1" s="9" t="s">
        <v>98</v>
      </c>
      <c r="N1" s="9" t="s">
        <v>100</v>
      </c>
    </row>
    <row r="2" spans="1:14">
      <c r="A2" s="5" t="s">
        <v>70</v>
      </c>
      <c r="B2" s="2" t="s">
        <v>34</v>
      </c>
      <c r="C2" s="26" t="s">
        <v>35</v>
      </c>
      <c r="D2" s="26" t="s">
        <v>35</v>
      </c>
      <c r="E2" s="26">
        <v>0.5</v>
      </c>
      <c r="F2" s="26">
        <v>0</v>
      </c>
      <c r="G2" s="20">
        <v>0.25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49" t="s">
        <v>35</v>
      </c>
      <c r="N2">
        <v>1</v>
      </c>
    </row>
    <row r="3" spans="1:14">
      <c r="A3" s="5" t="s">
        <v>121</v>
      </c>
      <c r="B3" s="2" t="s">
        <v>34</v>
      </c>
      <c r="C3" s="26" t="s">
        <v>35</v>
      </c>
      <c r="D3" s="26" t="s">
        <v>35</v>
      </c>
      <c r="E3" s="26">
        <v>0</v>
      </c>
      <c r="F3" s="26">
        <v>0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49" t="s">
        <v>35</v>
      </c>
      <c r="N3" s="46">
        <v>0</v>
      </c>
    </row>
    <row r="4" spans="1:14">
      <c r="A4" s="5" t="s">
        <v>72</v>
      </c>
      <c r="B4" s="2" t="s">
        <v>92</v>
      </c>
      <c r="C4" s="26" t="s">
        <v>35</v>
      </c>
      <c r="D4" s="26" t="s">
        <v>35</v>
      </c>
      <c r="E4" s="26">
        <v>0</v>
      </c>
      <c r="F4" s="26">
        <v>0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49" t="s">
        <v>35</v>
      </c>
      <c r="N4" s="51">
        <v>1</v>
      </c>
    </row>
    <row r="5" spans="1:14">
      <c r="A5" s="5" t="s">
        <v>73</v>
      </c>
      <c r="B5" s="2" t="s">
        <v>34</v>
      </c>
      <c r="C5" s="26" t="s">
        <v>35</v>
      </c>
      <c r="D5" s="26" t="s">
        <v>35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49" t="s">
        <v>35</v>
      </c>
      <c r="N5">
        <v>1</v>
      </c>
    </row>
    <row r="6" spans="1:14">
      <c r="A6" s="5" t="s">
        <v>74</v>
      </c>
      <c r="B6" s="2" t="s">
        <v>11</v>
      </c>
      <c r="C6" s="26" t="s">
        <v>35</v>
      </c>
      <c r="D6" s="26" t="s">
        <v>35</v>
      </c>
      <c r="E6" s="26">
        <v>0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49" t="s">
        <v>35</v>
      </c>
      <c r="N6">
        <v>1</v>
      </c>
    </row>
    <row r="7" spans="1:14">
      <c r="A7" s="5" t="s">
        <v>75</v>
      </c>
      <c r="B7" s="2" t="s">
        <v>3</v>
      </c>
      <c r="C7" s="26" t="s">
        <v>35</v>
      </c>
      <c r="D7" s="26" t="s">
        <v>35</v>
      </c>
      <c r="E7" s="26">
        <v>0</v>
      </c>
      <c r="F7" s="26">
        <v>0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49" t="s">
        <v>35</v>
      </c>
      <c r="N7" s="46">
        <v>1</v>
      </c>
    </row>
    <row r="8" spans="1:14">
      <c r="A8" s="5" t="s">
        <v>76</v>
      </c>
      <c r="B8" s="2" t="s">
        <v>23</v>
      </c>
      <c r="C8" s="26" t="s">
        <v>35</v>
      </c>
      <c r="D8" s="26" t="s">
        <v>35</v>
      </c>
      <c r="E8" s="26">
        <v>0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49" t="s">
        <v>35</v>
      </c>
      <c r="N8" s="51">
        <v>1</v>
      </c>
    </row>
    <row r="9" spans="1:14">
      <c r="A9" s="5" t="s">
        <v>77</v>
      </c>
      <c r="B9" s="2" t="s">
        <v>3</v>
      </c>
      <c r="C9" s="26" t="s">
        <v>35</v>
      </c>
      <c r="D9" s="26" t="s">
        <v>35</v>
      </c>
      <c r="E9" s="26">
        <v>0</v>
      </c>
      <c r="F9" s="26">
        <v>0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49" t="s">
        <v>35</v>
      </c>
      <c r="N9">
        <v>1</v>
      </c>
    </row>
    <row r="10" spans="1:14">
      <c r="A10" s="5" t="s">
        <v>120</v>
      </c>
      <c r="B10" s="2" t="s">
        <v>34</v>
      </c>
      <c r="C10" s="26" t="s">
        <v>35</v>
      </c>
      <c r="D10" s="26" t="s">
        <v>35</v>
      </c>
      <c r="E10" s="26">
        <v>0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49" t="s">
        <v>35</v>
      </c>
      <c r="N10" s="46">
        <v>1</v>
      </c>
    </row>
    <row r="11" spans="1:14">
      <c r="A11" s="5" t="s">
        <v>79</v>
      </c>
      <c r="B11" s="2" t="s">
        <v>92</v>
      </c>
      <c r="C11" s="26" t="s">
        <v>35</v>
      </c>
      <c r="D11" s="26" t="s">
        <v>35</v>
      </c>
      <c r="E11" s="26">
        <v>0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49" t="s">
        <v>35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6" t="s">
        <v>35</v>
      </c>
      <c r="E12" s="26">
        <v>0</v>
      </c>
      <c r="F12" s="26">
        <v>0</v>
      </c>
      <c r="G12" s="18">
        <v>0</v>
      </c>
      <c r="H12" s="26">
        <v>0</v>
      </c>
      <c r="I12" s="26">
        <v>0</v>
      </c>
      <c r="J12" s="26">
        <v>0</v>
      </c>
      <c r="K12" s="26">
        <v>0.5</v>
      </c>
      <c r="L12" s="26">
        <v>0</v>
      </c>
      <c r="M12" s="49" t="s">
        <v>35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6" t="s">
        <v>35</v>
      </c>
      <c r="E13" s="26">
        <v>0</v>
      </c>
      <c r="F13" s="26">
        <v>0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49" t="s">
        <v>35</v>
      </c>
      <c r="N13" s="46">
        <v>1</v>
      </c>
    </row>
    <row r="14" spans="1:14">
      <c r="A14" s="5" t="s">
        <v>126</v>
      </c>
      <c r="B14" s="2" t="s">
        <v>23</v>
      </c>
      <c r="C14" s="26" t="s">
        <v>35</v>
      </c>
      <c r="D14" s="26" t="s">
        <v>35</v>
      </c>
      <c r="E14" s="26">
        <v>0</v>
      </c>
      <c r="F14" s="26">
        <v>0</v>
      </c>
      <c r="G14" s="18">
        <v>0.25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49" t="s">
        <v>35</v>
      </c>
      <c r="N14">
        <v>1</v>
      </c>
    </row>
    <row r="15" spans="1:14">
      <c r="A15" s="5" t="s">
        <v>127</v>
      </c>
      <c r="B15" s="2" t="s">
        <v>11</v>
      </c>
      <c r="C15" s="26" t="s">
        <v>35</v>
      </c>
      <c r="D15" s="26" t="s">
        <v>35</v>
      </c>
      <c r="E15" s="26">
        <v>0</v>
      </c>
      <c r="F15" s="26">
        <v>0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49" t="s">
        <v>35</v>
      </c>
      <c r="N15" s="46">
        <v>1</v>
      </c>
    </row>
    <row r="16" spans="1:14">
      <c r="A16" s="5" t="s">
        <v>84</v>
      </c>
      <c r="B16" s="2" t="s">
        <v>11</v>
      </c>
      <c r="C16" s="26" t="s">
        <v>35</v>
      </c>
      <c r="D16" s="26" t="s">
        <v>35</v>
      </c>
      <c r="E16" s="26">
        <v>0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49" t="s">
        <v>35</v>
      </c>
      <c r="N16" s="46">
        <v>1</v>
      </c>
    </row>
    <row r="17" spans="1:14">
      <c r="A17" s="5" t="s">
        <v>85</v>
      </c>
      <c r="B17" s="2" t="s">
        <v>92</v>
      </c>
      <c r="C17" s="26" t="s">
        <v>35</v>
      </c>
      <c r="D17" s="26" t="s">
        <v>35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49" t="s">
        <v>35</v>
      </c>
      <c r="N17" s="46">
        <v>1</v>
      </c>
    </row>
    <row r="18" spans="1:14" s="1" customFormat="1">
      <c r="A18" s="6" t="s">
        <v>69</v>
      </c>
      <c r="B18" s="6" t="s">
        <v>23</v>
      </c>
      <c r="C18" s="28" t="s">
        <v>35</v>
      </c>
      <c r="D18" s="29" t="s">
        <v>35</v>
      </c>
      <c r="E18" s="29">
        <v>0</v>
      </c>
      <c r="F18" s="29">
        <v>0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0" t="s">
        <v>35</v>
      </c>
      <c r="N18" s="1">
        <v>1</v>
      </c>
    </row>
    <row r="19" spans="1:14">
      <c r="A19" s="5" t="s">
        <v>20</v>
      </c>
      <c r="B19" s="4" t="s">
        <v>3</v>
      </c>
      <c r="C19" s="12">
        <v>0.22989999999999999</v>
      </c>
      <c r="D19" s="30" t="s">
        <v>35</v>
      </c>
      <c r="E19" s="30" cm="1">
        <f t="array" ref="E19">AVERAGE(_xlfn._xlws.FILTER(E2:E18, ((B2:B18="ターザン")+(B2:B18="ターボ"))*(N2:N18=1)))</f>
        <v>5.5555555555555552E-2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2.7777777777777776E-2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5.5555555555555552E-2</v>
      </c>
      <c r="L19" s="12" cm="1">
        <f t="array" ref="L19">AVERAGE(_xlfn._xlws.FILTER(L2:L18, ((B2:B18="ターザン")+(B2:B18="ターボ"))*(N2:N18=1)))</f>
        <v>0</v>
      </c>
      <c r="M19" s="40" t="e" cm="1">
        <f t="array" ref="M19">AVERAGE(_xlfn._xlws.FILTER(M2:M18,((B2:B18="ターザン")+(B2:B18="ターボ"))*(N2:N18=1)))</f>
        <v>#DIV/0!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>
        <v>0.19550000000000001</v>
      </c>
      <c r="D21" s="30" t="s">
        <v>35</v>
      </c>
      <c r="E21" s="30">
        <v>0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3.5714285714285712E-2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0" t="e" cm="1">
        <f t="array" ref="M21">AVERAGE(_xlfn._xlws.FILTER(M4:M18, (B4:B18="もみじ３号")))</f>
        <v>#DIV/0!</v>
      </c>
      <c r="N21">
        <v>1</v>
      </c>
    </row>
    <row r="22" spans="1:14" s="9" customFormat="1">
      <c r="A22" s="7" t="s">
        <v>21</v>
      </c>
      <c r="B22" s="8"/>
      <c r="C22" s="13" t="e">
        <f>AVERAGE(C2:C18)</f>
        <v>#DIV/0!</v>
      </c>
      <c r="D22" s="31" t="s">
        <v>35</v>
      </c>
      <c r="E22" s="31">
        <v>0</v>
      </c>
      <c r="F22" s="31">
        <f t="shared" ref="F22:L22" si="0">AVERAGE(F2:F18)</f>
        <v>0</v>
      </c>
      <c r="G22" s="31">
        <f t="shared" si="0"/>
        <v>2.9411764705882353E-2</v>
      </c>
      <c r="H22" s="31">
        <f t="shared" si="0"/>
        <v>0</v>
      </c>
      <c r="I22" s="31">
        <f t="shared" si="0"/>
        <v>0</v>
      </c>
      <c r="J22" s="31">
        <f t="shared" si="0"/>
        <v>0</v>
      </c>
      <c r="K22" s="31">
        <f t="shared" si="0"/>
        <v>2.9411764705882353E-2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2:M22 E19:L21" formulaRange="1"/>
    <ignoredError sqref="C22" evalError="1"/>
    <ignoredError sqref="M19:M21" evalError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8EB3-4440-0645-B08F-4408326514B1}">
  <dimension ref="A1:N23"/>
  <sheetViews>
    <sheetView zoomScale="85" workbookViewId="0">
      <selection activeCell="D19" sqref="D19:D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35654</v>
      </c>
      <c r="D1" s="11">
        <v>35582</v>
      </c>
      <c r="E1" s="11">
        <v>35570</v>
      </c>
      <c r="F1" s="11">
        <v>35558</v>
      </c>
      <c r="G1" s="17">
        <v>35542</v>
      </c>
      <c r="H1" s="11">
        <v>35530</v>
      </c>
      <c r="I1" s="11">
        <v>35513</v>
      </c>
      <c r="J1" s="11">
        <v>35500</v>
      </c>
      <c r="K1" s="11">
        <v>35488</v>
      </c>
      <c r="L1" s="11">
        <v>35474</v>
      </c>
      <c r="M1" s="9" t="s">
        <v>98</v>
      </c>
      <c r="N1" s="9" t="s">
        <v>100</v>
      </c>
    </row>
    <row r="2" spans="1:14">
      <c r="A2" s="5" t="s">
        <v>70</v>
      </c>
      <c r="B2" s="2" t="s">
        <v>34</v>
      </c>
      <c r="C2" s="26" t="s">
        <v>35</v>
      </c>
      <c r="D2" s="27">
        <v>1</v>
      </c>
      <c r="E2" s="26" t="s">
        <v>35</v>
      </c>
      <c r="F2" s="26">
        <v>0.5</v>
      </c>
      <c r="G2" s="20">
        <v>3.25</v>
      </c>
      <c r="H2" s="26">
        <v>0.5</v>
      </c>
      <c r="I2" s="26">
        <v>0</v>
      </c>
      <c r="J2" s="26">
        <v>0</v>
      </c>
      <c r="K2" s="26">
        <v>0</v>
      </c>
      <c r="L2" s="26">
        <v>0</v>
      </c>
      <c r="M2" s="49">
        <v>35580</v>
      </c>
      <c r="N2">
        <v>1</v>
      </c>
    </row>
    <row r="3" spans="1:14">
      <c r="A3" s="5" t="s">
        <v>94</v>
      </c>
      <c r="B3" s="2" t="s">
        <v>34</v>
      </c>
      <c r="C3" s="26">
        <f>1/152*100</f>
        <v>0.6578947368421052</v>
      </c>
      <c r="D3" s="26">
        <v>0</v>
      </c>
      <c r="E3" s="26" t="s">
        <v>35</v>
      </c>
      <c r="F3" s="26">
        <v>0.75</v>
      </c>
      <c r="G3" s="18">
        <v>0.25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49">
        <v>35584</v>
      </c>
      <c r="N3" s="46">
        <v>1</v>
      </c>
    </row>
    <row r="4" spans="1:14">
      <c r="A4" s="5" t="s">
        <v>72</v>
      </c>
      <c r="B4" s="2" t="s">
        <v>92</v>
      </c>
      <c r="C4" s="26">
        <v>0</v>
      </c>
      <c r="D4" s="26">
        <v>1</v>
      </c>
      <c r="E4" s="26" t="s">
        <v>35</v>
      </c>
      <c r="F4" s="26">
        <v>0.25</v>
      </c>
      <c r="G4" s="18">
        <v>0</v>
      </c>
      <c r="H4" s="26">
        <v>0.25</v>
      </c>
      <c r="I4" s="26">
        <v>0</v>
      </c>
      <c r="J4" s="26">
        <v>0</v>
      </c>
      <c r="K4" s="26">
        <v>0</v>
      </c>
      <c r="L4" s="26">
        <v>0</v>
      </c>
      <c r="M4" s="49">
        <v>35578</v>
      </c>
      <c r="N4" s="51">
        <v>1</v>
      </c>
    </row>
    <row r="5" spans="1:14">
      <c r="A5" s="5" t="s">
        <v>73</v>
      </c>
      <c r="B5" s="2" t="s">
        <v>92</v>
      </c>
      <c r="C5" s="26">
        <v>3.5087719298245612</v>
      </c>
      <c r="D5" s="26">
        <v>0</v>
      </c>
      <c r="E5" s="26" t="s">
        <v>35</v>
      </c>
      <c r="F5" s="26">
        <v>0.75</v>
      </c>
      <c r="G5" s="18">
        <v>0</v>
      </c>
      <c r="H5" s="26">
        <v>1</v>
      </c>
      <c r="I5" s="26">
        <v>0</v>
      </c>
      <c r="J5" s="26">
        <v>0</v>
      </c>
      <c r="K5" s="26">
        <v>0</v>
      </c>
      <c r="L5" s="26">
        <v>0</v>
      </c>
      <c r="M5" s="49">
        <v>35583</v>
      </c>
      <c r="N5">
        <v>1</v>
      </c>
    </row>
    <row r="6" spans="1:14">
      <c r="A6" s="5" t="s">
        <v>74</v>
      </c>
      <c r="B6" s="2" t="s">
        <v>35</v>
      </c>
      <c r="C6" s="26">
        <v>4</v>
      </c>
      <c r="D6" s="26">
        <v>0</v>
      </c>
      <c r="E6" s="26" t="s">
        <v>35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49" t="s">
        <v>35</v>
      </c>
      <c r="N6">
        <v>0</v>
      </c>
    </row>
    <row r="7" spans="1:14">
      <c r="A7" s="5" t="s">
        <v>75</v>
      </c>
      <c r="B7" s="2" t="s">
        <v>23</v>
      </c>
      <c r="C7" s="26">
        <v>2.0618556701030926</v>
      </c>
      <c r="D7" s="26">
        <v>0</v>
      </c>
      <c r="E7" s="26" t="s">
        <v>35</v>
      </c>
      <c r="F7" s="26">
        <v>0</v>
      </c>
      <c r="G7" s="18">
        <v>1</v>
      </c>
      <c r="H7" s="26">
        <v>0.25</v>
      </c>
      <c r="I7" s="26">
        <v>0</v>
      </c>
      <c r="J7" s="26">
        <v>0</v>
      </c>
      <c r="K7" s="26">
        <v>0</v>
      </c>
      <c r="L7" s="26">
        <v>0</v>
      </c>
      <c r="M7" s="49">
        <v>35590</v>
      </c>
      <c r="N7" s="46">
        <v>1</v>
      </c>
    </row>
    <row r="8" spans="1:14">
      <c r="A8" s="5" t="s">
        <v>76</v>
      </c>
      <c r="B8" s="2" t="s">
        <v>11</v>
      </c>
      <c r="C8" s="26">
        <v>10.309278350515463</v>
      </c>
      <c r="D8" s="26">
        <v>0</v>
      </c>
      <c r="E8" s="26" t="s">
        <v>35</v>
      </c>
      <c r="F8" s="26">
        <v>0</v>
      </c>
      <c r="G8" s="18">
        <v>0.25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49">
        <v>35590</v>
      </c>
      <c r="N8" s="51">
        <v>1</v>
      </c>
    </row>
    <row r="9" spans="1:14">
      <c r="A9" s="5" t="s">
        <v>77</v>
      </c>
      <c r="B9" s="2" t="s">
        <v>34</v>
      </c>
      <c r="C9" s="26">
        <v>1.9801980198019802</v>
      </c>
      <c r="D9" s="26">
        <v>0</v>
      </c>
      <c r="E9" s="26" t="s">
        <v>35</v>
      </c>
      <c r="F9" s="26">
        <v>0</v>
      </c>
      <c r="G9" s="18">
        <v>1.75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49">
        <v>35583</v>
      </c>
      <c r="N9">
        <v>1</v>
      </c>
    </row>
    <row r="10" spans="1:14">
      <c r="A10" s="5" t="s">
        <v>120</v>
      </c>
      <c r="B10" s="2" t="s">
        <v>35</v>
      </c>
      <c r="C10" s="26">
        <v>4.3010752688172049</v>
      </c>
      <c r="D10" s="26">
        <v>0</v>
      </c>
      <c r="E10" s="26" t="s">
        <v>35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49" t="s">
        <v>35</v>
      </c>
      <c r="N10" s="46">
        <v>0</v>
      </c>
    </row>
    <row r="11" spans="1:14">
      <c r="A11" s="5" t="s">
        <v>79</v>
      </c>
      <c r="B11" s="2" t="s">
        <v>34</v>
      </c>
      <c r="C11" s="26">
        <v>3.6764705882352944</v>
      </c>
      <c r="D11" s="26">
        <v>0</v>
      </c>
      <c r="E11" s="26" t="s">
        <v>35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49">
        <v>35578</v>
      </c>
      <c r="N11">
        <v>1</v>
      </c>
    </row>
    <row r="12" spans="1:14">
      <c r="A12" s="5" t="s">
        <v>80</v>
      </c>
      <c r="B12" s="2" t="s">
        <v>35</v>
      </c>
      <c r="C12" s="26">
        <v>8.1081081081081088</v>
      </c>
      <c r="D12" s="26">
        <v>1</v>
      </c>
      <c r="E12" s="26" t="s">
        <v>35</v>
      </c>
      <c r="F12" s="26">
        <v>0.25</v>
      </c>
      <c r="G12" s="18">
        <v>0</v>
      </c>
      <c r="H12" s="26">
        <v>0</v>
      </c>
      <c r="I12" s="26">
        <v>0</v>
      </c>
      <c r="J12" s="26">
        <v>0</v>
      </c>
      <c r="K12" s="26">
        <v>0.5</v>
      </c>
      <c r="L12" s="26">
        <v>0</v>
      </c>
      <c r="M12" s="49" t="s">
        <v>35</v>
      </c>
      <c r="N12">
        <v>0</v>
      </c>
    </row>
    <row r="13" spans="1:14">
      <c r="A13" s="5" t="s">
        <v>81</v>
      </c>
      <c r="B13" s="2" t="s">
        <v>35</v>
      </c>
      <c r="C13" s="26">
        <v>2.0408163265306123</v>
      </c>
      <c r="D13" s="26">
        <v>4</v>
      </c>
      <c r="E13" s="26" t="s">
        <v>35</v>
      </c>
      <c r="F13" s="26">
        <v>1.75</v>
      </c>
      <c r="G13" s="18">
        <v>2</v>
      </c>
      <c r="H13" s="26">
        <v>0.75</v>
      </c>
      <c r="I13" s="26">
        <v>0.25</v>
      </c>
      <c r="J13" s="26">
        <v>0</v>
      </c>
      <c r="K13" s="26">
        <v>0</v>
      </c>
      <c r="L13" s="26">
        <v>0</v>
      </c>
      <c r="M13" s="49" t="s">
        <v>35</v>
      </c>
      <c r="N13" s="46">
        <v>0</v>
      </c>
    </row>
    <row r="14" spans="1:14">
      <c r="A14" s="5" t="s">
        <v>82</v>
      </c>
      <c r="B14" s="2" t="s">
        <v>11</v>
      </c>
      <c r="C14" s="26">
        <v>12.871287128712872</v>
      </c>
      <c r="D14" s="26">
        <v>0</v>
      </c>
      <c r="E14" s="26" t="s">
        <v>35</v>
      </c>
      <c r="F14" s="26">
        <v>0</v>
      </c>
      <c r="G14" s="18">
        <v>0.5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49">
        <v>35590</v>
      </c>
      <c r="N14">
        <v>1</v>
      </c>
    </row>
    <row r="15" spans="1:14">
      <c r="A15" s="5" t="s">
        <v>83</v>
      </c>
      <c r="B15" s="2" t="s">
        <v>35</v>
      </c>
      <c r="C15" s="26">
        <v>5.7692307692307692</v>
      </c>
      <c r="D15" s="26">
        <v>0</v>
      </c>
      <c r="E15" s="26" t="s">
        <v>35</v>
      </c>
      <c r="F15" s="26">
        <v>0</v>
      </c>
      <c r="G15" s="18">
        <v>0.5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49" t="s">
        <v>35</v>
      </c>
      <c r="N15" s="46">
        <v>0</v>
      </c>
    </row>
    <row r="16" spans="1:14">
      <c r="A16" s="5" t="s">
        <v>84</v>
      </c>
      <c r="B16" s="2" t="s">
        <v>35</v>
      </c>
      <c r="C16" s="26">
        <v>1.2345679012345678</v>
      </c>
      <c r="D16" s="26">
        <v>0</v>
      </c>
      <c r="E16" s="26" t="s">
        <v>35</v>
      </c>
      <c r="F16" s="26">
        <v>0.25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49" t="s">
        <v>35</v>
      </c>
      <c r="N16" s="46">
        <v>0</v>
      </c>
    </row>
    <row r="17" spans="1:14">
      <c r="A17" s="5" t="s">
        <v>85</v>
      </c>
      <c r="B17" s="2" t="s">
        <v>35</v>
      </c>
      <c r="C17" s="26">
        <v>5.2083333333333339</v>
      </c>
      <c r="D17" s="26">
        <v>0</v>
      </c>
      <c r="E17" s="26" t="s">
        <v>35</v>
      </c>
      <c r="F17" s="26">
        <v>0.75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49" t="s">
        <v>35</v>
      </c>
      <c r="N17" s="46">
        <v>0</v>
      </c>
    </row>
    <row r="18" spans="1:14" s="1" customFormat="1">
      <c r="A18" s="6" t="s">
        <v>69</v>
      </c>
      <c r="B18" s="3" t="s">
        <v>35</v>
      </c>
      <c r="C18" s="28" t="s">
        <v>35</v>
      </c>
      <c r="D18" s="29" t="s">
        <v>35</v>
      </c>
      <c r="E18" s="29" t="s">
        <v>35</v>
      </c>
      <c r="F18" s="29" t="s">
        <v>35</v>
      </c>
      <c r="G18" s="19">
        <v>1.75</v>
      </c>
      <c r="H18" s="29">
        <v>0.75</v>
      </c>
      <c r="I18" s="29">
        <v>0</v>
      </c>
      <c r="J18" s="29">
        <v>0</v>
      </c>
      <c r="K18" s="29">
        <v>0</v>
      </c>
      <c r="L18" s="29">
        <v>0</v>
      </c>
      <c r="M18" s="50" t="s">
        <v>35</v>
      </c>
      <c r="N18" s="1">
        <v>0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1.9646670549407879</v>
      </c>
      <c r="D19" s="12" cm="1">
        <f t="array" ref="D19">AVERAGE(_xlfn._xlws.FILTER(D2:D18,( (B2:B18="ターザン")+(B2:B18="ターボ"))*(N2:N18=1)))</f>
        <v>0.33333333333333331</v>
      </c>
      <c r="E19" s="30" t="s">
        <v>35</v>
      </c>
      <c r="F19" s="12" cm="1">
        <f t="array" ref="F19">AVERAGE(_xlfn._xlws.FILTER(F2:F18, ((B2:B18="ターザン")+(B2:B18="ターボ"))*(N2:N18=1)))</f>
        <v>0.375</v>
      </c>
      <c r="G19" s="12" cm="1">
        <f t="array" ref="G19">AVERAGE(_xlfn._xlws.FILTER(G2:G18, ((B2:B18="ターザン")+(B2:B18="ターボ"))*(N2:N18=1)))</f>
        <v>0.875</v>
      </c>
      <c r="H19" s="12" cm="1">
        <f t="array" ref="H19">AVERAGE(_xlfn._xlws.FILTER(H2:H18, ((B2:B18="ターザン")+(B2:B18="ターボ"))*(N2:N18=1)))</f>
        <v>0.375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0" cm="1">
        <f t="array" ref="M19">AVERAGE(_xlfn._xlws.FILTER(M2:M18,((B2:B18="ターザン")+(B2:B18="ターボ"))*(N2:N18=1)))</f>
        <v>35581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8.4141403831104764</v>
      </c>
      <c r="D21" s="30" cm="1">
        <f t="array" ref="D21">AVERAGE(_xlfn._xlws.FILTER(D2:D18, (B2:B18="もみじ３号")))</f>
        <v>0</v>
      </c>
      <c r="E21" s="30" t="s">
        <v>35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0.58333333333333337</v>
      </c>
      <c r="H21" s="30" cm="1">
        <f t="array" ref="H21">AVERAGE(_xlfn._xlws.FILTER(H2:H18, (B2:B18="もみじ３号")))</f>
        <v>8.3333333333333329E-2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0" cm="1">
        <f t="array" ref="M21">AVERAGE(_xlfn._xlws.FILTER(M4:M18, (B4:B18="もみじ３号")))</f>
        <v>35590</v>
      </c>
      <c r="N21">
        <v>1</v>
      </c>
    </row>
    <row r="22" spans="1:14" s="9" customFormat="1">
      <c r="A22" s="7" t="s">
        <v>21</v>
      </c>
      <c r="B22" s="8"/>
      <c r="C22" s="13">
        <f>AVERAGE(C2:C18)</f>
        <v>4.3818592087526635</v>
      </c>
      <c r="D22" s="31">
        <f>AVERAGE(D2:D18)</f>
        <v>0.4375</v>
      </c>
      <c r="E22" s="31" t="s">
        <v>35</v>
      </c>
      <c r="F22" s="31">
        <f t="shared" ref="F22:L22" si="0">AVERAGE(F2:F18)</f>
        <v>0.328125</v>
      </c>
      <c r="G22" s="31">
        <f t="shared" si="0"/>
        <v>0.66176470588235292</v>
      </c>
      <c r="H22" s="31">
        <f t="shared" si="0"/>
        <v>0.23529411764705882</v>
      </c>
      <c r="I22" s="31">
        <f t="shared" si="0"/>
        <v>1.4705882352941176E-2</v>
      </c>
      <c r="J22" s="31">
        <f t="shared" si="0"/>
        <v>0</v>
      </c>
      <c r="K22" s="31">
        <f t="shared" si="0"/>
        <v>2.9411764705882353E-2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 F22:L22 F21:L21 D21 D20:L20 C19:D19 E21 M20 M21 F19:G19 H19:M19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B707-9130-C742-9771-CABAFE4BA978}">
  <dimension ref="A1:N23"/>
  <sheetViews>
    <sheetView zoomScale="85" workbookViewId="0">
      <selection activeCell="I31" sqref="I3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36027</v>
      </c>
      <c r="D1" s="11">
        <v>35947</v>
      </c>
      <c r="E1" s="11">
        <v>35936</v>
      </c>
      <c r="F1" s="11">
        <v>35922</v>
      </c>
      <c r="G1" s="17">
        <v>35908</v>
      </c>
      <c r="H1" s="11">
        <v>35894</v>
      </c>
      <c r="I1" s="11">
        <v>35880</v>
      </c>
      <c r="J1" s="11">
        <v>35866</v>
      </c>
      <c r="K1" s="11">
        <v>35851</v>
      </c>
      <c r="L1" s="11">
        <v>35831</v>
      </c>
      <c r="M1" s="9" t="s">
        <v>98</v>
      </c>
      <c r="N1" s="9" t="s">
        <v>100</v>
      </c>
    </row>
    <row r="2" spans="1:14">
      <c r="A2" s="5" t="s">
        <v>70</v>
      </c>
      <c r="B2" s="2" t="s">
        <v>34</v>
      </c>
      <c r="C2" s="26" t="s">
        <v>35</v>
      </c>
      <c r="D2" s="27">
        <v>43.7</v>
      </c>
      <c r="E2" s="26">
        <v>1.4</v>
      </c>
      <c r="F2" s="26">
        <v>22</v>
      </c>
      <c r="G2" s="20">
        <v>17.5</v>
      </c>
      <c r="H2" s="26">
        <v>5</v>
      </c>
      <c r="I2" s="26">
        <v>0</v>
      </c>
      <c r="J2" s="26">
        <v>0</v>
      </c>
      <c r="K2" s="26">
        <v>0.25</v>
      </c>
      <c r="L2" s="26">
        <v>0</v>
      </c>
      <c r="M2" s="49">
        <v>35947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6">
        <v>9</v>
      </c>
      <c r="E3" s="26">
        <v>5</v>
      </c>
      <c r="F3" s="26">
        <v>5.5</v>
      </c>
      <c r="G3" s="18">
        <v>3.25</v>
      </c>
      <c r="H3" s="26">
        <v>2.25</v>
      </c>
      <c r="I3" s="26">
        <v>0</v>
      </c>
      <c r="J3" s="26">
        <v>0</v>
      </c>
      <c r="K3" s="26">
        <v>0</v>
      </c>
      <c r="L3" s="26">
        <v>0</v>
      </c>
      <c r="M3" s="49">
        <v>35947</v>
      </c>
      <c r="N3" s="46">
        <v>1</v>
      </c>
    </row>
    <row r="4" spans="1:14">
      <c r="A4" s="5" t="s">
        <v>72</v>
      </c>
      <c r="B4" s="2" t="s">
        <v>35</v>
      </c>
      <c r="C4" s="26" t="s">
        <v>35</v>
      </c>
      <c r="D4" s="26" t="s">
        <v>35</v>
      </c>
      <c r="E4" s="26">
        <v>12.5</v>
      </c>
      <c r="F4" s="26">
        <v>15.25</v>
      </c>
      <c r="G4" s="18">
        <v>3.5</v>
      </c>
      <c r="H4" s="26">
        <v>0</v>
      </c>
      <c r="I4" s="26">
        <v>0</v>
      </c>
      <c r="J4" s="26">
        <v>0.25</v>
      </c>
      <c r="K4" s="26">
        <v>0.25</v>
      </c>
      <c r="L4" s="26">
        <v>0</v>
      </c>
      <c r="M4" s="49" t="s">
        <v>35</v>
      </c>
      <c r="N4" s="51">
        <v>0</v>
      </c>
    </row>
    <row r="5" spans="1:14">
      <c r="A5" s="5" t="s">
        <v>73</v>
      </c>
      <c r="B5" s="2" t="s">
        <v>34</v>
      </c>
      <c r="C5" s="26" t="s">
        <v>35</v>
      </c>
      <c r="D5" s="26">
        <v>0.9</v>
      </c>
      <c r="E5" s="26">
        <v>5.25</v>
      </c>
      <c r="F5" s="26">
        <v>3.25</v>
      </c>
      <c r="G5" s="18">
        <v>0.75</v>
      </c>
      <c r="H5" s="26">
        <v>1</v>
      </c>
      <c r="I5" s="26">
        <v>0</v>
      </c>
      <c r="J5" s="26">
        <v>0</v>
      </c>
      <c r="K5" s="26">
        <v>0</v>
      </c>
      <c r="L5" s="26">
        <v>0</v>
      </c>
      <c r="M5" s="49">
        <v>35947</v>
      </c>
      <c r="N5">
        <v>1</v>
      </c>
    </row>
    <row r="6" spans="1:14">
      <c r="A6" s="5" t="s">
        <v>74</v>
      </c>
      <c r="B6" s="2" t="s">
        <v>23</v>
      </c>
      <c r="C6" s="26" t="s">
        <v>35</v>
      </c>
      <c r="D6" s="26">
        <v>3</v>
      </c>
      <c r="E6" s="26">
        <v>3</v>
      </c>
      <c r="F6" s="26">
        <v>2.5</v>
      </c>
      <c r="G6" s="18">
        <v>1</v>
      </c>
      <c r="H6" s="26">
        <v>0.25</v>
      </c>
      <c r="I6" s="26">
        <v>0</v>
      </c>
      <c r="J6" s="26">
        <v>0</v>
      </c>
      <c r="K6" s="26">
        <v>0</v>
      </c>
      <c r="L6" s="26">
        <v>0</v>
      </c>
      <c r="M6" s="49">
        <v>35950</v>
      </c>
      <c r="N6">
        <v>1</v>
      </c>
    </row>
    <row r="7" spans="1:14">
      <c r="A7" s="5" t="s">
        <v>75</v>
      </c>
      <c r="B7" s="2" t="s">
        <v>35</v>
      </c>
      <c r="C7" s="26" t="s">
        <v>35</v>
      </c>
      <c r="D7" s="26" t="s">
        <v>35</v>
      </c>
      <c r="E7" s="26" t="s">
        <v>35</v>
      </c>
      <c r="F7" s="26">
        <v>1.5</v>
      </c>
      <c r="G7" s="18">
        <v>2.75</v>
      </c>
      <c r="H7" s="26">
        <v>0.25</v>
      </c>
      <c r="I7" s="26">
        <v>0</v>
      </c>
      <c r="J7" s="26">
        <v>0</v>
      </c>
      <c r="K7" s="26">
        <v>0</v>
      </c>
      <c r="L7" s="26">
        <v>0</v>
      </c>
      <c r="M7" s="49" t="s">
        <v>35</v>
      </c>
      <c r="N7" s="46">
        <v>0</v>
      </c>
    </row>
    <row r="8" spans="1:14">
      <c r="A8" s="5" t="s">
        <v>76</v>
      </c>
      <c r="B8" s="2" t="s">
        <v>92</v>
      </c>
      <c r="C8" s="26" t="s">
        <v>35</v>
      </c>
      <c r="D8" s="26">
        <v>5.0999999999999996</v>
      </c>
      <c r="E8" s="26">
        <v>2.75</v>
      </c>
      <c r="F8" s="26">
        <v>1.25</v>
      </c>
      <c r="G8" s="18">
        <v>0.75</v>
      </c>
      <c r="H8" s="26">
        <v>0.5</v>
      </c>
      <c r="I8" s="26">
        <v>0</v>
      </c>
      <c r="J8" s="26">
        <v>0</v>
      </c>
      <c r="K8" s="26">
        <v>0</v>
      </c>
      <c r="L8" s="26">
        <v>0</v>
      </c>
      <c r="M8" s="49">
        <v>35943</v>
      </c>
      <c r="N8" s="51">
        <v>1</v>
      </c>
    </row>
    <row r="9" spans="1:14">
      <c r="A9" s="5" t="s">
        <v>77</v>
      </c>
      <c r="B9" s="2" t="s">
        <v>11</v>
      </c>
      <c r="C9" s="26" t="s">
        <v>35</v>
      </c>
      <c r="D9" s="26">
        <v>53.6</v>
      </c>
      <c r="E9" s="26" t="s">
        <v>35</v>
      </c>
      <c r="F9" s="26" t="s">
        <v>35</v>
      </c>
      <c r="G9" s="18">
        <v>15.75</v>
      </c>
      <c r="H9" s="26">
        <v>7.25</v>
      </c>
      <c r="I9" s="26">
        <v>0</v>
      </c>
      <c r="J9" s="26">
        <v>0</v>
      </c>
      <c r="K9" s="26">
        <v>0</v>
      </c>
      <c r="L9" s="26">
        <v>0</v>
      </c>
      <c r="M9" s="49">
        <v>35950</v>
      </c>
      <c r="N9">
        <v>1</v>
      </c>
    </row>
    <row r="10" spans="1:14">
      <c r="A10" s="5" t="s">
        <v>118</v>
      </c>
      <c r="B10" s="2" t="s">
        <v>11</v>
      </c>
      <c r="C10" s="26" t="s">
        <v>35</v>
      </c>
      <c r="D10" s="26">
        <v>10.199999999999999</v>
      </c>
      <c r="E10" s="26">
        <v>14.25</v>
      </c>
      <c r="F10" s="26">
        <v>16.5</v>
      </c>
      <c r="G10" s="18">
        <v>5</v>
      </c>
      <c r="H10" s="26">
        <v>0</v>
      </c>
      <c r="I10" s="26">
        <v>0</v>
      </c>
      <c r="J10" s="26">
        <v>0.25</v>
      </c>
      <c r="K10" s="26">
        <v>0.25</v>
      </c>
      <c r="L10" s="26">
        <v>0</v>
      </c>
      <c r="M10" s="49">
        <v>35950</v>
      </c>
      <c r="N10" s="46">
        <v>1</v>
      </c>
    </row>
    <row r="11" spans="1:14">
      <c r="A11" s="5" t="s">
        <v>79</v>
      </c>
      <c r="B11" s="2" t="s">
        <v>92</v>
      </c>
      <c r="C11" s="26" t="s">
        <v>35</v>
      </c>
      <c r="D11" s="26">
        <v>12.6</v>
      </c>
      <c r="E11" s="26">
        <v>18.75</v>
      </c>
      <c r="F11" s="26">
        <v>17.75</v>
      </c>
      <c r="G11" s="18">
        <v>5.25</v>
      </c>
      <c r="H11" s="26">
        <v>2.75</v>
      </c>
      <c r="I11" s="26">
        <v>0</v>
      </c>
      <c r="J11" s="26">
        <v>0</v>
      </c>
      <c r="K11" s="26">
        <v>0.25</v>
      </c>
      <c r="L11" s="26">
        <v>0</v>
      </c>
      <c r="M11" s="49">
        <v>35943</v>
      </c>
      <c r="N11">
        <v>1</v>
      </c>
    </row>
    <row r="12" spans="1:14">
      <c r="A12" s="5" t="s">
        <v>80</v>
      </c>
      <c r="B12" s="2" t="s">
        <v>3</v>
      </c>
      <c r="C12" s="26" t="s">
        <v>35</v>
      </c>
      <c r="D12" s="26">
        <v>21.3</v>
      </c>
      <c r="E12" s="26">
        <v>22.25</v>
      </c>
      <c r="F12" s="26">
        <v>27.75</v>
      </c>
      <c r="G12" s="18">
        <v>6.75</v>
      </c>
      <c r="H12" s="26">
        <v>0.75</v>
      </c>
      <c r="I12" s="26">
        <v>0</v>
      </c>
      <c r="J12" s="26">
        <v>0</v>
      </c>
      <c r="K12" s="26">
        <v>0</v>
      </c>
      <c r="L12" s="26">
        <v>0</v>
      </c>
      <c r="M12" s="49">
        <v>35947</v>
      </c>
      <c r="N12">
        <v>1</v>
      </c>
    </row>
    <row r="13" spans="1:14">
      <c r="A13" s="5" t="s">
        <v>81</v>
      </c>
      <c r="B13" s="2" t="s">
        <v>3</v>
      </c>
      <c r="C13" s="26" t="s">
        <v>35</v>
      </c>
      <c r="D13" s="26">
        <v>1</v>
      </c>
      <c r="E13" s="26">
        <v>15.5</v>
      </c>
      <c r="F13" s="26">
        <v>13.5</v>
      </c>
      <c r="G13" s="18">
        <v>2.75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49">
        <v>35947</v>
      </c>
      <c r="N13" s="46">
        <v>1</v>
      </c>
    </row>
    <row r="14" spans="1:14">
      <c r="A14" s="5" t="s">
        <v>82</v>
      </c>
      <c r="B14" s="2" t="s">
        <v>11</v>
      </c>
      <c r="C14" s="26" t="s">
        <v>35</v>
      </c>
      <c r="D14" s="26">
        <v>6.9</v>
      </c>
      <c r="E14" s="26">
        <v>6.75</v>
      </c>
      <c r="F14" s="26">
        <v>5.5</v>
      </c>
      <c r="G14" s="18">
        <v>2</v>
      </c>
      <c r="H14" s="26">
        <v>1.25</v>
      </c>
      <c r="I14" s="26">
        <v>0</v>
      </c>
      <c r="J14" s="26">
        <v>0</v>
      </c>
      <c r="K14" s="26">
        <v>0</v>
      </c>
      <c r="L14" s="26">
        <v>0</v>
      </c>
      <c r="M14" s="49">
        <v>35950</v>
      </c>
      <c r="N14">
        <v>1</v>
      </c>
    </row>
    <row r="15" spans="1:14">
      <c r="A15" s="5" t="s">
        <v>83</v>
      </c>
      <c r="B15" s="2" t="s">
        <v>11</v>
      </c>
      <c r="C15" s="26" t="s">
        <v>35</v>
      </c>
      <c r="D15" s="26">
        <v>0</v>
      </c>
      <c r="E15" s="26">
        <v>16.25</v>
      </c>
      <c r="F15" s="26">
        <v>25.25</v>
      </c>
      <c r="G15" s="18">
        <v>4.5</v>
      </c>
      <c r="H15" s="26">
        <v>0.25</v>
      </c>
      <c r="I15" s="26">
        <v>0</v>
      </c>
      <c r="J15" s="26">
        <v>0</v>
      </c>
      <c r="K15" s="26">
        <v>0</v>
      </c>
      <c r="L15" s="26">
        <v>0</v>
      </c>
      <c r="M15" s="49">
        <v>35950</v>
      </c>
      <c r="N15" s="46">
        <v>1</v>
      </c>
    </row>
    <row r="16" spans="1:14">
      <c r="A16" s="5" t="s">
        <v>84</v>
      </c>
      <c r="B16" s="2" t="s">
        <v>11</v>
      </c>
      <c r="C16" s="26" t="s">
        <v>35</v>
      </c>
      <c r="D16" s="26">
        <v>26</v>
      </c>
      <c r="E16" s="26">
        <v>12.25</v>
      </c>
      <c r="F16" s="26">
        <v>9.25</v>
      </c>
      <c r="G16" s="18">
        <v>3.5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49">
        <v>35950</v>
      </c>
      <c r="N16" s="46">
        <v>1</v>
      </c>
    </row>
    <row r="17" spans="1:14">
      <c r="A17" s="5" t="s">
        <v>85</v>
      </c>
      <c r="B17" s="2" t="s">
        <v>34</v>
      </c>
      <c r="C17" s="26" t="s">
        <v>35</v>
      </c>
      <c r="D17" s="26">
        <v>0</v>
      </c>
      <c r="E17" s="26">
        <v>1.5</v>
      </c>
      <c r="F17" s="26">
        <v>2.25</v>
      </c>
      <c r="G17" s="18">
        <v>0</v>
      </c>
      <c r="H17" s="26">
        <v>0.25</v>
      </c>
      <c r="I17" s="26">
        <v>0</v>
      </c>
      <c r="J17" s="26">
        <v>0</v>
      </c>
      <c r="K17" s="26">
        <v>0</v>
      </c>
      <c r="L17" s="26">
        <v>0</v>
      </c>
      <c r="M17" s="49">
        <v>35947</v>
      </c>
      <c r="N17" s="46">
        <v>1</v>
      </c>
    </row>
    <row r="18" spans="1:14" s="1" customFormat="1">
      <c r="A18" s="6" t="s">
        <v>119</v>
      </c>
      <c r="B18" s="3" t="s">
        <v>95</v>
      </c>
      <c r="C18" s="28" t="s">
        <v>35</v>
      </c>
      <c r="D18" s="29">
        <v>1.9</v>
      </c>
      <c r="E18" s="29">
        <v>2</v>
      </c>
      <c r="F18" s="29">
        <v>1.75</v>
      </c>
      <c r="G18" s="19">
        <v>0.5</v>
      </c>
      <c r="H18" s="29">
        <v>0</v>
      </c>
      <c r="I18" s="29">
        <v>0</v>
      </c>
      <c r="J18" s="29">
        <v>0.25</v>
      </c>
      <c r="K18" s="29">
        <v>0.25</v>
      </c>
      <c r="L18" s="29">
        <v>0</v>
      </c>
      <c r="M18" s="50">
        <v>35950</v>
      </c>
      <c r="N18" s="1">
        <v>0</v>
      </c>
    </row>
    <row r="19" spans="1:14">
      <c r="A19" s="5" t="s">
        <v>20</v>
      </c>
      <c r="B19" s="4" t="s">
        <v>3</v>
      </c>
      <c r="C19" s="12">
        <v>7.407</v>
      </c>
      <c r="D19" s="12" cm="1">
        <f t="array" ref="D19">AVERAGE(_xlfn._xlws.FILTER(D2:D18,( (B2:B18="ターザン")+(B2:B18="ターボ"))*(N2:N18=1)))</f>
        <v>11.7</v>
      </c>
      <c r="E19" s="12" cm="1">
        <f t="array" ref="E19">AVERAGE(_xlfn._xlws.FILTER(E2:E18, ((B2:B18="ターザン")+(B2:B18="ターボ"))*(N2:N18=1)))</f>
        <v>9.0500000000000007</v>
      </c>
      <c r="F19" s="12" cm="1">
        <f t="array" ref="F19">AVERAGE(_xlfn._xlws.FILTER(F2:F18, ((B2:B18="ターザン")+(B2:B18="ターボ"))*(N2:N18=1)))</f>
        <v>11.65625</v>
      </c>
      <c r="G19" s="12" cm="1">
        <f t="array" ref="G19">AVERAGE(_xlfn._xlws.FILTER(G2:G18, ((B2:B18="ターザン")+(B2:B18="ターボ"))*(N2:N18=1)))</f>
        <v>4.625</v>
      </c>
      <c r="H19" s="12" cm="1">
        <f t="array" ref="H19">AVERAGE(_xlfn._xlws.FILTER(H2:H18, ((B2:B18="ターザン")+(B2:B18="ターボ"))*(N2:N18=1)))</f>
        <v>1.5625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6.25E-2</v>
      </c>
      <c r="L19" s="12" cm="1">
        <f t="array" ref="L19">AVERAGE(_xlfn._xlws.FILTER(L2:L18, ((B2:B18="ターザン")+(B2:B18="ターボ"))*(N2:N18=1)))</f>
        <v>0</v>
      </c>
      <c r="M19" s="40" cm="1">
        <f t="array" ref="M19">AVERAGE(_xlfn._xlws.FILTER(M2:M18,((B2:B18="ターザン")+(B2:B18="ターボ"))*(N2:N18=1)))</f>
        <v>35946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2" t="s">
        <v>35</v>
      </c>
      <c r="N20">
        <v>1</v>
      </c>
    </row>
    <row r="21" spans="1:14">
      <c r="A21" s="5" t="s">
        <v>20</v>
      </c>
      <c r="B21" s="4" t="s">
        <v>11</v>
      </c>
      <c r="C21" s="32">
        <v>6.5250000000000004</v>
      </c>
      <c r="D21" s="30" cm="1">
        <f t="array" ref="D21">AVERAGE(_xlfn._xlws.FILTER(D2:D18, (B2:B18="もみじ３号")))</f>
        <v>16.616666666666667</v>
      </c>
      <c r="E21" s="30" cm="1">
        <f t="array" ref="E21">AVERAGE(_xlfn._xlws.FILTER(E2:E18, (B2:B18="もみじ３号")))</f>
        <v>10.5</v>
      </c>
      <c r="F21" s="30" cm="1">
        <f t="array" ref="F21">AVERAGE(_xlfn._xlws.FILTER(F2:F18, (B2:B18="もみじ３号")))</f>
        <v>11.8</v>
      </c>
      <c r="G21" s="30" cm="1">
        <f t="array" ref="G21">AVERAGE(_xlfn._xlws.FILTER(G2:G18, (B2:B18="もみじ３号")))</f>
        <v>5.291666666666667</v>
      </c>
      <c r="H21" s="30" cm="1">
        <f t="array" ref="H21">AVERAGE(_xlfn._xlws.FILTER(H2:H18, (B2:B18="もみじ３号")))</f>
        <v>1.5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4.1666666666666664E-2</v>
      </c>
      <c r="K21" s="30" cm="1">
        <f t="array" ref="K21">AVERAGE(_xlfn._xlws.FILTER(K2:K18, (B2:B18="もみじ３号")))</f>
        <v>4.1666666666666664E-2</v>
      </c>
      <c r="L21" s="30" cm="1">
        <f t="array" ref="L21">AVERAGE(_xlfn._xlws.FILTER(L2:L18, (B2:B18="もみじ３号")))</f>
        <v>0</v>
      </c>
      <c r="M21" s="40" cm="1">
        <f t="array" ref="M21">AVERAGE(_xlfn._xlws.FILTER(M4:M18, (B4:B18="もみじ３号")))</f>
        <v>35950</v>
      </c>
      <c r="N21">
        <v>1</v>
      </c>
    </row>
    <row r="22" spans="1:14" s="9" customFormat="1">
      <c r="A22" s="7" t="s">
        <v>21</v>
      </c>
      <c r="B22" s="8"/>
      <c r="C22" s="33" t="s">
        <v>35</v>
      </c>
      <c r="D22" s="31">
        <f>AVERAGE(D2:D18)</f>
        <v>13.013333333333337</v>
      </c>
      <c r="E22" s="31">
        <f>AVERAGE(E2:E18)</f>
        <v>9.293333333333333</v>
      </c>
      <c r="F22" s="31">
        <f t="shared" ref="F22:L22" si="0">AVERAGE(F2:F18)</f>
        <v>10.671875</v>
      </c>
      <c r="G22" s="31">
        <f t="shared" si="0"/>
        <v>4.4411764705882355</v>
      </c>
      <c r="H22" s="31">
        <f t="shared" si="0"/>
        <v>1.2794117647058822</v>
      </c>
      <c r="I22" s="31">
        <f t="shared" si="0"/>
        <v>0</v>
      </c>
      <c r="J22" s="31">
        <f t="shared" si="0"/>
        <v>4.4117647058823532E-2</v>
      </c>
      <c r="K22" s="31">
        <f t="shared" si="0"/>
        <v>7.3529411764705885E-2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:L22 D20:L21 D19:N19 M20:N21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4BDA-0DA6-4B45-8B2C-8C71B8F4B75B}">
  <dimension ref="A1:N23"/>
  <sheetViews>
    <sheetView zoomScale="85" workbookViewId="0">
      <selection activeCell="C19" sqref="C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36384</v>
      </c>
      <c r="D1" s="11">
        <v>36312</v>
      </c>
      <c r="E1" s="11">
        <v>36300</v>
      </c>
      <c r="F1" s="11">
        <v>36286</v>
      </c>
      <c r="G1" s="17">
        <v>36272</v>
      </c>
      <c r="H1" s="11">
        <v>36258</v>
      </c>
      <c r="I1" s="11">
        <v>36243</v>
      </c>
      <c r="J1" s="11">
        <v>36230</v>
      </c>
      <c r="K1" s="11">
        <v>36216</v>
      </c>
      <c r="L1" s="11">
        <v>36201</v>
      </c>
      <c r="M1" s="9" t="s">
        <v>98</v>
      </c>
      <c r="N1" s="9" t="s">
        <v>100</v>
      </c>
    </row>
    <row r="2" spans="1:14">
      <c r="A2" s="5" t="s">
        <v>70</v>
      </c>
      <c r="B2" s="2" t="s">
        <v>11</v>
      </c>
      <c r="C2" s="26" t="s">
        <v>35</v>
      </c>
      <c r="D2" s="27">
        <v>3.7</v>
      </c>
      <c r="E2" s="26">
        <v>4</v>
      </c>
      <c r="F2" s="26">
        <v>4</v>
      </c>
      <c r="G2" s="20">
        <v>3.25</v>
      </c>
      <c r="H2" s="26">
        <v>3.75</v>
      </c>
      <c r="I2" s="26">
        <v>0</v>
      </c>
      <c r="J2" s="26">
        <v>0</v>
      </c>
      <c r="K2" s="26">
        <v>0</v>
      </c>
      <c r="L2" s="26">
        <v>0</v>
      </c>
      <c r="M2" s="49">
        <v>36312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6">
        <v>0</v>
      </c>
      <c r="E3" s="26">
        <v>0.5</v>
      </c>
      <c r="F3" s="26">
        <v>1.75</v>
      </c>
      <c r="G3" s="18">
        <v>0.25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49">
        <v>36312</v>
      </c>
      <c r="N3" s="46">
        <v>1</v>
      </c>
    </row>
    <row r="4" spans="1:14">
      <c r="A4" s="5" t="s">
        <v>72</v>
      </c>
      <c r="B4" s="2" t="s">
        <v>92</v>
      </c>
      <c r="C4" s="26">
        <v>0</v>
      </c>
      <c r="D4" s="26">
        <v>0</v>
      </c>
      <c r="E4" s="26">
        <v>0</v>
      </c>
      <c r="F4" s="26">
        <v>0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49">
        <v>36308</v>
      </c>
      <c r="N4">
        <v>1</v>
      </c>
    </row>
    <row r="5" spans="1:14">
      <c r="A5" s="5" t="s">
        <v>73</v>
      </c>
      <c r="B5" s="2" t="s">
        <v>11</v>
      </c>
      <c r="C5" s="26">
        <v>0</v>
      </c>
      <c r="D5" s="26">
        <v>0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49">
        <v>36319</v>
      </c>
      <c r="N5">
        <v>1</v>
      </c>
    </row>
    <row r="6" spans="1:14">
      <c r="A6" s="5" t="s">
        <v>74</v>
      </c>
      <c r="B6" s="2" t="s">
        <v>11</v>
      </c>
      <c r="C6" s="26">
        <v>0</v>
      </c>
      <c r="D6" s="26">
        <v>0</v>
      </c>
      <c r="E6" s="26">
        <v>0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49">
        <v>36319</v>
      </c>
      <c r="N6">
        <v>1</v>
      </c>
    </row>
    <row r="7" spans="1:14">
      <c r="A7" s="5" t="s">
        <v>75</v>
      </c>
      <c r="B7" s="2" t="s">
        <v>11</v>
      </c>
      <c r="C7" s="26">
        <v>2.7027027027027026</v>
      </c>
      <c r="D7" s="26">
        <v>1</v>
      </c>
      <c r="E7" s="26">
        <v>0</v>
      </c>
      <c r="F7" s="26">
        <v>0</v>
      </c>
      <c r="G7" s="18">
        <v>1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49">
        <v>36319</v>
      </c>
      <c r="N7" s="46">
        <v>1</v>
      </c>
    </row>
    <row r="8" spans="1:14">
      <c r="A8" s="5" t="s">
        <v>76</v>
      </c>
      <c r="B8" s="2" t="s">
        <v>92</v>
      </c>
      <c r="C8" s="26">
        <v>5</v>
      </c>
      <c r="D8" s="26">
        <v>0.9</v>
      </c>
      <c r="E8" s="26">
        <v>0.25</v>
      </c>
      <c r="F8" s="26">
        <v>0</v>
      </c>
      <c r="G8" s="18">
        <v>0.25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49">
        <v>36308</v>
      </c>
      <c r="N8">
        <v>1</v>
      </c>
    </row>
    <row r="9" spans="1:14">
      <c r="A9" s="5" t="s">
        <v>77</v>
      </c>
      <c r="B9" s="2" t="s">
        <v>34</v>
      </c>
      <c r="C9" s="26">
        <v>0</v>
      </c>
      <c r="D9" s="26">
        <v>0</v>
      </c>
      <c r="E9" s="26">
        <v>0</v>
      </c>
      <c r="F9" s="26">
        <v>0.25</v>
      </c>
      <c r="G9" s="18">
        <v>1.75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49">
        <v>36308</v>
      </c>
      <c r="N9">
        <v>1</v>
      </c>
    </row>
    <row r="10" spans="1:14">
      <c r="A10" s="5" t="s">
        <v>118</v>
      </c>
      <c r="B10" s="2" t="s">
        <v>11</v>
      </c>
      <c r="C10" s="26">
        <v>4.5454545454545459</v>
      </c>
      <c r="D10" s="26">
        <v>0</v>
      </c>
      <c r="E10" s="26">
        <v>0.25</v>
      </c>
      <c r="F10" s="26">
        <v>0.25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49">
        <v>36319</v>
      </c>
      <c r="N10" s="46">
        <v>1</v>
      </c>
    </row>
    <row r="11" spans="1:14">
      <c r="A11" s="5" t="s">
        <v>79</v>
      </c>
      <c r="B11" s="2" t="s">
        <v>92</v>
      </c>
      <c r="C11" s="26">
        <v>0</v>
      </c>
      <c r="D11" s="26">
        <v>0.8</v>
      </c>
      <c r="E11" s="26">
        <v>0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49">
        <v>36308</v>
      </c>
      <c r="N11">
        <v>1</v>
      </c>
    </row>
    <row r="12" spans="1:14">
      <c r="A12" s="5" t="s">
        <v>80</v>
      </c>
      <c r="B12" s="2" t="s">
        <v>3</v>
      </c>
      <c r="C12" s="26">
        <v>5</v>
      </c>
      <c r="D12" s="26">
        <v>0</v>
      </c>
      <c r="E12" s="26">
        <v>0</v>
      </c>
      <c r="F12" s="26">
        <v>0</v>
      </c>
      <c r="G12" s="18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49">
        <v>36308</v>
      </c>
      <c r="N12">
        <v>1</v>
      </c>
    </row>
    <row r="13" spans="1:14">
      <c r="A13" s="5" t="s">
        <v>81</v>
      </c>
      <c r="B13" s="2" t="s">
        <v>3</v>
      </c>
      <c r="C13" s="26">
        <v>11.111111111111111</v>
      </c>
      <c r="D13" s="26">
        <v>1.9</v>
      </c>
      <c r="E13" s="26">
        <v>1</v>
      </c>
      <c r="F13" s="26">
        <v>1.25</v>
      </c>
      <c r="G13" s="18">
        <v>2</v>
      </c>
      <c r="H13" s="26">
        <v>1</v>
      </c>
      <c r="I13" s="26">
        <v>0</v>
      </c>
      <c r="J13" s="26">
        <v>0</v>
      </c>
      <c r="K13" s="26">
        <v>0</v>
      </c>
      <c r="L13" s="26">
        <v>0</v>
      </c>
      <c r="M13" s="49">
        <v>36308</v>
      </c>
      <c r="N13" s="46">
        <v>1</v>
      </c>
    </row>
    <row r="14" spans="1:14">
      <c r="A14" s="5" t="s">
        <v>82</v>
      </c>
      <c r="B14" s="2" t="s">
        <v>3</v>
      </c>
      <c r="C14" s="26">
        <v>0</v>
      </c>
      <c r="D14" s="26">
        <v>0.8</v>
      </c>
      <c r="E14" s="26">
        <v>0.5</v>
      </c>
      <c r="F14" s="26">
        <v>1.25</v>
      </c>
      <c r="G14" s="18">
        <v>0.5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49">
        <v>36308</v>
      </c>
      <c r="N14">
        <v>1</v>
      </c>
    </row>
    <row r="15" spans="1:14">
      <c r="A15" s="5" t="s">
        <v>83</v>
      </c>
      <c r="B15" s="2" t="s">
        <v>11</v>
      </c>
      <c r="C15" s="26">
        <v>0</v>
      </c>
      <c r="D15" s="26">
        <v>0.7</v>
      </c>
      <c r="E15" s="26">
        <v>0.5</v>
      </c>
      <c r="F15" s="26">
        <v>0</v>
      </c>
      <c r="G15" s="18">
        <v>0.5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49">
        <v>36319</v>
      </c>
      <c r="N15" s="46">
        <v>1</v>
      </c>
    </row>
    <row r="16" spans="1:14">
      <c r="A16" s="5" t="s">
        <v>84</v>
      </c>
      <c r="B16" s="2" t="s">
        <v>11</v>
      </c>
      <c r="C16" s="26">
        <v>2.4390243902439024</v>
      </c>
      <c r="D16" s="26">
        <v>0</v>
      </c>
      <c r="E16" s="26">
        <v>0</v>
      </c>
      <c r="F16" s="26">
        <v>0</v>
      </c>
      <c r="G16" s="18">
        <v>0</v>
      </c>
      <c r="H16" s="26">
        <v>0.25</v>
      </c>
      <c r="I16" s="26">
        <v>0</v>
      </c>
      <c r="J16" s="26">
        <v>0</v>
      </c>
      <c r="K16" s="26">
        <v>0</v>
      </c>
      <c r="L16" s="26">
        <v>0</v>
      </c>
      <c r="M16" s="49">
        <v>36319</v>
      </c>
      <c r="N16" s="46">
        <v>1</v>
      </c>
    </row>
    <row r="17" spans="1:14">
      <c r="A17" s="5" t="s">
        <v>85</v>
      </c>
      <c r="B17" s="2" t="s">
        <v>11</v>
      </c>
      <c r="C17" s="26">
        <v>0</v>
      </c>
      <c r="D17" s="26">
        <v>0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49">
        <v>36319</v>
      </c>
      <c r="N17" s="46">
        <v>1</v>
      </c>
    </row>
    <row r="18" spans="1:14" s="1" customFormat="1" ht="21" customHeight="1">
      <c r="A18" s="6" t="s">
        <v>69</v>
      </c>
      <c r="B18" s="3" t="s">
        <v>93</v>
      </c>
      <c r="C18" s="28" t="s">
        <v>35</v>
      </c>
      <c r="D18" s="29">
        <v>1.7</v>
      </c>
      <c r="E18" s="29">
        <v>0.75</v>
      </c>
      <c r="F18" s="29">
        <v>0.75</v>
      </c>
      <c r="G18" s="19">
        <v>1.75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0">
        <v>36308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3.0158730158730158</v>
      </c>
      <c r="D19" s="12" cm="1">
        <f t="array" ref="D19">AVERAGE(_xlfn._xlws.FILTER(D2:D18,( (B2:B18="ターザン")+(B2:B18="ターボ"))*(N2:N18=1)))</f>
        <v>0.55000000000000004</v>
      </c>
      <c r="E19" s="12" cm="1">
        <f t="array" ref="E19">AVERAGE(_xlfn._xlws.FILTER(E2:E18, ((B2:B18="ターザン")+(B2:B18="ターボ"))*(N2:N18=1)))</f>
        <v>0.28125</v>
      </c>
      <c r="F19" s="12" cm="1">
        <f t="array" ref="F19">AVERAGE(_xlfn._xlws.FILTER(F2:F18, ((B2:B18="ターザン")+(B2:B18="ターボ"))*(N2:N18=1)))</f>
        <v>0.5625</v>
      </c>
      <c r="G19" s="12" cm="1">
        <f t="array" ref="G19">AVERAGE(_xlfn._xlws.FILTER(G2:G18, ((B2:B18="ターザン")+(B2:B18="ターボ"))*(N2:N18=1)))</f>
        <v>0.59375</v>
      </c>
      <c r="H19" s="12" cm="1">
        <f t="array" ref="H19">AVERAGE(_xlfn._xlws.FILTER(H2:H18, ((B2:B18="ターザン")+(B2:B18="ターボ"))*(N2:N18=1)))</f>
        <v>0.125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0" cm="1">
        <f t="array" ref="M19">AVERAGE(_xlfn._xlws.FILTER(M2:M18,((B2:B18="ターザン")+(B2:B18="ターボ"))*(N2:N18=1)))</f>
        <v>36308.5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24">
        <v>1.413</v>
      </c>
      <c r="D21" s="12" cm="1">
        <f t="array" ref="D21">AVERAGE(_xlfn._xlws.FILTER(D2:D18, (B2:B18="もみじ３号")))</f>
        <v>0.67500000000000004</v>
      </c>
      <c r="E21" s="12" cm="1">
        <f t="array" ref="E21">AVERAGE(_xlfn._xlws.FILTER(E2:E18, (B2:B18="もみじ３号")))</f>
        <v>0.59375</v>
      </c>
      <c r="F21" s="12" cm="1">
        <f t="array" ref="F21">AVERAGE(_xlfn._xlws.FILTER(F2:F18, (B2:B18="もみじ３号")))</f>
        <v>0.53125</v>
      </c>
      <c r="G21" s="12" cm="1">
        <f t="array" ref="G21">AVERAGE(_xlfn._xlws.FILTER(G2:G18, (B2:B18="もみじ３号")))</f>
        <v>0.59375</v>
      </c>
      <c r="H21" s="12" cm="1">
        <f t="array" ref="H21">AVERAGE(_xlfn._xlws.FILTER(H2:H18, (B2:B18="もみじ３号")))</f>
        <v>0.5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0" cm="1">
        <f t="array" ref="M21">AVERAGE(_xlfn._xlws.FILTER(M4:M18, (B4:B18="もみじ３号")))</f>
        <v>36319</v>
      </c>
      <c r="N21">
        <v>1</v>
      </c>
    </row>
    <row r="22" spans="1:14" s="9" customFormat="1">
      <c r="A22" s="7" t="s">
        <v>21</v>
      </c>
      <c r="B22" s="8"/>
      <c r="C22" s="13">
        <v>2.1</v>
      </c>
      <c r="D22" s="13">
        <f>AVERAGE(D2:D18)</f>
        <v>0.67647058823529416</v>
      </c>
      <c r="E22" s="13">
        <f>AVERAGE(E2:E18)</f>
        <v>0.45588235294117646</v>
      </c>
      <c r="F22" s="13">
        <f t="shared" ref="F22:L22" si="0">AVERAGE(F2:F18)</f>
        <v>0.55882352941176472</v>
      </c>
      <c r="G22" s="13">
        <f t="shared" si="0"/>
        <v>0.66176470588235292</v>
      </c>
      <c r="H22" s="13">
        <f t="shared" si="0"/>
        <v>0.29411764705882354</v>
      </c>
      <c r="I22" s="13">
        <f t="shared" si="0"/>
        <v>0</v>
      </c>
      <c r="J22" s="13">
        <f t="shared" si="0"/>
        <v>0</v>
      </c>
      <c r="K22" s="13">
        <f t="shared" si="0"/>
        <v>0</v>
      </c>
      <c r="L22" s="13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0:L20 D22:L22 D21:M21 C19:M19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5A11-32E9-DA48-ABC8-29CDED2C20E0}">
  <dimension ref="A1:N23"/>
  <sheetViews>
    <sheetView zoomScale="85" workbookViewId="0">
      <selection activeCell="M21" sqref="M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36749</v>
      </c>
      <c r="D1" s="11">
        <v>36678</v>
      </c>
      <c r="E1" s="11">
        <v>36670</v>
      </c>
      <c r="F1" s="11">
        <v>36657</v>
      </c>
      <c r="G1" s="17">
        <v>36636</v>
      </c>
      <c r="H1" s="11">
        <v>36622</v>
      </c>
      <c r="I1" s="11">
        <v>36608</v>
      </c>
      <c r="J1" s="11">
        <v>36595</v>
      </c>
      <c r="K1" s="11">
        <v>36580</v>
      </c>
      <c r="L1" s="11">
        <v>36566</v>
      </c>
      <c r="M1" s="9" t="s">
        <v>98</v>
      </c>
      <c r="N1" s="9" t="s">
        <v>100</v>
      </c>
    </row>
    <row r="2" spans="1:14">
      <c r="A2" s="5" t="s">
        <v>89</v>
      </c>
      <c r="B2" s="2" t="s">
        <v>3</v>
      </c>
      <c r="C2" s="14">
        <v>10</v>
      </c>
      <c r="D2" s="16">
        <v>1.3</v>
      </c>
      <c r="E2" s="14">
        <v>2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9" t="s">
        <v>35</v>
      </c>
      <c r="N2">
        <v>1</v>
      </c>
    </row>
    <row r="3" spans="1:14">
      <c r="A3" s="5" t="s">
        <v>86</v>
      </c>
      <c r="B3" s="2" t="s">
        <v>3</v>
      </c>
      <c r="C3" s="14">
        <v>28.571428571428569</v>
      </c>
      <c r="D3" s="14">
        <v>1.2</v>
      </c>
      <c r="E3" s="14">
        <v>1.75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9" t="s">
        <v>35</v>
      </c>
      <c r="N3" s="46">
        <v>1</v>
      </c>
    </row>
    <row r="4" spans="1:14">
      <c r="A4" s="5" t="s">
        <v>72</v>
      </c>
      <c r="B4" s="2" t="s">
        <v>3</v>
      </c>
      <c r="C4" s="14">
        <v>37.5</v>
      </c>
      <c r="D4" s="14">
        <v>0</v>
      </c>
      <c r="E4" s="14">
        <v>0.25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9">
        <v>36674</v>
      </c>
      <c r="N4">
        <v>1</v>
      </c>
    </row>
    <row r="5" spans="1:14">
      <c r="A5" s="5" t="s">
        <v>73</v>
      </c>
      <c r="B5" s="2" t="s">
        <v>90</v>
      </c>
      <c r="C5" s="14">
        <v>14.634146341463413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9" t="s">
        <v>35</v>
      </c>
      <c r="N5">
        <v>1</v>
      </c>
    </row>
    <row r="6" spans="1:14">
      <c r="A6" s="5" t="s">
        <v>74</v>
      </c>
      <c r="B6" s="2" t="s">
        <v>3</v>
      </c>
      <c r="C6" s="14">
        <v>0</v>
      </c>
      <c r="D6" s="14">
        <v>0</v>
      </c>
      <c r="E6" s="14">
        <v>0.25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9">
        <v>36674</v>
      </c>
      <c r="N6">
        <v>1</v>
      </c>
    </row>
    <row r="7" spans="1:14">
      <c r="A7" s="5" t="s">
        <v>75</v>
      </c>
      <c r="B7" s="2" t="s">
        <v>3</v>
      </c>
      <c r="C7" s="14">
        <v>2.5641025641025639</v>
      </c>
      <c r="D7" s="14">
        <v>0</v>
      </c>
      <c r="E7" s="14">
        <v>0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9">
        <v>36674</v>
      </c>
      <c r="N7" s="46">
        <v>1</v>
      </c>
    </row>
    <row r="8" spans="1:14">
      <c r="A8" s="5" t="s">
        <v>76</v>
      </c>
      <c r="B8" s="2" t="s">
        <v>3</v>
      </c>
      <c r="C8" s="14">
        <v>0</v>
      </c>
      <c r="D8" s="14">
        <v>0</v>
      </c>
      <c r="E8" s="14">
        <v>0</v>
      </c>
      <c r="F8" s="14">
        <v>0</v>
      </c>
      <c r="G8" s="18">
        <v>0.25</v>
      </c>
      <c r="H8" s="14">
        <v>0.25</v>
      </c>
      <c r="I8" s="14">
        <v>0</v>
      </c>
      <c r="J8" s="14">
        <v>0</v>
      </c>
      <c r="K8" s="14">
        <v>0</v>
      </c>
      <c r="L8" s="14">
        <v>0</v>
      </c>
      <c r="M8" s="49">
        <v>36674</v>
      </c>
      <c r="N8">
        <v>1</v>
      </c>
    </row>
    <row r="9" spans="1:14">
      <c r="A9" s="5" t="s">
        <v>77</v>
      </c>
      <c r="B9" s="2" t="s">
        <v>90</v>
      </c>
      <c r="C9" s="14">
        <v>7.5</v>
      </c>
      <c r="D9" s="14">
        <v>1</v>
      </c>
      <c r="E9" s="14">
        <v>2</v>
      </c>
      <c r="F9" s="14">
        <v>1.25</v>
      </c>
      <c r="G9" s="18">
        <v>0.5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9" t="s">
        <v>35</v>
      </c>
      <c r="N9">
        <v>1</v>
      </c>
    </row>
    <row r="10" spans="1:14">
      <c r="A10" s="5" t="s">
        <v>87</v>
      </c>
      <c r="B10" s="2" t="s">
        <v>90</v>
      </c>
      <c r="C10" s="14">
        <v>4.4444444444444446</v>
      </c>
      <c r="D10" s="14">
        <v>0</v>
      </c>
      <c r="E10" s="14">
        <v>1.75</v>
      </c>
      <c r="F10" s="14">
        <v>2</v>
      </c>
      <c r="G10" s="18">
        <v>0.5</v>
      </c>
      <c r="H10" s="14">
        <v>0.5</v>
      </c>
      <c r="I10" s="14">
        <v>0</v>
      </c>
      <c r="J10" s="14">
        <v>0</v>
      </c>
      <c r="K10" s="14">
        <v>0</v>
      </c>
      <c r="L10" s="14">
        <v>0</v>
      </c>
      <c r="M10" s="49" t="s">
        <v>35</v>
      </c>
      <c r="N10" s="46">
        <v>1</v>
      </c>
    </row>
    <row r="11" spans="1:14">
      <c r="A11" s="5" t="s">
        <v>79</v>
      </c>
      <c r="B11" s="2" t="s">
        <v>3</v>
      </c>
      <c r="C11" s="14">
        <v>0</v>
      </c>
      <c r="D11" s="14">
        <v>0.7</v>
      </c>
      <c r="E11" s="14">
        <v>0.5</v>
      </c>
      <c r="F11" s="14">
        <v>0.25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9">
        <v>36674</v>
      </c>
      <c r="N11">
        <v>1</v>
      </c>
    </row>
    <row r="12" spans="1:14">
      <c r="A12" s="5" t="s">
        <v>80</v>
      </c>
      <c r="B12" s="2" t="s">
        <v>3</v>
      </c>
      <c r="C12" s="14">
        <v>10</v>
      </c>
      <c r="D12" s="14">
        <v>0.7</v>
      </c>
      <c r="E12" s="14">
        <v>1.25</v>
      </c>
      <c r="F12" s="14">
        <v>0.5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9">
        <v>36674</v>
      </c>
      <c r="N12">
        <v>1</v>
      </c>
    </row>
    <row r="13" spans="1:14">
      <c r="A13" s="5" t="s">
        <v>81</v>
      </c>
      <c r="B13" s="2" t="s">
        <v>3</v>
      </c>
      <c r="C13" s="14">
        <v>15.686274509803921</v>
      </c>
      <c r="D13" s="14">
        <v>0</v>
      </c>
      <c r="E13" s="14">
        <v>0</v>
      </c>
      <c r="F13" s="14">
        <v>0.75</v>
      </c>
      <c r="G13" s="18">
        <v>0.25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9">
        <v>36674</v>
      </c>
      <c r="N13" s="46">
        <v>1</v>
      </c>
    </row>
    <row r="14" spans="1:14">
      <c r="A14" s="5" t="s">
        <v>82</v>
      </c>
      <c r="B14" s="2" t="s">
        <v>3</v>
      </c>
      <c r="C14" s="14">
        <v>0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9">
        <v>36674</v>
      </c>
      <c r="N14">
        <v>1</v>
      </c>
    </row>
    <row r="15" spans="1:14">
      <c r="A15" s="5" t="s">
        <v>83</v>
      </c>
      <c r="B15" s="2" t="s">
        <v>90</v>
      </c>
      <c r="C15" s="14">
        <v>5</v>
      </c>
      <c r="D15" s="14">
        <v>2</v>
      </c>
      <c r="E15" s="14">
        <v>0.25</v>
      </c>
      <c r="F15" s="14">
        <v>0.75</v>
      </c>
      <c r="G15" s="18">
        <v>0.25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9" t="s">
        <v>35</v>
      </c>
      <c r="N15" s="46">
        <v>1</v>
      </c>
    </row>
    <row r="16" spans="1:14">
      <c r="A16" s="5" t="s">
        <v>84</v>
      </c>
      <c r="B16" s="2" t="s">
        <v>90</v>
      </c>
      <c r="C16" s="14">
        <v>0</v>
      </c>
      <c r="D16" s="14">
        <v>1.4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9" t="s">
        <v>35</v>
      </c>
      <c r="N16" s="46">
        <v>1</v>
      </c>
    </row>
    <row r="17" spans="1:14">
      <c r="A17" s="5" t="s">
        <v>85</v>
      </c>
      <c r="B17" s="2" t="s">
        <v>90</v>
      </c>
      <c r="C17" s="14">
        <v>0</v>
      </c>
      <c r="D17" s="14">
        <v>0</v>
      </c>
      <c r="E17" s="14">
        <v>0</v>
      </c>
      <c r="F17" s="14">
        <v>0</v>
      </c>
      <c r="G17" s="18">
        <v>0.25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49" t="s">
        <v>35</v>
      </c>
      <c r="N17" s="46">
        <v>1</v>
      </c>
    </row>
    <row r="18" spans="1:14" s="1" customFormat="1">
      <c r="A18" s="6" t="s">
        <v>91</v>
      </c>
      <c r="B18" s="3" t="s">
        <v>90</v>
      </c>
      <c r="C18" s="15">
        <v>0</v>
      </c>
      <c r="D18" s="15">
        <v>0</v>
      </c>
      <c r="E18" s="15">
        <v>2.5</v>
      </c>
      <c r="F18" s="15">
        <v>1</v>
      </c>
      <c r="G18" s="19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50" t="s">
        <v>35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10.432180564533507</v>
      </c>
      <c r="D19" s="12" cm="1">
        <f t="array" ref="D19">AVERAGE(_xlfn._xlws.FILTER(D2:D18,( (B2:B18="ターザン")+(B2:B18="ターボ"))*(N2:N18=1)))</f>
        <v>0.39</v>
      </c>
      <c r="E19" s="12" cm="1">
        <f t="array" ref="E19">AVERAGE(_xlfn._xlws.FILTER(E2:E18, ((B2:B18="ターザン")+(B2:B18="ターボ"))*(N2:N18=1)))</f>
        <v>0.6</v>
      </c>
      <c r="F19" s="12" cm="1">
        <f t="array" ref="F19">AVERAGE(_xlfn._xlws.FILTER(F2:F18, ((B2:B18="ターザン")+(B2:B18="ターボ"))*(N2:N18=1)))</f>
        <v>0.15</v>
      </c>
      <c r="G19" s="12" cm="1">
        <f t="array" ref="G19">AVERAGE(_xlfn._xlws.FILTER(G2:G18, ((B2:B18="ターザン")+(B2:B18="ターボ"))*(N2:N18=1)))</f>
        <v>0.05</v>
      </c>
      <c r="H19" s="12" cm="1">
        <f t="array" ref="H19">AVERAGE(_xlfn._xlws.FILTER(H2:H18, ((B2:B18="ターザン")+(B2:B18="ターボ"))*(N2:N18=1)))</f>
        <v>2.5000000000000001E-2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0" cm="1">
        <f t="array" ref="M19">AVERAGE(_xlfn._xlws.FILTER(M2:M18,((B2:B18="ターザン")+(B2:B18="ターボ"))*(N2:N18=1)))</f>
        <v>36674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>
        <v>4.5454545454545459</v>
      </c>
      <c r="D21" s="12" cm="1">
        <f t="array" ref="D21">AVERAGE(_xlfn._xlws.FILTER(D2:D18, (B2:B18="もみじ３号")))</f>
        <v>0.62857142857142867</v>
      </c>
      <c r="E21" s="12" cm="1">
        <f t="array" ref="E21">AVERAGE(_xlfn._xlws.FILTER(E2:E18, (B2:B18="もみじ３号")))</f>
        <v>0.9642857142857143</v>
      </c>
      <c r="F21" s="12" cm="1">
        <f t="array" ref="F21">AVERAGE(_xlfn._xlws.FILTER(F2:F18, (B2:B18="もみじ３号")))</f>
        <v>0.7142857142857143</v>
      </c>
      <c r="G21" s="12" cm="1">
        <f t="array" ref="G21">AVERAGE(_xlfn._xlws.FILTER(G2:G18, (B2:B18="もみじ３号")))</f>
        <v>0.35714285714285715</v>
      </c>
      <c r="H21" s="12" cm="1">
        <f t="array" ref="H21">AVERAGE(_xlfn._xlws.FILTER(H2:H18, (B2:B18="もみじ３号")))</f>
        <v>7.1428571428571425E-2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0" t="s">
        <v>35</v>
      </c>
      <c r="N21">
        <v>1</v>
      </c>
    </row>
    <row r="22" spans="1:14" s="9" customFormat="1">
      <c r="A22" s="7" t="s">
        <v>21</v>
      </c>
      <c r="B22" s="8"/>
      <c r="C22" s="13">
        <v>8.1661891117478511</v>
      </c>
      <c r="D22" s="13">
        <f>AVERAGE(D2:D18)</f>
        <v>0.4882352941176471</v>
      </c>
      <c r="E22" s="13">
        <f>AVERAGE(E2:E18)</f>
        <v>0.75</v>
      </c>
      <c r="F22" s="13">
        <f t="shared" ref="F22:L22" si="0">AVERAGE(F2:F18)</f>
        <v>0.38235294117647056</v>
      </c>
      <c r="G22" s="13">
        <f t="shared" si="0"/>
        <v>0.17647058823529413</v>
      </c>
      <c r="H22" s="13">
        <f t="shared" si="0"/>
        <v>4.4117647058823532E-2</v>
      </c>
      <c r="I22" s="13">
        <f t="shared" si="0"/>
        <v>0</v>
      </c>
      <c r="J22" s="13">
        <f t="shared" si="0"/>
        <v>0</v>
      </c>
      <c r="K22" s="13">
        <f t="shared" si="0"/>
        <v>0</v>
      </c>
      <c r="L22" s="13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0:L20 D22:L22 D21:L21 C19:M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4CC-4FBB-1346-8D10-4EEA6436EFA2}">
  <dimension ref="A1:N23"/>
  <sheetViews>
    <sheetView zoomScale="85" workbookViewId="0">
      <selection activeCell="M21" sqref="M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37109</v>
      </c>
      <c r="D1" s="11">
        <v>37043</v>
      </c>
      <c r="E1" s="11">
        <v>37036</v>
      </c>
      <c r="F1" s="11">
        <v>37018</v>
      </c>
      <c r="G1" s="17">
        <v>36999</v>
      </c>
      <c r="H1" s="11">
        <v>36987</v>
      </c>
      <c r="I1" s="11">
        <v>36972</v>
      </c>
      <c r="J1" s="11">
        <v>36958</v>
      </c>
      <c r="K1" s="11">
        <v>36944</v>
      </c>
      <c r="L1" s="11">
        <v>36930</v>
      </c>
      <c r="M1" s="9" t="s">
        <v>98</v>
      </c>
      <c r="N1" s="9" t="s">
        <v>100</v>
      </c>
    </row>
    <row r="2" spans="1:14">
      <c r="A2" s="5" t="s">
        <v>70</v>
      </c>
      <c r="B2" s="2" t="s">
        <v>3</v>
      </c>
      <c r="C2" s="14">
        <v>2.5</v>
      </c>
      <c r="D2" s="16">
        <v>0</v>
      </c>
      <c r="E2" s="14">
        <v>0.25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37040</v>
      </c>
      <c r="N2">
        <v>1</v>
      </c>
    </row>
    <row r="3" spans="1:14">
      <c r="A3" s="5" t="s">
        <v>86</v>
      </c>
      <c r="B3" s="2" t="s">
        <v>3</v>
      </c>
      <c r="C3" s="14">
        <v>2.5</v>
      </c>
      <c r="D3" s="14">
        <v>0</v>
      </c>
      <c r="E3" s="14">
        <v>0.25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0.25</v>
      </c>
      <c r="L3" s="14">
        <v>0</v>
      </c>
      <c r="M3" s="41">
        <v>37040</v>
      </c>
      <c r="N3" s="46">
        <v>1</v>
      </c>
    </row>
    <row r="4" spans="1:14">
      <c r="A4" s="5" t="s">
        <v>72</v>
      </c>
      <c r="B4" s="2" t="s">
        <v>3</v>
      </c>
      <c r="C4" s="14">
        <v>2.5</v>
      </c>
      <c r="D4" s="14">
        <v>0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0.25</v>
      </c>
      <c r="K4" s="14">
        <v>0.5</v>
      </c>
      <c r="L4" s="14">
        <v>0.5</v>
      </c>
      <c r="M4" s="41">
        <v>37043</v>
      </c>
      <c r="N4">
        <v>1</v>
      </c>
    </row>
    <row r="5" spans="1:14">
      <c r="A5" s="5" t="s">
        <v>73</v>
      </c>
      <c r="B5" s="2" t="s">
        <v>11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1">
        <v>37050</v>
      </c>
      <c r="N5">
        <v>1</v>
      </c>
    </row>
    <row r="6" spans="1:14">
      <c r="A6" s="5" t="s">
        <v>74</v>
      </c>
      <c r="B6" s="2" t="s">
        <v>11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37050</v>
      </c>
      <c r="N6">
        <v>1</v>
      </c>
    </row>
    <row r="7" spans="1:14">
      <c r="A7" s="5" t="s">
        <v>75</v>
      </c>
      <c r="B7" s="2" t="s">
        <v>11</v>
      </c>
      <c r="C7" s="14">
        <v>0</v>
      </c>
      <c r="D7" s="14">
        <v>0</v>
      </c>
      <c r="E7" s="14">
        <v>0</v>
      </c>
      <c r="F7" s="14">
        <v>0</v>
      </c>
      <c r="G7" s="18">
        <v>0</v>
      </c>
      <c r="H7" s="14">
        <v>0.25</v>
      </c>
      <c r="I7" s="14">
        <v>0</v>
      </c>
      <c r="J7" s="14">
        <v>0</v>
      </c>
      <c r="K7" s="14">
        <v>0</v>
      </c>
      <c r="L7" s="14">
        <v>0</v>
      </c>
      <c r="M7" s="41">
        <v>37050</v>
      </c>
      <c r="N7" s="46">
        <v>1</v>
      </c>
    </row>
    <row r="8" spans="1:14">
      <c r="A8" s="5" t="s">
        <v>76</v>
      </c>
      <c r="B8" s="2" t="s">
        <v>3</v>
      </c>
      <c r="C8" s="14">
        <v>0</v>
      </c>
      <c r="D8" s="14">
        <v>0</v>
      </c>
      <c r="E8" s="14">
        <v>0.25</v>
      </c>
      <c r="F8" s="14">
        <v>0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37043</v>
      </c>
      <c r="N8">
        <v>1</v>
      </c>
    </row>
    <row r="9" spans="1:14">
      <c r="A9" s="5" t="s">
        <v>77</v>
      </c>
      <c r="B9" s="2" t="s">
        <v>11</v>
      </c>
      <c r="C9" s="14">
        <v>2.5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1">
        <v>37050</v>
      </c>
      <c r="N9">
        <v>1</v>
      </c>
    </row>
    <row r="10" spans="1:14">
      <c r="A10" s="5" t="s">
        <v>87</v>
      </c>
      <c r="B10" s="2" t="s">
        <v>11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1">
        <v>37050</v>
      </c>
      <c r="N10" s="46">
        <v>1</v>
      </c>
    </row>
    <row r="11" spans="1:14">
      <c r="A11" s="5" t="s">
        <v>79</v>
      </c>
      <c r="B11" s="2" t="s">
        <v>3</v>
      </c>
      <c r="C11" s="14">
        <v>0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0.25</v>
      </c>
      <c r="K11" s="14">
        <v>0</v>
      </c>
      <c r="L11" s="14">
        <v>0</v>
      </c>
      <c r="M11" s="41">
        <v>37043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0</v>
      </c>
      <c r="E12" s="14">
        <v>0.5</v>
      </c>
      <c r="F12" s="14">
        <v>0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37043</v>
      </c>
      <c r="N12">
        <v>1</v>
      </c>
    </row>
    <row r="13" spans="1:14">
      <c r="A13" s="5" t="s">
        <v>81</v>
      </c>
      <c r="B13" s="2" t="s">
        <v>3</v>
      </c>
      <c r="C13" s="14">
        <v>5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37043</v>
      </c>
      <c r="N13" s="46">
        <v>1</v>
      </c>
    </row>
    <row r="14" spans="1:14">
      <c r="A14" s="5" t="s">
        <v>82</v>
      </c>
      <c r="B14" s="2" t="s">
        <v>3</v>
      </c>
      <c r="C14" s="14">
        <v>0</v>
      </c>
      <c r="D14" s="14">
        <v>0</v>
      </c>
      <c r="E14" s="14">
        <v>0</v>
      </c>
      <c r="F14" s="14">
        <v>0</v>
      </c>
      <c r="G14" s="18">
        <v>0</v>
      </c>
      <c r="H14" s="14">
        <v>0.25</v>
      </c>
      <c r="I14" s="14">
        <v>0</v>
      </c>
      <c r="J14" s="14">
        <v>0</v>
      </c>
      <c r="K14" s="14">
        <v>0</v>
      </c>
      <c r="L14" s="14">
        <v>0</v>
      </c>
      <c r="M14" s="41">
        <v>37043</v>
      </c>
      <c r="N14">
        <v>1</v>
      </c>
    </row>
    <row r="15" spans="1:14">
      <c r="A15" s="5" t="s">
        <v>83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37050</v>
      </c>
      <c r="N15" s="46">
        <v>1</v>
      </c>
    </row>
    <row r="16" spans="1:14">
      <c r="A16" s="5" t="s">
        <v>84</v>
      </c>
      <c r="B16" s="2" t="s">
        <v>11</v>
      </c>
      <c r="C16" s="14">
        <v>0</v>
      </c>
      <c r="D16" s="14">
        <v>0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0.5</v>
      </c>
      <c r="L16" s="14">
        <v>0</v>
      </c>
      <c r="M16" s="41">
        <v>37050</v>
      </c>
      <c r="N16" s="46">
        <v>1</v>
      </c>
    </row>
    <row r="17" spans="1:14">
      <c r="A17" s="5" t="s">
        <v>85</v>
      </c>
      <c r="B17" s="2" t="s">
        <v>11</v>
      </c>
      <c r="C17" s="14">
        <v>2.5</v>
      </c>
      <c r="D17" s="14">
        <v>0</v>
      </c>
      <c r="E17" s="14">
        <v>0</v>
      </c>
      <c r="F17" s="14">
        <v>0</v>
      </c>
      <c r="G17" s="18">
        <v>0</v>
      </c>
      <c r="H17" s="14">
        <v>0</v>
      </c>
      <c r="I17" s="14">
        <v>0</v>
      </c>
      <c r="J17" s="14">
        <v>0</v>
      </c>
      <c r="K17" s="14">
        <v>0.25</v>
      </c>
      <c r="L17" s="14">
        <v>0</v>
      </c>
      <c r="M17" s="41">
        <v>37050</v>
      </c>
      <c r="N17" s="46">
        <v>1</v>
      </c>
    </row>
    <row r="18" spans="1:14" s="1" customFormat="1">
      <c r="A18" s="6" t="s">
        <v>69</v>
      </c>
      <c r="B18" s="3" t="s">
        <v>88</v>
      </c>
      <c r="C18" s="15">
        <v>0</v>
      </c>
      <c r="D18" s="15">
        <v>0</v>
      </c>
      <c r="E18" s="15">
        <v>0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2">
        <v>37050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1.5625</v>
      </c>
      <c r="D19" s="12" cm="1">
        <f t="array" ref="D19">AVERAGE(_xlfn._xlws.FILTER(D2:D18,( (B2:B18="ターザン")+(B2:B18="ターボ"))*(N2:N18=1)))</f>
        <v>0</v>
      </c>
      <c r="E19" s="12" cm="1">
        <f t="array" ref="E19">AVERAGE(_xlfn._xlws.FILTER(E2:E18, ((B2:B18="ターザン")+(B2:B18="ターボ"))*(N2:N18=1)))</f>
        <v>0.15625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0</v>
      </c>
      <c r="H19" s="12" cm="1">
        <f t="array" ref="H19">AVERAGE(_xlfn._xlws.FILTER(H2:H18, ((B2:B18="ターザン")+(B2:B18="ターボ"))*(N2:N18=1)))</f>
        <v>3.125E-2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6.25E-2</v>
      </c>
      <c r="K19" s="12" cm="1">
        <f t="array" ref="K19">AVERAGE(_xlfn._xlws.FILTER(K2:K18, ((B2:B18="ターザン")+(B2:B18="ターボ"))*(N2:N18=1)))</f>
        <v>9.375E-2</v>
      </c>
      <c r="L19" s="12" cm="1">
        <f t="array" ref="L19">AVERAGE(_xlfn._xlws.FILTER(L2:L18, ((B2:B18="ターザン")+(B2:B18="ターボ"))*(N2:N18=1)))</f>
        <v>6.25E-2</v>
      </c>
      <c r="M19" s="40" cm="1">
        <f t="array" ref="M19">AVERAGE(_xlfn._xlws.FILTER(M2:M18,((B2:B18="ターザン")+(B2:B18="ターボ"))*(N2:N18=1)))</f>
        <v>37042.25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0.625</v>
      </c>
      <c r="D21" s="12" cm="1">
        <f t="array" ref="D21">AVERAGE(_xlfn._xlws.FILTER(D2:D18, (B2:B18="もみじ３号")))</f>
        <v>0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9.375E-2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9.375E-2</v>
      </c>
      <c r="L21" s="12" cm="1">
        <f t="array" ref="L21">AVERAGE(_xlfn._xlws.FILTER(L2:L18, (B2:B18="もみじ３号")))</f>
        <v>0</v>
      </c>
      <c r="M21" s="40" cm="1">
        <f t="array" ref="M21">AVERAGE(_xlfn._xlws.FILTER(M4:M18, (B4:B18="もみじ３号")))</f>
        <v>37050</v>
      </c>
      <c r="N21">
        <v>1</v>
      </c>
    </row>
    <row r="22" spans="1:14" s="9" customFormat="1">
      <c r="A22" s="7" t="s">
        <v>21</v>
      </c>
      <c r="B22" s="8"/>
      <c r="C22" s="13">
        <f>AVERAGE(C2:C18)</f>
        <v>1.0294117647058822</v>
      </c>
      <c r="D22" s="13">
        <f>AVERAGE(D2:D18)</f>
        <v>0</v>
      </c>
      <c r="E22" s="13">
        <f>AVERAGE(E2:E18)</f>
        <v>7.3529411764705885E-2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5.8823529411764705E-2</v>
      </c>
      <c r="I22" s="13">
        <f t="shared" si="0"/>
        <v>0</v>
      </c>
      <c r="J22" s="13">
        <f t="shared" si="0"/>
        <v>2.9411764705882353E-2</v>
      </c>
      <c r="K22" s="13">
        <f t="shared" si="0"/>
        <v>8.8235294117647065E-2</v>
      </c>
      <c r="L22" s="13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19:M2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5435-E470-0E4B-A58C-8CDC85EBD355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37480</v>
      </c>
      <c r="D1" s="11">
        <v>37408</v>
      </c>
      <c r="E1" s="11">
        <v>37399</v>
      </c>
      <c r="F1" s="11">
        <v>37383</v>
      </c>
      <c r="G1" s="17">
        <v>37364</v>
      </c>
      <c r="H1" s="11">
        <v>37350</v>
      </c>
      <c r="I1" s="11">
        <v>37337</v>
      </c>
      <c r="J1" s="11">
        <v>37322</v>
      </c>
      <c r="K1" s="11">
        <v>37308</v>
      </c>
      <c r="L1" s="11">
        <v>37294</v>
      </c>
      <c r="M1" s="9" t="s">
        <v>98</v>
      </c>
      <c r="N1" s="9" t="s">
        <v>100</v>
      </c>
    </row>
    <row r="2" spans="1:14">
      <c r="A2" s="5" t="s">
        <v>70</v>
      </c>
      <c r="B2" s="2" t="s">
        <v>3</v>
      </c>
      <c r="C2" s="14">
        <v>1.6949152542372881</v>
      </c>
      <c r="D2" s="16">
        <v>0</v>
      </c>
      <c r="E2" s="14">
        <v>0.75</v>
      </c>
      <c r="F2" s="14">
        <v>2.75</v>
      </c>
      <c r="G2" s="20">
        <v>0.75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1">
        <v>37406</v>
      </c>
      <c r="N2">
        <v>1</v>
      </c>
    </row>
    <row r="3" spans="1:14">
      <c r="A3" s="5" t="s">
        <v>86</v>
      </c>
      <c r="B3" s="2" t="s">
        <v>3</v>
      </c>
      <c r="C3" s="14">
        <v>6.7796610169491522</v>
      </c>
      <c r="D3" s="14">
        <v>0</v>
      </c>
      <c r="E3" s="14">
        <v>1.5</v>
      </c>
      <c r="F3" s="14">
        <v>2.25</v>
      </c>
      <c r="G3" s="18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37406</v>
      </c>
      <c r="N3" s="46">
        <v>1</v>
      </c>
    </row>
    <row r="4" spans="1:14">
      <c r="A4" s="5" t="s">
        <v>72</v>
      </c>
      <c r="B4" s="2" t="s">
        <v>3</v>
      </c>
      <c r="C4" s="14">
        <v>0</v>
      </c>
      <c r="D4" s="14">
        <v>0</v>
      </c>
      <c r="E4" s="14">
        <v>0.25</v>
      </c>
      <c r="F4" s="14">
        <v>0.25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37406</v>
      </c>
      <c r="N4">
        <v>1</v>
      </c>
    </row>
    <row r="5" spans="1:14">
      <c r="A5" s="5" t="s">
        <v>73</v>
      </c>
      <c r="B5" s="2" t="s">
        <v>11</v>
      </c>
      <c r="C5" s="14">
        <v>0</v>
      </c>
      <c r="D5" s="14">
        <v>0</v>
      </c>
      <c r="E5" s="14">
        <v>0.75</v>
      </c>
      <c r="F5" s="14">
        <v>1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37414</v>
      </c>
      <c r="N5">
        <v>1</v>
      </c>
    </row>
    <row r="6" spans="1:14">
      <c r="A6" s="5" t="s">
        <v>74</v>
      </c>
      <c r="B6" s="2" t="s">
        <v>11</v>
      </c>
      <c r="C6" s="14">
        <v>4.7619047619047619</v>
      </c>
      <c r="D6" s="14">
        <v>0</v>
      </c>
      <c r="E6" s="14">
        <v>0.75</v>
      </c>
      <c r="F6" s="14">
        <v>1.5</v>
      </c>
      <c r="G6" s="18">
        <v>0</v>
      </c>
      <c r="H6" s="14">
        <v>0</v>
      </c>
      <c r="I6" s="14">
        <v>0</v>
      </c>
      <c r="J6" s="14">
        <v>0.25</v>
      </c>
      <c r="K6" s="14">
        <v>0</v>
      </c>
      <c r="L6" s="14">
        <v>0</v>
      </c>
      <c r="M6" s="41">
        <v>37414</v>
      </c>
      <c r="N6">
        <v>1</v>
      </c>
    </row>
    <row r="7" spans="1:14">
      <c r="A7" s="5" t="s">
        <v>75</v>
      </c>
      <c r="B7" s="2" t="s">
        <v>3</v>
      </c>
      <c r="C7" s="14">
        <v>0</v>
      </c>
      <c r="D7" s="14">
        <v>0</v>
      </c>
      <c r="E7" s="14">
        <v>0</v>
      </c>
      <c r="F7" s="14">
        <v>0.5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37406</v>
      </c>
      <c r="N7" s="46">
        <v>1</v>
      </c>
    </row>
    <row r="8" spans="1:14">
      <c r="A8" s="5" t="s">
        <v>76</v>
      </c>
      <c r="B8" s="2" t="s">
        <v>3</v>
      </c>
      <c r="C8" s="14">
        <v>4.7619047619047619</v>
      </c>
      <c r="D8" s="14">
        <v>0</v>
      </c>
      <c r="E8" s="14">
        <v>0</v>
      </c>
      <c r="F8" s="14">
        <v>0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37406</v>
      </c>
      <c r="N8">
        <v>1</v>
      </c>
    </row>
    <row r="9" spans="1:14">
      <c r="A9" s="5" t="s">
        <v>77</v>
      </c>
      <c r="B9" s="2" t="s">
        <v>11</v>
      </c>
      <c r="C9" s="14">
        <v>10</v>
      </c>
      <c r="D9" s="14">
        <v>15.8</v>
      </c>
      <c r="E9" s="14">
        <v>6.25</v>
      </c>
      <c r="F9" s="14">
        <v>8.75</v>
      </c>
      <c r="G9" s="18">
        <v>1.25</v>
      </c>
      <c r="H9" s="14">
        <v>0.25</v>
      </c>
      <c r="I9" s="14">
        <v>0.25</v>
      </c>
      <c r="J9" s="14">
        <v>0.25</v>
      </c>
      <c r="K9" s="14">
        <v>0.25</v>
      </c>
      <c r="L9" s="14">
        <v>0</v>
      </c>
      <c r="M9" s="41">
        <v>37414</v>
      </c>
      <c r="N9">
        <v>1</v>
      </c>
    </row>
    <row r="10" spans="1:14">
      <c r="A10" s="5" t="s">
        <v>87</v>
      </c>
      <c r="B10" s="2" t="s">
        <v>11</v>
      </c>
      <c r="C10" s="14">
        <v>11.666666666666666</v>
      </c>
      <c r="D10" s="14">
        <v>1</v>
      </c>
      <c r="E10" s="14">
        <v>5</v>
      </c>
      <c r="F10" s="14">
        <v>9</v>
      </c>
      <c r="G10" s="18">
        <v>1.25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1">
        <v>37414</v>
      </c>
      <c r="N10" s="46">
        <v>1</v>
      </c>
    </row>
    <row r="11" spans="1:14">
      <c r="A11" s="5" t="s">
        <v>79</v>
      </c>
      <c r="B11" s="2" t="s">
        <v>3</v>
      </c>
      <c r="C11" s="14">
        <v>11.864406779661017</v>
      </c>
      <c r="D11" s="14">
        <v>9</v>
      </c>
      <c r="E11" s="14">
        <v>9.5</v>
      </c>
      <c r="F11" s="14">
        <v>13.5</v>
      </c>
      <c r="G11" s="18">
        <v>3.25</v>
      </c>
      <c r="H11" s="14">
        <v>1.75</v>
      </c>
      <c r="I11" s="14">
        <v>0.5</v>
      </c>
      <c r="J11" s="14">
        <v>0.5</v>
      </c>
      <c r="K11" s="14">
        <v>1.5</v>
      </c>
      <c r="L11" s="14">
        <v>0.25</v>
      </c>
      <c r="M11" s="41">
        <v>37406</v>
      </c>
      <c r="N11">
        <v>1</v>
      </c>
    </row>
    <row r="12" spans="1:14">
      <c r="A12" s="5" t="s">
        <v>80</v>
      </c>
      <c r="B12" s="2" t="s">
        <v>3</v>
      </c>
      <c r="C12" s="14">
        <v>1.4084507042253522</v>
      </c>
      <c r="D12" s="14">
        <v>7.8</v>
      </c>
      <c r="E12" s="14">
        <v>2.75</v>
      </c>
      <c r="F12" s="14">
        <v>4.5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37406</v>
      </c>
      <c r="N12">
        <v>1</v>
      </c>
    </row>
    <row r="13" spans="1:14">
      <c r="A13" s="5" t="s">
        <v>81</v>
      </c>
      <c r="B13" s="2" t="s">
        <v>3</v>
      </c>
      <c r="C13" s="14">
        <v>12.727272727272727</v>
      </c>
      <c r="D13" s="14">
        <v>3.1</v>
      </c>
      <c r="E13" s="14">
        <v>1.25</v>
      </c>
      <c r="F13" s="14">
        <v>1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37406</v>
      </c>
      <c r="N13" s="46">
        <v>1</v>
      </c>
    </row>
    <row r="14" spans="1:14">
      <c r="A14" s="5" t="s">
        <v>82</v>
      </c>
      <c r="B14" s="2" t="s">
        <v>3</v>
      </c>
      <c r="C14" s="14">
        <v>0</v>
      </c>
      <c r="D14" s="14">
        <v>3</v>
      </c>
      <c r="E14" s="14">
        <v>4.5</v>
      </c>
      <c r="F14" s="14">
        <v>5</v>
      </c>
      <c r="G14" s="18">
        <v>1.25</v>
      </c>
      <c r="H14" s="14">
        <v>0.75</v>
      </c>
      <c r="I14" s="14">
        <v>0</v>
      </c>
      <c r="J14" s="14">
        <v>0</v>
      </c>
      <c r="K14" s="14">
        <v>0</v>
      </c>
      <c r="L14" s="14">
        <v>0</v>
      </c>
      <c r="M14" s="41">
        <v>37406</v>
      </c>
      <c r="N14">
        <v>1</v>
      </c>
    </row>
    <row r="15" spans="1:14">
      <c r="A15" s="5" t="s">
        <v>83</v>
      </c>
      <c r="B15" s="2" t="s">
        <v>11</v>
      </c>
      <c r="C15" s="14">
        <v>0</v>
      </c>
      <c r="D15" s="14">
        <v>1.8</v>
      </c>
      <c r="E15" s="14">
        <v>1</v>
      </c>
      <c r="F15" s="14">
        <v>1.25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37414</v>
      </c>
      <c r="N15" s="46">
        <v>1</v>
      </c>
    </row>
    <row r="16" spans="1:14">
      <c r="A16" s="5" t="s">
        <v>84</v>
      </c>
      <c r="B16" s="2" t="s">
        <v>11</v>
      </c>
      <c r="C16" s="14">
        <v>3.3898305084745761</v>
      </c>
      <c r="D16" s="14">
        <v>7.1</v>
      </c>
      <c r="E16" s="14">
        <v>3.5</v>
      </c>
      <c r="F16" s="14">
        <v>2.5</v>
      </c>
      <c r="G16" s="18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1">
        <v>37414</v>
      </c>
      <c r="N16" s="46">
        <v>1</v>
      </c>
    </row>
    <row r="17" spans="1:14">
      <c r="A17" s="5" t="s">
        <v>85</v>
      </c>
      <c r="B17" s="2" t="s">
        <v>11</v>
      </c>
      <c r="C17" s="14">
        <v>0</v>
      </c>
      <c r="D17" s="14">
        <v>2</v>
      </c>
      <c r="E17" s="14">
        <v>1.25</v>
      </c>
      <c r="F17" s="14">
        <v>2.25</v>
      </c>
      <c r="G17" s="18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41">
        <v>37414</v>
      </c>
      <c r="N17" s="46">
        <v>1</v>
      </c>
    </row>
    <row r="18" spans="1:14" s="1" customFormat="1" ht="21" customHeight="1">
      <c r="A18" s="6" t="s">
        <v>69</v>
      </c>
      <c r="B18" s="3" t="s">
        <v>11</v>
      </c>
      <c r="C18" s="15">
        <v>16.666666666666664</v>
      </c>
      <c r="D18" s="15">
        <v>0</v>
      </c>
      <c r="E18" s="15">
        <v>1</v>
      </c>
      <c r="F18" s="15">
        <v>1.5</v>
      </c>
      <c r="G18" s="19">
        <v>0.25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2">
        <v>37414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4.3596234715833662</v>
      </c>
      <c r="D19" s="12" cm="1">
        <f t="array" ref="D19">AVERAGE(_xlfn._xlws.FILTER(D2:D18,( (B2:B18="ターザン")+(B2:B18="ターボ"))*(N2:N18=1)))</f>
        <v>2.5444444444444447</v>
      </c>
      <c r="E19" s="12" cm="1">
        <f t="array" ref="E19">AVERAGE(_xlfn._xlws.FILTER(E2:E18, ((B2:B18="ターザン")+(B2:B18="ターボ"))*(N2:N18=1)))</f>
        <v>2.2777777777777777</v>
      </c>
      <c r="F19" s="12" cm="1">
        <f t="array" ref="F19">AVERAGE(_xlfn._xlws.FILTER(F2:F18, ((B2:B18="ターザン")+(B2:B18="ターボ"))*(N2:N18=1)))</f>
        <v>3.3055555555555554</v>
      </c>
      <c r="G19" s="12" cm="1">
        <f t="array" ref="G19">AVERAGE(_xlfn._xlws.FILTER(G2:G18, ((B2:B18="ターザン")+(B2:B18="ターボ"))*(N2:N18=1)))</f>
        <v>0.69444444444444442</v>
      </c>
      <c r="H19" s="12" cm="1">
        <f t="array" ref="H19">AVERAGE(_xlfn._xlws.FILTER(H2:H18, ((B2:B18="ターザン")+(B2:B18="ターボ"))*(N2:N18=1)))</f>
        <v>0.30555555555555558</v>
      </c>
      <c r="I19" s="12" cm="1">
        <f t="array" ref="I19">AVERAGE(_xlfn._xlws.FILTER(I2:I18,((B2:B18="ターザン")+(B2:B18="ターボ"))*(N2:N18=1)))</f>
        <v>5.5555555555555552E-2</v>
      </c>
      <c r="J19" s="12" cm="1">
        <f t="array" ref="J19">AVERAGE(_xlfn._xlws.FILTER(J2:J18, ((B2:B18="ターザン")+(B2:B18="ターボ"))*(N2:N18=1)))</f>
        <v>5.5555555555555552E-2</v>
      </c>
      <c r="K19" s="12" cm="1">
        <f t="array" ref="K19">AVERAGE(_xlfn._xlws.FILTER(K2:K18, ((B2:B18="ターザン")+(B2:B18="ターボ"))*(N2:N18=1)))</f>
        <v>0.16666666666666666</v>
      </c>
      <c r="L19" s="12" cm="1">
        <f t="array" ref="L19">AVERAGE(_xlfn._xlws.FILTER(L2:L18, ((B2:B18="ターザン")+(B2:B18="ターボ"))*(N2:N18=1)))</f>
        <v>2.7777777777777776E-2</v>
      </c>
      <c r="M19" s="40" cm="1">
        <f t="array" ref="M19">AVERAGE(_xlfn._xlws.FILTER(M2:M18,((B2:B18="ターザン")+(B2:B18="ターボ"))*(N2:N18=1)))</f>
        <v>37406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>
        <v>6.4837905236907734</v>
      </c>
      <c r="D21" s="12" cm="1">
        <f t="array" ref="D21">AVERAGE(_xlfn._xlws.FILTER(D2:D18, (B2:B18="もみじ３号")))</f>
        <v>3.4625000000000004</v>
      </c>
      <c r="E21" s="12" cm="1">
        <f t="array" ref="E21">AVERAGE(_xlfn._xlws.FILTER(E2:E18, (B2:B18="もみじ３号")))</f>
        <v>2.4375</v>
      </c>
      <c r="F21" s="12" cm="1">
        <f t="array" ref="F21">AVERAGE(_xlfn._xlws.FILTER(F2:F18, (B2:B18="もみじ３号")))</f>
        <v>3.46875</v>
      </c>
      <c r="G21" s="12" cm="1">
        <f t="array" ref="G21">AVERAGE(_xlfn._xlws.FILTER(G2:G18, (B2:B18="もみじ３号")))</f>
        <v>0.46875</v>
      </c>
      <c r="H21" s="12" cm="1">
        <f t="array" ref="H21">AVERAGE(_xlfn._xlws.FILTER(H2:H18, (B2:B18="もみじ３号")))</f>
        <v>6.25E-2</v>
      </c>
      <c r="I21" s="12" cm="1">
        <f t="array" ref="I21">AVERAGE(_xlfn._xlws.FILTER(I2:I18, (B2:B18="もみじ３号")))</f>
        <v>3.125E-2</v>
      </c>
      <c r="J21" s="12" cm="1">
        <f t="array" ref="J21">AVERAGE(_xlfn._xlws.FILTER(J2:J18, (B2:B18="もみじ３号")))</f>
        <v>6.25E-2</v>
      </c>
      <c r="K21" s="12" cm="1">
        <f t="array" ref="K21">AVERAGE(_xlfn._xlws.FILTER(K2:K18, (B2:B18="もみじ３号")))</f>
        <v>3.125E-2</v>
      </c>
      <c r="L21" s="12" cm="1">
        <f t="array" ref="L21">AVERAGE(_xlfn._xlws.FILTER(L2:L18, (B2:B18="もみじ３号")))</f>
        <v>0</v>
      </c>
      <c r="M21" s="40" cm="1">
        <f t="array" ref="M21">AVERAGE(_xlfn._xlws.FILTER(M4:M18, (B4:B18="もみじ３号")))</f>
        <v>37414</v>
      </c>
      <c r="N21">
        <v>1</v>
      </c>
    </row>
    <row r="22" spans="1:14" s="9" customFormat="1">
      <c r="A22" s="7" t="s">
        <v>21</v>
      </c>
      <c r="B22" s="8"/>
      <c r="C22" s="13">
        <v>5.2744886975242196</v>
      </c>
      <c r="D22" s="13">
        <f>AVERAGE(D2:D18)</f>
        <v>2.9764705882352942</v>
      </c>
      <c r="E22" s="13">
        <f>AVERAGE(E2:E18)</f>
        <v>2.3529411764705883</v>
      </c>
      <c r="F22" s="13">
        <f t="shared" ref="F22:L22" si="0">AVERAGE(F2:F18)</f>
        <v>3.3823529411764706</v>
      </c>
      <c r="G22" s="13">
        <f t="shared" si="0"/>
        <v>0.58823529411764708</v>
      </c>
      <c r="H22" s="13">
        <f t="shared" si="0"/>
        <v>0.19117647058823528</v>
      </c>
      <c r="I22" s="13">
        <f t="shared" si="0"/>
        <v>4.4117647058823532E-2</v>
      </c>
      <c r="J22" s="13">
        <f t="shared" si="0"/>
        <v>5.8823529411764705E-2</v>
      </c>
      <c r="K22" s="13">
        <f t="shared" si="0"/>
        <v>0.10294117647058823</v>
      </c>
      <c r="L22" s="13">
        <f t="shared" si="0"/>
        <v>1.4705882352941176E-2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:L22 D21:L21 C20:L20 C19:M19 C21 M20 M21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D1DB-FD5F-7946-A798-7F0096774076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37845</v>
      </c>
      <c r="D1" s="11">
        <v>37773</v>
      </c>
      <c r="E1" s="11">
        <v>37763</v>
      </c>
      <c r="F1" s="11">
        <v>37747</v>
      </c>
      <c r="G1" s="17">
        <v>37728</v>
      </c>
      <c r="H1" s="11">
        <v>37714</v>
      </c>
      <c r="I1" s="11">
        <v>37699</v>
      </c>
      <c r="J1" s="11">
        <v>37685</v>
      </c>
      <c r="K1" s="11">
        <v>37672</v>
      </c>
      <c r="L1" s="11">
        <v>37657</v>
      </c>
      <c r="M1" s="9" t="s">
        <v>98</v>
      </c>
      <c r="N1" s="9" t="s">
        <v>100</v>
      </c>
    </row>
    <row r="2" spans="1:14">
      <c r="A2" s="5" t="s">
        <v>70</v>
      </c>
      <c r="B2" s="2" t="s">
        <v>3</v>
      </c>
      <c r="C2" s="14">
        <v>0</v>
      </c>
      <c r="D2" s="16">
        <v>1</v>
      </c>
      <c r="E2" s="14">
        <v>2.75</v>
      </c>
      <c r="F2" s="14">
        <v>2.5</v>
      </c>
      <c r="G2" s="20">
        <v>0.5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37771</v>
      </c>
      <c r="N2">
        <v>1</v>
      </c>
    </row>
    <row r="3" spans="1:14">
      <c r="A3" s="5" t="s">
        <v>71</v>
      </c>
      <c r="B3" s="2" t="s">
        <v>3</v>
      </c>
      <c r="C3" s="14">
        <v>1.6666666666666667</v>
      </c>
      <c r="D3" s="14">
        <v>1</v>
      </c>
      <c r="E3" s="14">
        <v>2</v>
      </c>
      <c r="F3" s="14">
        <v>1.75</v>
      </c>
      <c r="G3" s="18">
        <v>0</v>
      </c>
      <c r="H3" s="14">
        <v>0</v>
      </c>
      <c r="I3" s="14">
        <v>0.25</v>
      </c>
      <c r="J3" s="14">
        <v>0</v>
      </c>
      <c r="K3" s="14">
        <v>0</v>
      </c>
      <c r="L3" s="14">
        <v>0</v>
      </c>
      <c r="M3" s="41">
        <v>37771</v>
      </c>
      <c r="N3" s="46">
        <v>0</v>
      </c>
    </row>
    <row r="4" spans="1:14">
      <c r="A4" s="5" t="s">
        <v>72</v>
      </c>
      <c r="B4" s="2" t="s">
        <v>3</v>
      </c>
      <c r="C4" s="14">
        <v>0</v>
      </c>
      <c r="D4" s="14">
        <v>1</v>
      </c>
      <c r="E4" s="14">
        <v>0.75</v>
      </c>
      <c r="F4" s="14">
        <v>0.75</v>
      </c>
      <c r="G4" s="18">
        <v>0.25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37771</v>
      </c>
      <c r="N4">
        <v>1</v>
      </c>
    </row>
    <row r="5" spans="1:14">
      <c r="A5" s="5" t="s">
        <v>73</v>
      </c>
      <c r="B5" s="2" t="s">
        <v>3</v>
      </c>
      <c r="C5" s="14">
        <v>0</v>
      </c>
      <c r="D5" s="14">
        <v>0</v>
      </c>
      <c r="E5" s="14">
        <v>0.75</v>
      </c>
      <c r="F5" s="14">
        <v>0.75</v>
      </c>
      <c r="G5" s="18">
        <v>1</v>
      </c>
      <c r="H5" s="14">
        <v>1.5</v>
      </c>
      <c r="I5" s="14">
        <v>0.25</v>
      </c>
      <c r="J5" s="14">
        <v>0</v>
      </c>
      <c r="K5" s="14">
        <v>0</v>
      </c>
      <c r="L5" s="14">
        <v>0</v>
      </c>
      <c r="M5" s="41">
        <v>37771</v>
      </c>
      <c r="N5">
        <v>1</v>
      </c>
    </row>
    <row r="6" spans="1:14">
      <c r="A6" s="5" t="s">
        <v>74</v>
      </c>
      <c r="B6" s="2" t="s">
        <v>3</v>
      </c>
      <c r="C6" s="14">
        <v>1.6666666666666667</v>
      </c>
      <c r="D6" s="14">
        <v>3.1</v>
      </c>
      <c r="E6" s="14">
        <v>1.75</v>
      </c>
      <c r="F6" s="14">
        <v>1.25</v>
      </c>
      <c r="G6" s="18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37771</v>
      </c>
      <c r="N6">
        <v>1</v>
      </c>
    </row>
    <row r="7" spans="1:14">
      <c r="A7" s="5" t="s">
        <v>75</v>
      </c>
      <c r="B7" s="2" t="s">
        <v>3</v>
      </c>
      <c r="C7" s="14">
        <v>8.3333333333333321</v>
      </c>
      <c r="D7" s="14">
        <v>0</v>
      </c>
      <c r="E7" s="14">
        <v>0.75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37771</v>
      </c>
      <c r="N7" s="46">
        <v>1</v>
      </c>
    </row>
    <row r="8" spans="1:14">
      <c r="A8" s="5" t="s">
        <v>76</v>
      </c>
      <c r="B8" s="2" t="s">
        <v>3</v>
      </c>
      <c r="C8" s="14">
        <v>0</v>
      </c>
      <c r="D8" s="14">
        <v>2</v>
      </c>
      <c r="E8" s="14">
        <v>2.25</v>
      </c>
      <c r="F8" s="14">
        <v>1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37771</v>
      </c>
      <c r="N8">
        <v>1</v>
      </c>
    </row>
    <row r="9" spans="1:14">
      <c r="A9" s="5" t="s">
        <v>77</v>
      </c>
      <c r="B9" s="2" t="s">
        <v>11</v>
      </c>
      <c r="C9" s="14">
        <v>11.666666666666666</v>
      </c>
      <c r="D9" s="14">
        <v>12.9</v>
      </c>
      <c r="E9" s="14">
        <v>15.25</v>
      </c>
      <c r="F9" s="14">
        <v>13.25</v>
      </c>
      <c r="G9" s="18">
        <v>4.5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1">
        <v>37778</v>
      </c>
      <c r="N9">
        <v>1</v>
      </c>
    </row>
    <row r="10" spans="1:14">
      <c r="A10" s="5" t="s">
        <v>78</v>
      </c>
      <c r="B10" s="2" t="s">
        <v>3</v>
      </c>
      <c r="C10" s="14">
        <v>3.0769230769230771</v>
      </c>
      <c r="D10" s="14">
        <v>8.9</v>
      </c>
      <c r="E10" s="14">
        <v>6.25</v>
      </c>
      <c r="F10" s="14">
        <v>6.5</v>
      </c>
      <c r="G10" s="18">
        <v>4.75</v>
      </c>
      <c r="H10" s="14">
        <v>1.75</v>
      </c>
      <c r="I10" s="14">
        <v>0.25</v>
      </c>
      <c r="J10" s="14">
        <v>0.25</v>
      </c>
      <c r="K10" s="14">
        <v>0</v>
      </c>
      <c r="L10" s="14">
        <v>1</v>
      </c>
      <c r="M10" s="41">
        <v>37771</v>
      </c>
      <c r="N10" s="46">
        <v>0</v>
      </c>
    </row>
    <row r="11" spans="1:14">
      <c r="A11" s="5" t="s">
        <v>79</v>
      </c>
      <c r="B11" s="2" t="s">
        <v>3</v>
      </c>
      <c r="C11" s="14">
        <v>3.3333333333333335</v>
      </c>
      <c r="D11" s="14">
        <v>1</v>
      </c>
      <c r="E11" s="14">
        <v>1</v>
      </c>
      <c r="F11" s="14">
        <v>1</v>
      </c>
      <c r="G11" s="18">
        <v>0.5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1">
        <v>37771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1</v>
      </c>
      <c r="E12" s="14">
        <v>1.75</v>
      </c>
      <c r="F12" s="14">
        <v>1.5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37771</v>
      </c>
      <c r="N12">
        <v>1</v>
      </c>
    </row>
    <row r="13" spans="1:14">
      <c r="A13" s="5" t="s">
        <v>81</v>
      </c>
      <c r="B13" s="2" t="s">
        <v>3</v>
      </c>
      <c r="C13" s="14">
        <v>0</v>
      </c>
      <c r="D13" s="14">
        <v>8.6999999999999993</v>
      </c>
      <c r="E13" s="14">
        <v>7.5</v>
      </c>
      <c r="F13" s="14">
        <v>9.5</v>
      </c>
      <c r="G13" s="18">
        <v>2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37771</v>
      </c>
      <c r="N13" s="46">
        <v>1</v>
      </c>
    </row>
    <row r="14" spans="1:14">
      <c r="A14" s="5" t="s">
        <v>82</v>
      </c>
      <c r="B14" s="2" t="s">
        <v>3</v>
      </c>
      <c r="C14" s="14">
        <v>1.6129032258064515</v>
      </c>
      <c r="D14" s="14">
        <v>0</v>
      </c>
      <c r="E14" s="14">
        <v>4.25</v>
      </c>
      <c r="F14" s="14">
        <v>3.25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1">
        <v>37771</v>
      </c>
      <c r="N14">
        <v>1</v>
      </c>
    </row>
    <row r="15" spans="1:14">
      <c r="A15" s="5" t="s">
        <v>83</v>
      </c>
      <c r="B15" s="2" t="s">
        <v>11</v>
      </c>
      <c r="C15" s="14">
        <v>1.6666666666666667</v>
      </c>
      <c r="D15" s="14">
        <v>2</v>
      </c>
      <c r="E15" s="14">
        <v>2</v>
      </c>
      <c r="F15" s="14">
        <v>0.5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37778</v>
      </c>
      <c r="N15" s="46">
        <v>1</v>
      </c>
    </row>
    <row r="16" spans="1:14">
      <c r="A16" s="5" t="s">
        <v>84</v>
      </c>
      <c r="B16" s="2" t="s">
        <v>11</v>
      </c>
      <c r="C16" s="14">
        <v>10</v>
      </c>
      <c r="D16" s="14">
        <v>3.9</v>
      </c>
      <c r="E16" s="14">
        <v>7.5</v>
      </c>
      <c r="F16" s="14">
        <v>3.75</v>
      </c>
      <c r="G16" s="18">
        <v>0.75</v>
      </c>
      <c r="H16" s="14">
        <v>0</v>
      </c>
      <c r="I16" s="14">
        <v>0</v>
      </c>
      <c r="J16" s="14">
        <v>0.25</v>
      </c>
      <c r="K16" s="14">
        <v>0</v>
      </c>
      <c r="L16" s="14">
        <v>0</v>
      </c>
      <c r="M16" s="41">
        <v>37778</v>
      </c>
      <c r="N16" s="46">
        <v>1</v>
      </c>
    </row>
    <row r="17" spans="1:14">
      <c r="A17" s="5" t="s">
        <v>85</v>
      </c>
      <c r="B17" s="2" t="s">
        <v>11</v>
      </c>
      <c r="C17" s="14">
        <v>10</v>
      </c>
      <c r="D17" s="14">
        <v>2</v>
      </c>
      <c r="E17" s="14">
        <v>0.75</v>
      </c>
      <c r="F17" s="14">
        <v>0.75</v>
      </c>
      <c r="G17" s="18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41">
        <v>37778</v>
      </c>
      <c r="N17" s="46">
        <v>1</v>
      </c>
    </row>
    <row r="18" spans="1:14" s="1" customFormat="1">
      <c r="A18" s="6" t="s">
        <v>69</v>
      </c>
      <c r="B18" s="3" t="s">
        <v>3</v>
      </c>
      <c r="C18" s="15">
        <v>1.6666666666666667</v>
      </c>
      <c r="D18" s="15">
        <v>0</v>
      </c>
      <c r="E18" s="15">
        <v>0.5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2">
        <v>37771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1.5102639296187683</v>
      </c>
      <c r="D19" s="12" cm="1">
        <f t="array" ref="D19">AVERAGE(_xlfn._xlws.FILTER(D2:D18,( (B2:B18="ターザン")+(B2:B18="ターボ"))*(N2:N18=1)))</f>
        <v>1.6181818181818179</v>
      </c>
      <c r="E19" s="12" cm="1">
        <f t="array" ref="E19">AVERAGE(_xlfn._xlws.FILTER(E2:E18, ((B2:B18="ターザン")+(B2:B18="ターボ"))*(N2:N18=1)))</f>
        <v>2.1818181818181817</v>
      </c>
      <c r="F19" s="12" cm="1">
        <f t="array" ref="F19">AVERAGE(_xlfn._xlws.FILTER(F2:F18, ((B2:B18="ターザン")+(B2:B18="ターボ"))*(N2:N18=1)))</f>
        <v>1.9545454545454546</v>
      </c>
      <c r="G19" s="12" cm="1">
        <f t="array" ref="G19">AVERAGE(_xlfn._xlws.FILTER(G2:G18, ((B2:B18="ターザン")+(B2:B18="ターボ"))*(N2:N18=1)))</f>
        <v>0.5</v>
      </c>
      <c r="H19" s="12" cm="1">
        <f t="array" ref="H19">AVERAGE(_xlfn._xlws.FILTER(H2:H18, ((B2:B18="ターザン")+(B2:B18="ターボ"))*(N2:N18=1)))</f>
        <v>0.15909090909090909</v>
      </c>
      <c r="I19" s="12" cm="1">
        <f t="array" ref="I19">AVERAGE(_xlfn._xlws.FILTER(I2:I18,((B2:B18="ターザン")+(B2:B18="ターボ"))*(N2:N18=1)))</f>
        <v>2.2727272727272728E-2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0" cm="1">
        <f t="array" ref="M19">AVERAGE(_xlfn._xlws.FILTER(M2:M18,((B2:B18="ターザン")+(B2:B18="ターボ"))*(N2:N18=1)))</f>
        <v>37771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8.3333333333333321</v>
      </c>
      <c r="D21" s="12" cm="1">
        <f t="array" ref="D21">AVERAGE(_xlfn._xlws.FILTER(D2:D18, (B2:B18="もみじ３号")))</f>
        <v>5.2</v>
      </c>
      <c r="E21" s="12" cm="1">
        <f t="array" ref="E21">AVERAGE(_xlfn._xlws.FILTER(E2:E18, (B2:B18="もみじ３号")))</f>
        <v>6.375</v>
      </c>
      <c r="F21" s="12" cm="1">
        <f t="array" ref="F21">AVERAGE(_xlfn._xlws.FILTER(F2:F18, (B2:B18="もみじ３号")))</f>
        <v>4.5625</v>
      </c>
      <c r="G21" s="12" cm="1">
        <f t="array" ref="G21">AVERAGE(_xlfn._xlws.FILTER(G2:G18, (B2:B18="もみじ３号")))</f>
        <v>1.3125</v>
      </c>
      <c r="H21" s="12" cm="1">
        <f t="array" ref="H21">AVERAGE(_xlfn._xlws.FILTER(H2:H18, (B2:B18="もみじ３号")))</f>
        <v>0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6.25E-2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0" cm="1">
        <f t="array" ref="M21">AVERAGE(_xlfn._xlws.FILTER(M4:M18, (B4:B18="もみじ３号")))</f>
        <v>37778</v>
      </c>
      <c r="N21">
        <v>1</v>
      </c>
    </row>
    <row r="22" spans="1:14" s="9" customFormat="1">
      <c r="A22" s="7" t="s">
        <v>21</v>
      </c>
      <c r="B22" s="8"/>
      <c r="C22" s="13">
        <f>AVERAGE(C2:C18)</f>
        <v>3.2170486060429129</v>
      </c>
      <c r="D22" s="13">
        <f>AVERAGE(D2:D18)</f>
        <v>2.8529411764705879</v>
      </c>
      <c r="E22" s="13">
        <f>AVERAGE(E2:E18)</f>
        <v>3.3970588235294117</v>
      </c>
      <c r="F22" s="13">
        <f t="shared" ref="F22:L22" si="0">AVERAGE(F2:F18)</f>
        <v>2.8235294117647061</v>
      </c>
      <c r="G22" s="13">
        <f t="shared" si="0"/>
        <v>0.91176470588235292</v>
      </c>
      <c r="H22" s="13">
        <f t="shared" si="0"/>
        <v>0.20588235294117646</v>
      </c>
      <c r="I22" s="13">
        <f t="shared" si="0"/>
        <v>4.4117647058823532E-2</v>
      </c>
      <c r="J22" s="13">
        <f t="shared" si="0"/>
        <v>2.9411764705882353E-2</v>
      </c>
      <c r="K22" s="13">
        <f t="shared" si="0"/>
        <v>0</v>
      </c>
      <c r="L22" s="13">
        <f t="shared" si="0"/>
        <v>5.8823529411764705E-2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648E-42C4-404A-82EA-2CA93526E55F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38209</v>
      </c>
      <c r="D1" s="11">
        <v>38139</v>
      </c>
      <c r="E1" s="11">
        <v>38128</v>
      </c>
      <c r="F1" s="11">
        <v>38113</v>
      </c>
      <c r="G1" s="17">
        <v>38092</v>
      </c>
      <c r="H1" s="11">
        <v>38078</v>
      </c>
      <c r="I1" s="11">
        <v>38064</v>
      </c>
      <c r="J1" s="11">
        <v>38050</v>
      </c>
      <c r="K1" s="11">
        <v>38036</v>
      </c>
      <c r="L1" s="11">
        <v>38022</v>
      </c>
      <c r="M1" s="9" t="s">
        <v>98</v>
      </c>
      <c r="N1" s="9" t="s">
        <v>100</v>
      </c>
    </row>
    <row r="2" spans="1:14">
      <c r="A2" s="5" t="s">
        <v>70</v>
      </c>
      <c r="B2" s="2" t="s">
        <v>3</v>
      </c>
      <c r="C2" s="14">
        <v>3.4482758620689653</v>
      </c>
      <c r="D2" s="16">
        <v>1</v>
      </c>
      <c r="E2" s="14">
        <v>1</v>
      </c>
      <c r="F2" s="14">
        <v>0.25</v>
      </c>
      <c r="G2" s="20">
        <v>0.25</v>
      </c>
      <c r="H2" s="14">
        <v>0</v>
      </c>
      <c r="I2" s="14">
        <v>0</v>
      </c>
      <c r="J2" s="14">
        <v>0.5</v>
      </c>
      <c r="K2" s="14">
        <v>0.5</v>
      </c>
      <c r="L2" s="14">
        <v>0</v>
      </c>
      <c r="M2" s="41">
        <v>38135</v>
      </c>
      <c r="N2">
        <v>1</v>
      </c>
    </row>
    <row r="3" spans="1:14">
      <c r="A3" s="5" t="s">
        <v>71</v>
      </c>
      <c r="B3" s="2" t="s">
        <v>3</v>
      </c>
      <c r="C3" s="14">
        <v>3.3898305084745761</v>
      </c>
      <c r="D3" s="14">
        <v>1</v>
      </c>
      <c r="E3" s="14">
        <v>3</v>
      </c>
      <c r="F3" s="14">
        <v>1.25</v>
      </c>
      <c r="G3" s="18">
        <v>1</v>
      </c>
      <c r="H3" s="14">
        <v>0</v>
      </c>
      <c r="I3" s="14">
        <v>0.25</v>
      </c>
      <c r="J3" s="14">
        <v>0</v>
      </c>
      <c r="K3" s="14">
        <v>0.5</v>
      </c>
      <c r="L3" s="14">
        <v>0.25</v>
      </c>
      <c r="M3" s="41">
        <v>38135</v>
      </c>
      <c r="N3" s="46">
        <v>1</v>
      </c>
    </row>
    <row r="4" spans="1:14">
      <c r="A4" s="5" t="s">
        <v>72</v>
      </c>
      <c r="B4" s="2" t="s">
        <v>3</v>
      </c>
      <c r="C4" s="14">
        <v>5.0847457627118651</v>
      </c>
      <c r="D4" s="14">
        <v>2.1</v>
      </c>
      <c r="E4" s="14">
        <v>3.25</v>
      </c>
      <c r="F4" s="14">
        <v>0.5</v>
      </c>
      <c r="G4" s="18">
        <v>0.25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38135</v>
      </c>
      <c r="N4">
        <v>1</v>
      </c>
    </row>
    <row r="5" spans="1:14">
      <c r="A5" s="5" t="s">
        <v>73</v>
      </c>
      <c r="B5" s="2" t="s">
        <v>3</v>
      </c>
      <c r="C5" s="14">
        <v>1.6949152542372881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38135</v>
      </c>
      <c r="N5">
        <v>1</v>
      </c>
    </row>
    <row r="6" spans="1:14">
      <c r="A6" s="5" t="s">
        <v>74</v>
      </c>
      <c r="B6" s="2" t="s">
        <v>3</v>
      </c>
      <c r="C6" s="14">
        <v>1.639344262295082</v>
      </c>
      <c r="D6" s="14">
        <v>0</v>
      </c>
      <c r="E6" s="14">
        <v>0.25</v>
      </c>
      <c r="F6" s="14">
        <v>0.25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38135</v>
      </c>
      <c r="N6">
        <v>1</v>
      </c>
    </row>
    <row r="7" spans="1:14">
      <c r="A7" s="5" t="s">
        <v>75</v>
      </c>
      <c r="B7" s="2" t="s">
        <v>3</v>
      </c>
      <c r="C7" s="14">
        <v>5</v>
      </c>
      <c r="D7" s="14">
        <v>0</v>
      </c>
      <c r="E7" s="14">
        <v>0.5</v>
      </c>
      <c r="F7" s="14">
        <v>1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38135</v>
      </c>
      <c r="N7" s="46">
        <v>1</v>
      </c>
    </row>
    <row r="8" spans="1:14">
      <c r="A8" s="5" t="s">
        <v>76</v>
      </c>
      <c r="B8" s="2" t="s">
        <v>3</v>
      </c>
      <c r="C8" s="14">
        <v>1.7241379310344827</v>
      </c>
      <c r="D8" s="14">
        <v>0</v>
      </c>
      <c r="E8" s="14">
        <v>2.5</v>
      </c>
      <c r="F8" s="14">
        <v>0.25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38135</v>
      </c>
      <c r="N8">
        <v>1</v>
      </c>
    </row>
    <row r="9" spans="1:14">
      <c r="A9" s="5" t="s">
        <v>77</v>
      </c>
      <c r="B9" s="2" t="s">
        <v>3</v>
      </c>
      <c r="C9" s="14">
        <v>1.6666666666666667</v>
      </c>
      <c r="D9" s="14">
        <v>0</v>
      </c>
      <c r="E9" s="14">
        <v>1</v>
      </c>
      <c r="F9" s="14">
        <v>0.75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1">
        <v>38135</v>
      </c>
      <c r="N9">
        <v>1</v>
      </c>
    </row>
    <row r="10" spans="1:14">
      <c r="A10" s="5" t="s">
        <v>78</v>
      </c>
      <c r="B10" s="2" t="s">
        <v>3</v>
      </c>
      <c r="C10" s="14">
        <v>1.6666666666666667</v>
      </c>
      <c r="D10" s="14">
        <v>2</v>
      </c>
      <c r="E10" s="14">
        <v>0.5</v>
      </c>
      <c r="F10" s="14">
        <v>0.5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1">
        <v>38135</v>
      </c>
      <c r="N10" s="46">
        <v>1</v>
      </c>
    </row>
    <row r="11" spans="1:14">
      <c r="A11" s="5" t="s">
        <v>79</v>
      </c>
      <c r="B11" s="2" t="s">
        <v>11</v>
      </c>
      <c r="C11" s="14">
        <v>6.3492063492063489</v>
      </c>
      <c r="D11" s="14">
        <v>57.4</v>
      </c>
      <c r="E11" s="14">
        <v>15</v>
      </c>
      <c r="F11" s="14">
        <v>4.25</v>
      </c>
      <c r="G11" s="18">
        <v>0.5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1">
        <v>38142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1</v>
      </c>
      <c r="E12" s="14">
        <v>3</v>
      </c>
      <c r="F12" s="14">
        <v>0.25</v>
      </c>
      <c r="G12" s="18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38135</v>
      </c>
      <c r="N12">
        <v>1</v>
      </c>
    </row>
    <row r="13" spans="1:14">
      <c r="A13" s="5" t="s">
        <v>81</v>
      </c>
      <c r="B13" s="2" t="s">
        <v>3</v>
      </c>
      <c r="C13" s="14">
        <v>13.793103448275861</v>
      </c>
      <c r="D13" s="14">
        <v>0</v>
      </c>
      <c r="E13" s="14">
        <v>1.75</v>
      </c>
      <c r="F13" s="14">
        <v>0.5</v>
      </c>
      <c r="G13" s="18">
        <v>0</v>
      </c>
      <c r="H13" s="14">
        <v>0.25</v>
      </c>
      <c r="I13" s="14">
        <v>0</v>
      </c>
      <c r="J13" s="14">
        <v>0</v>
      </c>
      <c r="K13" s="14">
        <v>0</v>
      </c>
      <c r="L13" s="14">
        <v>0</v>
      </c>
      <c r="M13" s="41">
        <v>38135</v>
      </c>
      <c r="N13" s="46">
        <v>1</v>
      </c>
    </row>
    <row r="14" spans="1:14">
      <c r="A14" s="5" t="s">
        <v>82</v>
      </c>
      <c r="B14" s="2" t="s">
        <v>3</v>
      </c>
      <c r="C14" s="14">
        <v>3.3898305084745761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0.25</v>
      </c>
      <c r="J14" s="14">
        <v>0</v>
      </c>
      <c r="K14" s="14">
        <v>0</v>
      </c>
      <c r="L14" s="14">
        <v>0</v>
      </c>
      <c r="M14" s="41">
        <v>38135</v>
      </c>
      <c r="N14">
        <v>0</v>
      </c>
    </row>
    <row r="15" spans="1:14">
      <c r="A15" s="5" t="s">
        <v>83</v>
      </c>
      <c r="B15" s="2" t="s">
        <v>11</v>
      </c>
      <c r="C15" s="14">
        <v>1.6949152542372881</v>
      </c>
      <c r="D15" s="14">
        <v>2</v>
      </c>
      <c r="E15" s="14">
        <v>0.25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38142</v>
      </c>
      <c r="N15" s="46">
        <v>1</v>
      </c>
    </row>
    <row r="16" spans="1:14">
      <c r="A16" s="5" t="s">
        <v>84</v>
      </c>
      <c r="B16" s="2" t="s">
        <v>3</v>
      </c>
      <c r="C16" s="14">
        <v>8.4745762711864394</v>
      </c>
      <c r="D16" s="14">
        <v>0</v>
      </c>
      <c r="E16" s="14">
        <v>0.75</v>
      </c>
      <c r="F16" s="14">
        <v>0.25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1">
        <v>38135</v>
      </c>
      <c r="N16" s="46">
        <v>1</v>
      </c>
    </row>
    <row r="17" spans="1:14">
      <c r="A17" s="5" t="s">
        <v>85</v>
      </c>
      <c r="B17" s="2" t="s">
        <v>11</v>
      </c>
      <c r="C17" s="14">
        <v>0</v>
      </c>
      <c r="D17" s="14">
        <v>1</v>
      </c>
      <c r="E17" s="14">
        <v>0</v>
      </c>
      <c r="F17" s="14">
        <v>0.25</v>
      </c>
      <c r="G17" s="18">
        <v>0</v>
      </c>
      <c r="H17" s="14">
        <v>0</v>
      </c>
      <c r="I17" s="14">
        <v>0.25</v>
      </c>
      <c r="J17" s="14">
        <v>0</v>
      </c>
      <c r="K17" s="14">
        <v>0</v>
      </c>
      <c r="L17" s="14">
        <v>0</v>
      </c>
      <c r="M17" s="41">
        <v>38142</v>
      </c>
      <c r="N17" s="46">
        <v>1</v>
      </c>
    </row>
    <row r="18" spans="1:14" s="1" customFormat="1">
      <c r="A18" s="6" t="s">
        <v>69</v>
      </c>
      <c r="B18" s="3" t="s">
        <v>11</v>
      </c>
      <c r="C18" s="15">
        <v>0</v>
      </c>
      <c r="D18" s="15">
        <v>1</v>
      </c>
      <c r="E18" s="15">
        <v>0</v>
      </c>
      <c r="F18" s="15">
        <v>0</v>
      </c>
      <c r="G18" s="19">
        <v>0.25</v>
      </c>
      <c r="H18" s="15">
        <v>0.75</v>
      </c>
      <c r="I18" s="15">
        <v>0</v>
      </c>
      <c r="J18" s="15">
        <v>0</v>
      </c>
      <c r="K18" s="15">
        <v>0</v>
      </c>
      <c r="L18" s="15">
        <v>0</v>
      </c>
      <c r="M18" s="42">
        <v>38142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3.9651885528014916</v>
      </c>
      <c r="D19" s="12" cm="1">
        <f t="array" ref="D19">AVERAGE(_xlfn._xlws.FILTER(D2:D18,( (B2:B18="ターザン")+(B2:B18="ターボ"))*(N2:N18=1)))</f>
        <v>0.59166666666666667</v>
      </c>
      <c r="E19" s="12" cm="1">
        <f t="array" ref="E19">AVERAGE(_xlfn._xlws.FILTER(E2:E18, ((B2:B18="ターザン")+(B2:B18="ターボ"))*(N2:N18=1)))</f>
        <v>1.4791666666666667</v>
      </c>
      <c r="F19" s="12" cm="1">
        <f t="array" ref="F19">AVERAGE(_xlfn._xlws.FILTER(F2:F18, ((B2:B18="ターザン")+(B2:B18="ターボ"))*(N2:N18=1)))</f>
        <v>0.47916666666666669</v>
      </c>
      <c r="G19" s="12" cm="1">
        <f t="array" ref="G19">AVERAGE(_xlfn._xlws.FILTER(G2:G18, ((B2:B18="ターザン")+(B2:B18="ターボ"))*(N2:N18=1)))</f>
        <v>0.14583333333333334</v>
      </c>
      <c r="H19" s="12" cm="1">
        <f t="array" ref="H19">AVERAGE(_xlfn._xlws.FILTER(H2:H18, ((B2:B18="ターザン")+(B2:B18="ターボ"))*(N2:N18=1)))</f>
        <v>2.0833333333333332E-2</v>
      </c>
      <c r="I19" s="12" cm="1">
        <f t="array" ref="I19">AVERAGE(_xlfn._xlws.FILTER(I2:I18,((B2:B18="ターザン")+(B2:B18="ターボ"))*(N2:N18=1)))</f>
        <v>2.0833333333333332E-2</v>
      </c>
      <c r="J19" s="12" cm="1">
        <f t="array" ref="J19">AVERAGE(_xlfn._xlws.FILTER(J2:J18, ((B2:B18="ターザン")+(B2:B18="ターボ"))*(N2:N18=1)))</f>
        <v>4.1666666666666664E-2</v>
      </c>
      <c r="K19" s="12" cm="1">
        <f t="array" ref="K19">AVERAGE(_xlfn._xlws.FILTER(K2:K18, ((B2:B18="ターザン")+(B2:B18="ターボ"))*(N2:N18=1)))</f>
        <v>8.3333333333333329E-2</v>
      </c>
      <c r="L19" s="12" cm="1">
        <f t="array" ref="L19">AVERAGE(_xlfn._xlws.FILTER(L2:L18, ((B2:B18="ターザン")+(B2:B18="ターボ"))*(N2:N18=1)))</f>
        <v>2.0833333333333332E-2</v>
      </c>
      <c r="M19" s="40" cm="1">
        <f t="array" ref="M19">AVERAGE(_xlfn._xlws.FILTER(M2:M18,((B2:B18="ターザン")+(B2:B18="ターボ"))*(N2:N18=1)))</f>
        <v>38135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2.0110304008609092</v>
      </c>
      <c r="D21" s="12" cm="1">
        <f t="array" ref="D21">AVERAGE(_xlfn._xlws.FILTER(D2:D18, (B2:B18="もみじ３号")))</f>
        <v>15.35</v>
      </c>
      <c r="E21" s="12" cm="1">
        <f t="array" ref="E21">AVERAGE(_xlfn._xlws.FILTER(E2:E18, (B2:B18="もみじ３号")))</f>
        <v>3.8125</v>
      </c>
      <c r="F21" s="12" cm="1">
        <f t="array" ref="F21">AVERAGE(_xlfn._xlws.FILTER(F2:F18, (B2:B18="もみじ３号")))</f>
        <v>1.125</v>
      </c>
      <c r="G21" s="12" cm="1">
        <f t="array" ref="G21">AVERAGE(_xlfn._xlws.FILTER(G2:G18, (B2:B18="もみじ３号")))</f>
        <v>0.1875</v>
      </c>
      <c r="H21" s="12" cm="1">
        <f t="array" ref="H21">AVERAGE(_xlfn._xlws.FILTER(H2:H18, (B2:B18="もみじ３号")))</f>
        <v>0.1875</v>
      </c>
      <c r="I21" s="12" cm="1">
        <f t="array" ref="I21">AVERAGE(_xlfn._xlws.FILTER(I2:I18, (B2:B18="もみじ３号")))</f>
        <v>6.25E-2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0" cm="1">
        <f t="array" ref="M21">AVERAGE(_xlfn._xlws.FILTER(M4:M18, (B4:B18="もみじ３号")))</f>
        <v>38142</v>
      </c>
      <c r="N21">
        <v>1</v>
      </c>
    </row>
    <row r="22" spans="1:14" s="9" customFormat="1">
      <c r="A22" s="7" t="s">
        <v>21</v>
      </c>
      <c r="B22" s="8"/>
      <c r="C22" s="13">
        <f>AVERAGE(C2:C18)</f>
        <v>3.4715420438550648</v>
      </c>
      <c r="D22" s="13">
        <f>AVERAGE(D2:D18)</f>
        <v>4.0294117647058822</v>
      </c>
      <c r="E22" s="13">
        <f>AVERAGE(E2:E18)</f>
        <v>1.9411764705882353</v>
      </c>
      <c r="F22" s="13">
        <f t="shared" ref="F22:L22" si="0">AVERAGE(F2:F18)</f>
        <v>0.6029411764705882</v>
      </c>
      <c r="G22" s="13">
        <f t="shared" si="0"/>
        <v>0.14705882352941177</v>
      </c>
      <c r="H22" s="13">
        <f t="shared" si="0"/>
        <v>5.8823529411764705E-2</v>
      </c>
      <c r="I22" s="13">
        <f t="shared" si="0"/>
        <v>4.4117647058823532E-2</v>
      </c>
      <c r="J22" s="13">
        <f t="shared" si="0"/>
        <v>2.9411764705882353E-2</v>
      </c>
      <c r="K22" s="13">
        <f t="shared" si="0"/>
        <v>5.8823529411764705E-2</v>
      </c>
      <c r="L22" s="13">
        <f t="shared" si="0"/>
        <v>1.4705882352941176E-2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1BA7-0E41-5B42-ADCD-03D8CC10F407}">
  <dimension ref="A1:N23"/>
  <sheetViews>
    <sheetView zoomScale="85" workbookViewId="0">
      <selection activeCell="A19" sqref="A19:XFD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38549</v>
      </c>
      <c r="D1" s="11">
        <v>38504</v>
      </c>
      <c r="E1" s="11">
        <v>38498</v>
      </c>
      <c r="F1" s="11">
        <v>38481</v>
      </c>
      <c r="G1" s="17">
        <v>38463</v>
      </c>
      <c r="H1" s="11">
        <v>38449</v>
      </c>
      <c r="I1" s="11">
        <v>38435</v>
      </c>
      <c r="J1" s="11">
        <v>38421</v>
      </c>
      <c r="K1" s="11">
        <v>38407</v>
      </c>
      <c r="L1" s="11">
        <v>38393</v>
      </c>
      <c r="M1" s="9" t="s">
        <v>98</v>
      </c>
      <c r="N1" s="9" t="s">
        <v>100</v>
      </c>
    </row>
    <row r="2" spans="1:14">
      <c r="A2" s="5" t="s">
        <v>70</v>
      </c>
      <c r="B2" s="2" t="s">
        <v>3</v>
      </c>
      <c r="C2" s="14">
        <v>10</v>
      </c>
      <c r="D2" s="16">
        <v>3</v>
      </c>
      <c r="E2" s="14">
        <v>1.25</v>
      </c>
      <c r="F2" s="14">
        <v>1</v>
      </c>
      <c r="G2" s="20">
        <v>1.25</v>
      </c>
      <c r="H2" s="14">
        <v>2.5</v>
      </c>
      <c r="I2" s="14">
        <v>1.25</v>
      </c>
      <c r="J2" s="14">
        <v>0.75</v>
      </c>
      <c r="K2" s="14">
        <v>0</v>
      </c>
      <c r="L2" s="14">
        <v>0</v>
      </c>
      <c r="M2" s="41">
        <v>38506</v>
      </c>
      <c r="N2">
        <v>1</v>
      </c>
    </row>
    <row r="3" spans="1:14">
      <c r="A3" s="5" t="s">
        <v>71</v>
      </c>
      <c r="B3" s="2" t="s">
        <v>3</v>
      </c>
      <c r="C3" s="14">
        <v>4.918032786885246</v>
      </c>
      <c r="D3" s="14">
        <v>0</v>
      </c>
      <c r="E3" s="14">
        <v>0</v>
      </c>
      <c r="F3" s="14">
        <v>0</v>
      </c>
      <c r="G3" s="18">
        <v>0.75</v>
      </c>
      <c r="H3" s="14">
        <v>0</v>
      </c>
      <c r="I3" s="14">
        <v>0.25</v>
      </c>
      <c r="J3" s="14">
        <v>0.25</v>
      </c>
      <c r="K3" s="14">
        <v>0</v>
      </c>
      <c r="L3" s="14">
        <v>0</v>
      </c>
      <c r="M3" s="41">
        <v>38506</v>
      </c>
      <c r="N3" s="46">
        <v>0</v>
      </c>
    </row>
    <row r="4" spans="1:14">
      <c r="A4" s="5" t="s">
        <v>72</v>
      </c>
      <c r="B4" s="2" t="s">
        <v>3</v>
      </c>
      <c r="C4" s="14">
        <v>30.508474576271187</v>
      </c>
      <c r="D4" s="14">
        <v>1.1000000000000001</v>
      </c>
      <c r="E4" s="14">
        <v>0.25</v>
      </c>
      <c r="F4" s="14">
        <v>0</v>
      </c>
      <c r="G4" s="18">
        <v>8</v>
      </c>
      <c r="H4" s="14">
        <v>2.75</v>
      </c>
      <c r="I4" s="14">
        <v>1.25</v>
      </c>
      <c r="J4" s="14">
        <v>0.75</v>
      </c>
      <c r="K4" s="14">
        <v>0</v>
      </c>
      <c r="L4" s="14">
        <v>0</v>
      </c>
      <c r="M4" s="41">
        <v>38506</v>
      </c>
      <c r="N4">
        <v>1</v>
      </c>
    </row>
    <row r="5" spans="1:14">
      <c r="A5" s="5" t="s">
        <v>73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0.25</v>
      </c>
      <c r="K5" s="14">
        <v>0</v>
      </c>
      <c r="L5" s="14">
        <v>0</v>
      </c>
      <c r="M5" s="41">
        <v>38506</v>
      </c>
      <c r="N5">
        <v>1</v>
      </c>
    </row>
    <row r="6" spans="1:14">
      <c r="A6" s="5" t="s">
        <v>74</v>
      </c>
      <c r="B6" s="2" t="s">
        <v>3</v>
      </c>
      <c r="C6" s="14">
        <v>1.6666666666666667</v>
      </c>
      <c r="D6" s="14">
        <v>0</v>
      </c>
      <c r="E6" s="14">
        <v>0.25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38506</v>
      </c>
      <c r="N6">
        <v>1</v>
      </c>
    </row>
    <row r="7" spans="1:14">
      <c r="A7" s="5" t="s">
        <v>75</v>
      </c>
      <c r="B7" s="2" t="s">
        <v>11</v>
      </c>
      <c r="C7" s="14">
        <v>1.6666666666666667</v>
      </c>
      <c r="D7" s="14">
        <v>0</v>
      </c>
      <c r="E7" s="14">
        <v>0.5</v>
      </c>
      <c r="F7" s="14">
        <v>0.5</v>
      </c>
      <c r="G7" s="18">
        <v>0.5</v>
      </c>
      <c r="H7" s="14">
        <v>0.5</v>
      </c>
      <c r="I7" s="14">
        <v>0.5</v>
      </c>
      <c r="J7" s="14">
        <v>0</v>
      </c>
      <c r="K7" s="14">
        <v>0</v>
      </c>
      <c r="L7" s="14">
        <v>0</v>
      </c>
      <c r="M7" s="41">
        <v>38506</v>
      </c>
      <c r="N7" s="46">
        <v>1</v>
      </c>
    </row>
    <row r="8" spans="1:14">
      <c r="A8" s="5" t="s">
        <v>76</v>
      </c>
      <c r="B8" s="2" t="s">
        <v>3</v>
      </c>
      <c r="C8" s="14">
        <v>9.8360655737704921</v>
      </c>
      <c r="D8" s="14">
        <v>0</v>
      </c>
      <c r="E8" s="14">
        <v>0.25</v>
      </c>
      <c r="F8" s="14">
        <v>0.25</v>
      </c>
      <c r="G8" s="18">
        <v>1</v>
      </c>
      <c r="H8" s="14">
        <v>0.5</v>
      </c>
      <c r="I8" s="14">
        <v>0</v>
      </c>
      <c r="J8" s="14">
        <v>0.25</v>
      </c>
      <c r="K8" s="14">
        <v>0</v>
      </c>
      <c r="L8" s="14">
        <v>0</v>
      </c>
      <c r="M8" s="41">
        <v>38506</v>
      </c>
      <c r="N8">
        <v>1</v>
      </c>
    </row>
    <row r="9" spans="1:14">
      <c r="A9" s="5" t="s">
        <v>77</v>
      </c>
      <c r="B9" s="2" t="s">
        <v>11</v>
      </c>
      <c r="C9" s="14">
        <v>1.6949152542372881</v>
      </c>
      <c r="D9" s="14">
        <v>1</v>
      </c>
      <c r="E9" s="14">
        <v>1.75</v>
      </c>
      <c r="F9" s="14">
        <v>2.25</v>
      </c>
      <c r="G9" s="18">
        <v>2</v>
      </c>
      <c r="H9" s="14">
        <v>2.5</v>
      </c>
      <c r="I9" s="14">
        <v>0.75</v>
      </c>
      <c r="J9" s="14">
        <v>0.25</v>
      </c>
      <c r="K9" s="14">
        <v>0</v>
      </c>
      <c r="L9" s="14">
        <v>0</v>
      </c>
      <c r="M9" s="41">
        <v>38506</v>
      </c>
      <c r="N9">
        <v>1</v>
      </c>
    </row>
    <row r="10" spans="1:14">
      <c r="A10" s="5" t="s">
        <v>78</v>
      </c>
      <c r="B10" s="2" t="s">
        <v>3</v>
      </c>
      <c r="C10" s="14">
        <v>5</v>
      </c>
      <c r="D10" s="14">
        <v>5</v>
      </c>
      <c r="E10" s="14">
        <v>0.5</v>
      </c>
      <c r="F10" s="14">
        <v>0</v>
      </c>
      <c r="G10" s="18">
        <v>0.5</v>
      </c>
      <c r="H10" s="14">
        <v>0.25</v>
      </c>
      <c r="I10" s="14">
        <v>0.25</v>
      </c>
      <c r="J10" s="14">
        <v>0.25</v>
      </c>
      <c r="K10" s="14">
        <v>0</v>
      </c>
      <c r="L10" s="14">
        <v>0</v>
      </c>
      <c r="M10" s="41">
        <v>38506</v>
      </c>
      <c r="N10">
        <v>0</v>
      </c>
    </row>
    <row r="11" spans="1:14">
      <c r="A11" s="5" t="s">
        <v>79</v>
      </c>
      <c r="B11" s="2" t="s">
        <v>3</v>
      </c>
      <c r="C11" s="14">
        <v>13.333333333333334</v>
      </c>
      <c r="D11" s="14">
        <v>1.9</v>
      </c>
      <c r="E11" s="14">
        <v>1</v>
      </c>
      <c r="F11" s="14">
        <v>0.5</v>
      </c>
      <c r="G11" s="18">
        <v>0.5</v>
      </c>
      <c r="H11" s="14">
        <v>0.75</v>
      </c>
      <c r="I11" s="14">
        <v>0.75</v>
      </c>
      <c r="J11" s="14">
        <v>0.25</v>
      </c>
      <c r="K11" s="14">
        <v>0</v>
      </c>
      <c r="L11" s="14">
        <v>0</v>
      </c>
      <c r="M11" s="41">
        <v>38506</v>
      </c>
      <c r="N11">
        <v>1</v>
      </c>
    </row>
    <row r="12" spans="1:14">
      <c r="A12" s="5" t="s">
        <v>80</v>
      </c>
      <c r="B12" s="2" t="s">
        <v>3</v>
      </c>
      <c r="C12" s="14">
        <v>8.9285714285714288</v>
      </c>
      <c r="D12" s="14">
        <v>3.1</v>
      </c>
      <c r="E12" s="14">
        <v>2.25</v>
      </c>
      <c r="F12" s="14">
        <v>12.25</v>
      </c>
      <c r="G12" s="18">
        <v>8.75</v>
      </c>
      <c r="H12" s="14">
        <v>2</v>
      </c>
      <c r="I12" s="14">
        <v>0.25</v>
      </c>
      <c r="J12" s="14">
        <v>0</v>
      </c>
      <c r="K12" s="14">
        <v>0</v>
      </c>
      <c r="L12" s="14">
        <v>0.25</v>
      </c>
      <c r="M12" s="41">
        <v>38506</v>
      </c>
      <c r="N12">
        <v>1</v>
      </c>
    </row>
    <row r="13" spans="1:14">
      <c r="A13" s="5" t="s">
        <v>81</v>
      </c>
      <c r="B13" s="2" t="s">
        <v>3</v>
      </c>
      <c r="C13" s="14">
        <v>20.689655172413794</v>
      </c>
      <c r="D13" s="14">
        <v>0</v>
      </c>
      <c r="E13" s="14">
        <v>1.25</v>
      </c>
      <c r="F13" s="14">
        <v>1.25</v>
      </c>
      <c r="G13" s="18">
        <v>1.25</v>
      </c>
      <c r="H13" s="14">
        <v>1</v>
      </c>
      <c r="I13" s="14">
        <v>0.5</v>
      </c>
      <c r="J13" s="14">
        <v>0</v>
      </c>
      <c r="K13" s="14">
        <v>0</v>
      </c>
      <c r="L13" s="14">
        <v>0</v>
      </c>
      <c r="M13" s="41">
        <v>38506</v>
      </c>
      <c r="N13" s="46">
        <v>1</v>
      </c>
    </row>
    <row r="14" spans="1:14">
      <c r="A14" s="5" t="s">
        <v>82</v>
      </c>
      <c r="B14" s="2" t="s">
        <v>3</v>
      </c>
      <c r="C14" s="14">
        <v>5</v>
      </c>
      <c r="D14" s="14">
        <v>3.7</v>
      </c>
      <c r="E14" s="14">
        <v>0</v>
      </c>
      <c r="F14" s="14">
        <v>0</v>
      </c>
      <c r="G14" s="18">
        <v>0.5</v>
      </c>
      <c r="H14" s="14">
        <v>0.5</v>
      </c>
      <c r="I14" s="14">
        <v>0</v>
      </c>
      <c r="J14" s="14">
        <v>0</v>
      </c>
      <c r="K14" s="14">
        <v>0</v>
      </c>
      <c r="L14" s="14">
        <v>0</v>
      </c>
      <c r="M14" s="41">
        <v>38506</v>
      </c>
      <c r="N14">
        <v>0</v>
      </c>
    </row>
    <row r="15" spans="1:14">
      <c r="A15" s="5" t="s">
        <v>83</v>
      </c>
      <c r="B15" s="2" t="s">
        <v>11</v>
      </c>
      <c r="C15" s="14">
        <v>1.7241379310344827</v>
      </c>
      <c r="D15" s="14">
        <v>0</v>
      </c>
      <c r="E15" s="14">
        <v>1.25</v>
      </c>
      <c r="F15" s="14">
        <v>1.5</v>
      </c>
      <c r="G15" s="18">
        <v>2.5</v>
      </c>
      <c r="H15" s="14">
        <v>1.5</v>
      </c>
      <c r="I15" s="14">
        <v>1.25</v>
      </c>
      <c r="J15" s="14">
        <v>0.75</v>
      </c>
      <c r="K15" s="14">
        <v>0</v>
      </c>
      <c r="L15" s="14">
        <v>1</v>
      </c>
      <c r="M15" s="41">
        <v>38506</v>
      </c>
      <c r="N15" s="46">
        <v>1</v>
      </c>
    </row>
    <row r="16" spans="1:14">
      <c r="A16" s="5" t="s">
        <v>84</v>
      </c>
      <c r="B16" s="2" t="s">
        <v>3</v>
      </c>
      <c r="C16" s="14">
        <v>11.864406779661017</v>
      </c>
      <c r="D16" s="14">
        <v>2</v>
      </c>
      <c r="E16" s="14">
        <v>3.5</v>
      </c>
      <c r="F16" s="14">
        <v>1</v>
      </c>
      <c r="G16" s="18">
        <v>2</v>
      </c>
      <c r="H16" s="14">
        <v>1.25</v>
      </c>
      <c r="I16" s="14">
        <v>0.25</v>
      </c>
      <c r="J16" s="14">
        <v>0</v>
      </c>
      <c r="K16" s="14">
        <v>0</v>
      </c>
      <c r="L16" s="14">
        <v>0</v>
      </c>
      <c r="M16" s="41">
        <v>38506</v>
      </c>
      <c r="N16" s="46">
        <v>1</v>
      </c>
    </row>
    <row r="17" spans="1:14">
      <c r="A17" s="5" t="s">
        <v>85</v>
      </c>
      <c r="B17" s="2" t="s">
        <v>11</v>
      </c>
      <c r="C17" s="14">
        <v>3.278688524590164</v>
      </c>
      <c r="D17" s="14">
        <v>0</v>
      </c>
      <c r="E17" s="14">
        <v>0.75</v>
      </c>
      <c r="F17" s="14">
        <v>0</v>
      </c>
      <c r="G17" s="18">
        <v>0</v>
      </c>
      <c r="H17" s="14">
        <v>0</v>
      </c>
      <c r="I17" s="14">
        <v>0</v>
      </c>
      <c r="J17" s="14">
        <v>0.25</v>
      </c>
      <c r="K17" s="14">
        <v>0</v>
      </c>
      <c r="L17" s="14">
        <v>0</v>
      </c>
      <c r="M17" s="41">
        <v>38506</v>
      </c>
      <c r="N17" s="46">
        <v>1</v>
      </c>
    </row>
    <row r="18" spans="1:14" s="1" customFormat="1">
      <c r="A18" s="6" t="s">
        <v>18</v>
      </c>
      <c r="B18" s="3" t="s">
        <v>11</v>
      </c>
      <c r="C18" s="15">
        <v>13.333333333333334</v>
      </c>
      <c r="D18" s="15">
        <v>1.1000000000000001</v>
      </c>
      <c r="E18" s="15">
        <v>4.75</v>
      </c>
      <c r="F18" s="15">
        <v>2</v>
      </c>
      <c r="G18" s="19">
        <v>2</v>
      </c>
      <c r="H18" s="15">
        <v>4.75</v>
      </c>
      <c r="I18" s="15">
        <v>1.75</v>
      </c>
      <c r="J18" s="15">
        <v>0.25</v>
      </c>
      <c r="K18" s="15">
        <v>0</v>
      </c>
      <c r="L18" s="15">
        <v>0.25</v>
      </c>
      <c r="M18" s="42">
        <v>38506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11.869685947854212</v>
      </c>
      <c r="D19" s="12" cm="1">
        <f t="array" ref="D19">AVERAGE(_xlfn._xlws.FILTER(D2:D18,( (B2:B18="ターザン")+(B2:B18="ターボ"))*(N2:N18=1)))</f>
        <v>1.2333333333333334</v>
      </c>
      <c r="E19" s="12" cm="1">
        <f t="array" ref="E19">AVERAGE(_xlfn._xlws.FILTER(E2:E18, ((B2:B18="ターザン")+(B2:B18="ターボ"))*(N2:N18=1)))</f>
        <v>1.1111111111111112</v>
      </c>
      <c r="F19" s="12" cm="1">
        <f t="array" ref="F19">AVERAGE(_xlfn._xlws.FILTER(F2:F18, ((B2:B18="ターザン")+(B2:B18="ターボ"))*(N2:N18=1)))</f>
        <v>1.8055555555555556</v>
      </c>
      <c r="G19" s="12" cm="1">
        <f t="array" ref="G19">AVERAGE(_xlfn._xlws.FILTER(G2:G18, ((B2:B18="ターザン")+(B2:B18="ターボ"))*(N2:N18=1)))</f>
        <v>2.5277777777777777</v>
      </c>
      <c r="H19" s="12" cm="1">
        <f t="array" ref="H19">AVERAGE(_xlfn._xlws.FILTER(H2:H18, ((B2:B18="ターザン")+(B2:B18="ターボ"))*(N2:N18=1)))</f>
        <v>1.1944444444444444</v>
      </c>
      <c r="I19" s="12" cm="1">
        <f t="array" ref="I19">AVERAGE(_xlfn._xlws.FILTER(I2:I18,((B2:B18="ターザン")+(B2:B18="ターボ"))*(N2:N18=1)))</f>
        <v>0.47222222222222221</v>
      </c>
      <c r="J19" s="12" cm="1">
        <f t="array" ref="J19">AVERAGE(_xlfn._xlws.FILTER(J2:J18, ((B2:B18="ターザン")+(B2:B18="ターボ"))*(N2:N18=1)))</f>
        <v>0.25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2.7777777777777776E-2</v>
      </c>
      <c r="M19" s="40" cm="1">
        <f t="array" ref="M19">AVERAGE(_xlfn._xlws.FILTER(M2:M18,((B2:B18="ターザン")+(B2:B18="ターボ"))*(N2:N18=1)))</f>
        <v>38506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4.339548341972387</v>
      </c>
      <c r="D21" s="12" cm="1">
        <f t="array" ref="D21">AVERAGE(_xlfn._xlws.FILTER(D2:D18, (B2:B18="もみじ３号")))</f>
        <v>0.42000000000000004</v>
      </c>
      <c r="E21" s="12" cm="1">
        <f t="array" ref="E21">AVERAGE(_xlfn._xlws.FILTER(E2:E18, (B2:B18="もみじ３号")))</f>
        <v>1.8</v>
      </c>
      <c r="F21" s="12" cm="1">
        <f t="array" ref="F21">AVERAGE(_xlfn._xlws.FILTER(F2:F18, (B2:B18="もみじ３号")))</f>
        <v>1.25</v>
      </c>
      <c r="G21" s="12" cm="1">
        <f t="array" ref="G21">AVERAGE(_xlfn._xlws.FILTER(G2:G18, (B2:B18="もみじ３号")))</f>
        <v>1.4</v>
      </c>
      <c r="H21" s="12" cm="1">
        <f t="array" ref="H21">AVERAGE(_xlfn._xlws.FILTER(H2:H18, (B2:B18="もみじ３号")))</f>
        <v>1.85</v>
      </c>
      <c r="I21" s="12" cm="1">
        <f t="array" ref="I21">AVERAGE(_xlfn._xlws.FILTER(I2:I18, (B2:B18="もみじ３号")))</f>
        <v>0.85</v>
      </c>
      <c r="J21" s="12" cm="1">
        <f t="array" ref="J21">AVERAGE(_xlfn._xlws.FILTER(J2:J18, (B2:B18="もみじ３号")))</f>
        <v>0.3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0.25</v>
      </c>
      <c r="M21" s="40" cm="1">
        <f t="array" ref="M21">AVERAGE(_xlfn._xlws.FILTER(M4:M18, (B4:B18="もみじ３号")))</f>
        <v>38506</v>
      </c>
      <c r="N21">
        <v>1</v>
      </c>
    </row>
    <row r="22" spans="1:14" s="9" customFormat="1">
      <c r="A22" s="7" t="s">
        <v>21</v>
      </c>
      <c r="B22" s="8"/>
      <c r="C22" s="13">
        <f>AVERAGE(C2:C18)</f>
        <v>8.4378204722020644</v>
      </c>
      <c r="D22" s="13">
        <f>AVERAGE(D2:D18)</f>
        <v>1.2882352941176471</v>
      </c>
      <c r="E22" s="13">
        <f>AVERAGE(E2:E18)</f>
        <v>1.1470588235294117</v>
      </c>
      <c r="F22" s="13">
        <f t="shared" ref="F22:L22" si="0">AVERAGE(F2:F18)</f>
        <v>1.3235294117647058</v>
      </c>
      <c r="G22" s="13">
        <f t="shared" si="0"/>
        <v>1.8529411764705883</v>
      </c>
      <c r="H22" s="13">
        <f t="shared" si="0"/>
        <v>1.2205882352941178</v>
      </c>
      <c r="I22" s="13">
        <f t="shared" si="0"/>
        <v>0.52941176470588236</v>
      </c>
      <c r="J22" s="13">
        <f t="shared" si="0"/>
        <v>0.25</v>
      </c>
      <c r="K22" s="13">
        <f t="shared" si="0"/>
        <v>0</v>
      </c>
      <c r="L22" s="13">
        <f t="shared" si="0"/>
        <v>8.8235294117647065E-2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3DE4-857E-0F4A-8DBB-A39D2E5BCD01}">
  <dimension ref="A1:N23"/>
  <sheetViews>
    <sheetView zoomScale="85" workbookViewId="0">
      <selection activeCell="N14" sqref="N14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38940</v>
      </c>
      <c r="D1" s="11">
        <v>38869</v>
      </c>
      <c r="E1" s="11">
        <v>38863</v>
      </c>
      <c r="F1" s="11">
        <v>38846</v>
      </c>
      <c r="G1" s="17">
        <v>38828</v>
      </c>
      <c r="H1" s="11">
        <v>38814</v>
      </c>
      <c r="I1" s="11">
        <v>38799</v>
      </c>
      <c r="J1" s="11">
        <v>38785</v>
      </c>
      <c r="K1" s="11">
        <v>38771</v>
      </c>
      <c r="L1" s="11">
        <v>38757</v>
      </c>
      <c r="M1" s="9" t="s">
        <v>98</v>
      </c>
      <c r="N1" s="9" t="s">
        <v>100</v>
      </c>
    </row>
    <row r="2" spans="1:14">
      <c r="A2" s="5" t="s">
        <v>102</v>
      </c>
      <c r="B2" s="2" t="s">
        <v>34</v>
      </c>
      <c r="C2" s="14">
        <v>1.7543859649122806</v>
      </c>
      <c r="D2" s="16">
        <v>7</v>
      </c>
      <c r="E2" s="14">
        <v>0</v>
      </c>
      <c r="F2" s="14">
        <v>0</v>
      </c>
      <c r="G2" s="20">
        <v>0</v>
      </c>
      <c r="H2" s="14">
        <v>0.25</v>
      </c>
      <c r="I2" s="14">
        <v>0.25</v>
      </c>
      <c r="J2" s="14">
        <v>0</v>
      </c>
      <c r="K2" s="14">
        <v>0</v>
      </c>
      <c r="L2" s="14">
        <v>0</v>
      </c>
      <c r="M2" s="41">
        <v>38869</v>
      </c>
      <c r="N2">
        <v>1</v>
      </c>
    </row>
    <row r="3" spans="1:14">
      <c r="A3" s="5" t="s">
        <v>117</v>
      </c>
      <c r="B3" s="2" t="s">
        <v>34</v>
      </c>
      <c r="C3" s="14">
        <v>1.6666666666666667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38869</v>
      </c>
      <c r="N3">
        <v>1</v>
      </c>
    </row>
    <row r="4" spans="1:14">
      <c r="A4" s="5" t="s">
        <v>103</v>
      </c>
      <c r="B4" s="2" t="s">
        <v>34</v>
      </c>
      <c r="C4" s="14">
        <v>0</v>
      </c>
      <c r="D4" s="14">
        <v>2.9</v>
      </c>
      <c r="E4" s="14">
        <v>0</v>
      </c>
      <c r="F4" s="14">
        <v>0</v>
      </c>
      <c r="G4" s="18">
        <v>0</v>
      </c>
      <c r="H4" s="14">
        <v>0</v>
      </c>
      <c r="I4" s="14">
        <v>0.25</v>
      </c>
      <c r="J4" s="14">
        <v>0</v>
      </c>
      <c r="K4" s="14">
        <v>0</v>
      </c>
      <c r="L4" s="14">
        <v>0</v>
      </c>
      <c r="M4" s="41">
        <v>38868</v>
      </c>
      <c r="N4">
        <v>1</v>
      </c>
    </row>
    <row r="5" spans="1:14">
      <c r="A5" s="5" t="s">
        <v>104</v>
      </c>
      <c r="B5" s="2" t="s">
        <v>34</v>
      </c>
      <c r="C5" s="14">
        <v>0</v>
      </c>
      <c r="D5" s="14">
        <v>1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38870</v>
      </c>
      <c r="N5">
        <v>1</v>
      </c>
    </row>
    <row r="6" spans="1:14">
      <c r="A6" s="5" t="s">
        <v>105</v>
      </c>
      <c r="B6" s="2" t="s">
        <v>34</v>
      </c>
      <c r="C6" s="14">
        <v>5.1724137931034484</v>
      </c>
      <c r="D6" s="14">
        <v>22</v>
      </c>
      <c r="E6" s="14">
        <v>0</v>
      </c>
      <c r="F6" s="14">
        <v>0</v>
      </c>
      <c r="G6" s="18">
        <v>0</v>
      </c>
      <c r="H6" s="14">
        <v>0.5</v>
      </c>
      <c r="I6" s="14">
        <v>0.75</v>
      </c>
      <c r="J6" s="14">
        <v>0.25</v>
      </c>
      <c r="K6" s="14">
        <v>0.5</v>
      </c>
      <c r="L6" s="14">
        <v>0.25</v>
      </c>
      <c r="M6" s="41">
        <v>38870</v>
      </c>
      <c r="N6">
        <v>1</v>
      </c>
    </row>
    <row r="7" spans="1:14">
      <c r="A7" s="5" t="s">
        <v>106</v>
      </c>
      <c r="B7" s="2" t="s">
        <v>34</v>
      </c>
      <c r="C7" s="14">
        <v>1.639344262295082</v>
      </c>
      <c r="D7" s="14">
        <v>22.5</v>
      </c>
      <c r="E7" s="14">
        <v>0</v>
      </c>
      <c r="F7" s="14">
        <v>0</v>
      </c>
      <c r="G7" s="18">
        <v>0</v>
      </c>
      <c r="H7" s="14">
        <v>1.75</v>
      </c>
      <c r="I7" s="14">
        <v>1.75</v>
      </c>
      <c r="J7" s="14">
        <v>1</v>
      </c>
      <c r="K7" s="14">
        <v>0</v>
      </c>
      <c r="L7" s="14">
        <v>0</v>
      </c>
      <c r="M7" s="41">
        <v>38870</v>
      </c>
      <c r="N7" s="46">
        <v>1</v>
      </c>
    </row>
    <row r="8" spans="1:14">
      <c r="A8" s="5" t="s">
        <v>107</v>
      </c>
      <c r="B8" s="2" t="s">
        <v>34</v>
      </c>
      <c r="C8" s="14">
        <v>17.241379310344829</v>
      </c>
      <c r="D8" s="14">
        <v>6</v>
      </c>
      <c r="E8" s="14">
        <v>0</v>
      </c>
      <c r="F8" s="14">
        <v>0</v>
      </c>
      <c r="G8" s="18">
        <v>0</v>
      </c>
      <c r="H8" s="14">
        <v>0</v>
      </c>
      <c r="I8" s="14">
        <v>0</v>
      </c>
      <c r="J8" s="14">
        <v>0.25</v>
      </c>
      <c r="K8" s="14">
        <v>0.25</v>
      </c>
      <c r="L8" s="14">
        <v>0</v>
      </c>
      <c r="M8" s="41">
        <v>38869</v>
      </c>
      <c r="N8">
        <v>1</v>
      </c>
    </row>
    <row r="9" spans="1:14">
      <c r="A9" s="5" t="s">
        <v>108</v>
      </c>
      <c r="B9" s="47" t="s">
        <v>25</v>
      </c>
      <c r="C9" s="48">
        <v>6.7796610169491522</v>
      </c>
      <c r="D9" s="14">
        <v>3.7878787878787881</v>
      </c>
      <c r="E9" s="14">
        <v>0</v>
      </c>
      <c r="F9" s="14">
        <v>0</v>
      </c>
      <c r="G9" s="18">
        <v>0</v>
      </c>
      <c r="H9" s="14">
        <v>0</v>
      </c>
      <c r="I9" s="14">
        <v>1.25</v>
      </c>
      <c r="J9" s="14">
        <v>0</v>
      </c>
      <c r="K9" s="14">
        <v>0</v>
      </c>
      <c r="L9" s="14">
        <v>0</v>
      </c>
      <c r="M9" s="41">
        <v>38877</v>
      </c>
      <c r="N9">
        <v>1</v>
      </c>
    </row>
    <row r="10" spans="1:14">
      <c r="A10" s="5" t="s">
        <v>115</v>
      </c>
      <c r="B10" s="2" t="s">
        <v>34</v>
      </c>
      <c r="C10" s="14">
        <v>1.6949152542372881</v>
      </c>
      <c r="D10" s="14">
        <v>2.9702970297029703</v>
      </c>
      <c r="E10" s="14">
        <v>0</v>
      </c>
      <c r="F10" s="14">
        <v>0</v>
      </c>
      <c r="G10" s="18">
        <v>0</v>
      </c>
      <c r="H10" s="14">
        <v>0</v>
      </c>
      <c r="I10" s="14">
        <v>1</v>
      </c>
      <c r="J10" s="14">
        <v>0.25</v>
      </c>
      <c r="K10" s="14">
        <v>0</v>
      </c>
      <c r="L10" s="14">
        <v>0</v>
      </c>
      <c r="M10" s="41">
        <v>38870</v>
      </c>
      <c r="N10">
        <v>0</v>
      </c>
    </row>
    <row r="11" spans="1:14">
      <c r="A11" s="5" t="s">
        <v>109</v>
      </c>
      <c r="B11" s="2" t="s">
        <v>34</v>
      </c>
      <c r="C11" s="14">
        <v>6.7796610169491522</v>
      </c>
      <c r="D11" s="14">
        <v>9.0909090909090917</v>
      </c>
      <c r="E11" s="14">
        <v>0</v>
      </c>
      <c r="F11" s="14">
        <v>0</v>
      </c>
      <c r="G11" s="18">
        <v>0</v>
      </c>
      <c r="H11" s="14">
        <v>0</v>
      </c>
      <c r="I11" s="14">
        <v>0.25</v>
      </c>
      <c r="J11" s="14">
        <v>0.5</v>
      </c>
      <c r="K11" s="14">
        <v>0</v>
      </c>
      <c r="L11" s="14">
        <v>0</v>
      </c>
      <c r="M11" s="41">
        <v>38870</v>
      </c>
      <c r="N11">
        <v>1</v>
      </c>
    </row>
    <row r="12" spans="1:14">
      <c r="A12" s="5" t="s">
        <v>110</v>
      </c>
      <c r="B12" s="2" t="s">
        <v>34</v>
      </c>
      <c r="C12" s="14">
        <v>4.918032786885246</v>
      </c>
      <c r="D12" s="14">
        <v>47</v>
      </c>
      <c r="E12" s="14">
        <v>0</v>
      </c>
      <c r="F12" s="14">
        <v>0</v>
      </c>
      <c r="G12" s="18">
        <v>0</v>
      </c>
      <c r="H12" s="14">
        <v>0.5</v>
      </c>
      <c r="I12" s="14">
        <v>1.25</v>
      </c>
      <c r="J12" s="14">
        <v>0</v>
      </c>
      <c r="K12" s="14">
        <v>0</v>
      </c>
      <c r="L12" s="14">
        <v>0</v>
      </c>
      <c r="M12" s="41">
        <v>38870</v>
      </c>
      <c r="N12">
        <v>1</v>
      </c>
    </row>
    <row r="13" spans="1:14">
      <c r="A13" s="5" t="s">
        <v>111</v>
      </c>
      <c r="B13" s="2" t="s">
        <v>34</v>
      </c>
      <c r="C13" s="14">
        <v>11.864406779661017</v>
      </c>
      <c r="D13" s="14">
        <v>2</v>
      </c>
      <c r="E13" s="14">
        <v>0</v>
      </c>
      <c r="F13" s="14">
        <v>0</v>
      </c>
      <c r="G13" s="18">
        <v>0</v>
      </c>
      <c r="H13" s="14">
        <v>0.25</v>
      </c>
      <c r="I13" s="14">
        <v>1.75</v>
      </c>
      <c r="J13" s="14">
        <v>0.5</v>
      </c>
      <c r="K13" s="14">
        <v>0.25</v>
      </c>
      <c r="L13" s="14">
        <v>0</v>
      </c>
      <c r="M13" s="41">
        <v>38870</v>
      </c>
      <c r="N13" s="46">
        <v>1</v>
      </c>
    </row>
    <row r="14" spans="1:14">
      <c r="A14" s="5" t="s">
        <v>116</v>
      </c>
      <c r="B14" s="2" t="s">
        <v>25</v>
      </c>
      <c r="C14" s="14">
        <v>3.3333333333333335</v>
      </c>
      <c r="D14" s="14">
        <v>28.000000000000004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1">
        <v>38877</v>
      </c>
      <c r="N14" s="46">
        <v>0</v>
      </c>
    </row>
    <row r="15" spans="1:14">
      <c r="A15" s="5" t="s">
        <v>112</v>
      </c>
      <c r="B15" s="2" t="s">
        <v>25</v>
      </c>
      <c r="C15" s="14">
        <v>1.6949152542372881</v>
      </c>
      <c r="D15" s="14">
        <v>8</v>
      </c>
      <c r="E15" s="14">
        <v>0</v>
      </c>
      <c r="F15" s="14">
        <v>0</v>
      </c>
      <c r="G15" s="18">
        <v>0</v>
      </c>
      <c r="H15" s="14">
        <v>0.25</v>
      </c>
      <c r="I15" s="14">
        <v>0</v>
      </c>
      <c r="J15" s="14">
        <v>0</v>
      </c>
      <c r="K15" s="14">
        <v>0</v>
      </c>
      <c r="L15" s="14">
        <v>0</v>
      </c>
      <c r="M15" s="41">
        <v>38877</v>
      </c>
      <c r="N15" s="46">
        <v>1</v>
      </c>
    </row>
    <row r="16" spans="1:14">
      <c r="A16" s="5" t="s">
        <v>113</v>
      </c>
      <c r="B16" s="2" t="s">
        <v>34</v>
      </c>
      <c r="C16" s="14">
        <v>0</v>
      </c>
      <c r="D16" s="14">
        <v>1</v>
      </c>
      <c r="E16" s="14">
        <v>0</v>
      </c>
      <c r="F16" s="14">
        <v>0</v>
      </c>
      <c r="G16" s="18">
        <v>0</v>
      </c>
      <c r="H16" s="14">
        <v>0</v>
      </c>
      <c r="I16" s="14">
        <v>0.25</v>
      </c>
      <c r="J16" s="14">
        <v>0</v>
      </c>
      <c r="K16" s="14">
        <v>0</v>
      </c>
      <c r="L16" s="14">
        <v>0</v>
      </c>
      <c r="M16" s="41">
        <v>38870</v>
      </c>
      <c r="N16" s="46">
        <v>1</v>
      </c>
    </row>
    <row r="17" spans="1:14">
      <c r="A17" s="5" t="s">
        <v>114</v>
      </c>
      <c r="B17" s="2" t="s">
        <v>25</v>
      </c>
      <c r="C17" s="14">
        <v>1.6949152542372881</v>
      </c>
      <c r="D17" s="14">
        <v>10.416666666666668</v>
      </c>
      <c r="E17" s="14">
        <v>0</v>
      </c>
      <c r="F17" s="14">
        <v>0</v>
      </c>
      <c r="G17" s="18">
        <v>0</v>
      </c>
      <c r="H17" s="14">
        <v>0.25</v>
      </c>
      <c r="I17" s="14">
        <v>0.5</v>
      </c>
      <c r="J17" s="14">
        <v>0</v>
      </c>
      <c r="K17" s="14">
        <v>0.25</v>
      </c>
      <c r="L17" s="14">
        <v>0.25</v>
      </c>
      <c r="M17" s="41">
        <v>38877</v>
      </c>
      <c r="N17" s="46">
        <v>1</v>
      </c>
    </row>
    <row r="18" spans="1:14" s="1" customFormat="1">
      <c r="A18" s="6" t="s">
        <v>69</v>
      </c>
      <c r="B18" s="3" t="s">
        <v>34</v>
      </c>
      <c r="C18" s="15">
        <v>3.3898305084745761</v>
      </c>
      <c r="D18" s="15">
        <v>7.0000000000000009</v>
      </c>
      <c r="E18" s="15">
        <v>0</v>
      </c>
      <c r="F18" s="15">
        <v>0</v>
      </c>
      <c r="G18" s="19">
        <v>0</v>
      </c>
      <c r="H18" s="15">
        <v>0</v>
      </c>
      <c r="I18" s="15">
        <v>0.25</v>
      </c>
      <c r="J18" s="15">
        <v>0</v>
      </c>
      <c r="K18" s="15">
        <v>0</v>
      </c>
      <c r="L18" s="15">
        <v>0</v>
      </c>
      <c r="M18" s="42">
        <v>38870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4.5355100907743582</v>
      </c>
      <c r="D19" s="12" cm="1">
        <f t="array" ref="D19">AVERAGE(_xlfn._xlws.FILTER(D2:D18,( (B2:B18="ターザン")+(B2:B18="ターボ"))*(N2:N18=1)))</f>
        <v>10.624242424242423</v>
      </c>
      <c r="E19" s="12" cm="1">
        <f t="array" ref="E19">AVERAGE(_xlfn._xlws.FILTER(E2:E18, ((B2:B18="ターザン")+(B2:B18="ターボ"))*(N2:N18=1)))</f>
        <v>0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0</v>
      </c>
      <c r="H19" s="12" cm="1">
        <f t="array" ref="H19">AVERAGE(_xlfn._xlws.FILTER(H2:H18, ((B2:B18="ターザン")+(B2:B18="ターボ"))*(N2:N18=1)))</f>
        <v>0.27083333333333331</v>
      </c>
      <c r="I19" s="12" cm="1">
        <f t="array" ref="I19">AVERAGE(_xlfn._xlws.FILTER(I2:I18,((B2:B18="ターザン")+(B2:B18="ターボ"))*(N2:N18=1)))</f>
        <v>0.5625</v>
      </c>
      <c r="J19" s="12" cm="1">
        <f t="array" ref="J19">AVERAGE(_xlfn._xlws.FILTER(J2:J18, ((B2:B18="ターザン")+(B2:B18="ターボ"))*(N2:N18=1)))</f>
        <v>0.20833333333333334</v>
      </c>
      <c r="K19" s="12" cm="1">
        <f t="array" ref="K19">AVERAGE(_xlfn._xlws.FILTER(K2:K18, ((B2:B18="ターザン")+(B2:B18="ターボ"))*(N2:N18=1)))</f>
        <v>8.3333333333333329E-2</v>
      </c>
      <c r="L19" s="12" cm="1">
        <f t="array" ref="L19">AVERAGE(_xlfn._xlws.FILTER(L2:L18, ((B2:B18="ターザン")+(B2:B18="ターボ"))*(N2:N18=1)))</f>
        <v>2.0833333333333332E-2</v>
      </c>
      <c r="M19" s="40" cm="1">
        <f t="array" ref="M19">AVERAGE(_xlfn._xlws.FILTER(M2:M18,((B2:B18="ターザン")+(B2:B18="ターボ"))*(N2:N18=1)))</f>
        <v>38869.583333333336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3.3757062146892656</v>
      </c>
      <c r="D21" s="12" cm="1">
        <f t="array" ref="D21">AVERAGE(_xlfn._xlws.FILTER(D2:D18, (B2:B18="もみじ３号")))</f>
        <v>12.551136363636367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0.125</v>
      </c>
      <c r="I21" s="12" cm="1">
        <f t="array" ref="I21">AVERAGE(_xlfn._xlws.FILTER(I2:I18, (B2:B18="もみじ３号")))</f>
        <v>0.4375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6.25E-2</v>
      </c>
      <c r="L21" s="12" cm="1">
        <f t="array" ref="L21">AVERAGE(_xlfn._xlws.FILTER(L2:L18, (B2:B18="もみじ３号")))</f>
        <v>6.25E-2</v>
      </c>
      <c r="M21" s="40" cm="1">
        <f t="array" ref="M21">AVERAGE(_xlfn._xlws.FILTER(M4:M18, (B4:B18="もみじ３号")))</f>
        <v>38877</v>
      </c>
      <c r="N21">
        <v>1</v>
      </c>
    </row>
    <row r="22" spans="1:14" s="9" customFormat="1">
      <c r="A22" s="7" t="s">
        <v>21</v>
      </c>
      <c r="B22" s="8"/>
      <c r="C22" s="13">
        <f>AVERAGE(C2:C18)</f>
        <v>4.0955212471933322</v>
      </c>
      <c r="D22" s="13">
        <f>AVERAGE(D2:D18)</f>
        <v>10.627397151479855</v>
      </c>
      <c r="E22" s="13">
        <f>AVERAGE(E2:E18)</f>
        <v>0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0.22058823529411764</v>
      </c>
      <c r="I22" s="13">
        <f t="shared" si="0"/>
        <v>0.55882352941176472</v>
      </c>
      <c r="J22" s="13">
        <f t="shared" si="0"/>
        <v>0.16176470588235295</v>
      </c>
      <c r="K22" s="13">
        <f t="shared" si="0"/>
        <v>7.3529411764705885E-2</v>
      </c>
      <c r="L22" s="13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1:L22 M21 G20:J20 L20 C20:E20 M20 C19:M19 F20 K20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A64F-4C6D-D945-AECB-F36A01D1AF36}">
  <dimension ref="A1:N23"/>
  <sheetViews>
    <sheetView zoomScale="85" workbookViewId="0">
      <selection activeCell="M19" sqref="M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39304</v>
      </c>
      <c r="D1" s="11">
        <v>39234</v>
      </c>
      <c r="E1" s="11">
        <v>39226</v>
      </c>
      <c r="F1" s="11">
        <v>39209</v>
      </c>
      <c r="G1" s="17">
        <v>39191</v>
      </c>
      <c r="H1" s="11">
        <v>39177</v>
      </c>
      <c r="I1" s="11">
        <v>39163</v>
      </c>
      <c r="J1" s="11">
        <v>39149</v>
      </c>
      <c r="K1" s="11">
        <v>39135</v>
      </c>
      <c r="L1" s="11">
        <v>39121</v>
      </c>
      <c r="M1" s="9" t="s">
        <v>98</v>
      </c>
      <c r="N1" s="9" t="s">
        <v>100</v>
      </c>
    </row>
    <row r="2" spans="1:14">
      <c r="A2" s="5" t="s">
        <v>52</v>
      </c>
      <c r="B2" s="2" t="s">
        <v>3</v>
      </c>
      <c r="C2" s="14">
        <v>18.461538461538463</v>
      </c>
      <c r="D2" s="16">
        <v>5</v>
      </c>
      <c r="E2" s="14">
        <v>0</v>
      </c>
      <c r="F2" s="14">
        <v>0</v>
      </c>
      <c r="G2" s="20">
        <v>0</v>
      </c>
      <c r="H2" s="14">
        <v>4.25</v>
      </c>
      <c r="I2" s="14">
        <v>0</v>
      </c>
      <c r="J2" s="14">
        <v>0.5</v>
      </c>
      <c r="K2" s="14">
        <v>0.25</v>
      </c>
      <c r="L2" s="14">
        <v>0.25</v>
      </c>
      <c r="M2" s="41">
        <v>39233</v>
      </c>
      <c r="N2">
        <v>1</v>
      </c>
    </row>
    <row r="3" spans="1:14">
      <c r="A3" s="5" t="s">
        <v>53</v>
      </c>
      <c r="B3" s="2" t="s">
        <v>3</v>
      </c>
      <c r="C3" s="14">
        <v>0</v>
      </c>
      <c r="D3" s="14">
        <v>3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39233</v>
      </c>
      <c r="N3">
        <v>1</v>
      </c>
    </row>
    <row r="4" spans="1:14">
      <c r="A4" s="5" t="s">
        <v>54</v>
      </c>
      <c r="B4" s="2" t="s">
        <v>3</v>
      </c>
      <c r="C4" s="14">
        <v>0</v>
      </c>
      <c r="D4" s="14">
        <v>4</v>
      </c>
      <c r="E4" s="14">
        <v>0</v>
      </c>
      <c r="F4" s="14">
        <v>0</v>
      </c>
      <c r="G4" s="18">
        <v>0</v>
      </c>
      <c r="H4" s="14">
        <v>0.5</v>
      </c>
      <c r="I4" s="14">
        <v>0</v>
      </c>
      <c r="J4" s="14">
        <v>0</v>
      </c>
      <c r="K4" s="14">
        <v>0</v>
      </c>
      <c r="L4" s="14">
        <v>0</v>
      </c>
      <c r="M4" s="41">
        <v>39233</v>
      </c>
      <c r="N4">
        <v>1</v>
      </c>
    </row>
    <row r="5" spans="1:14">
      <c r="A5" s="5" t="s">
        <v>55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39233</v>
      </c>
      <c r="N5">
        <v>1</v>
      </c>
    </row>
    <row r="6" spans="1:14">
      <c r="A6" s="5" t="s">
        <v>56</v>
      </c>
      <c r="B6" s="2" t="s">
        <v>3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39233</v>
      </c>
      <c r="N6">
        <v>1</v>
      </c>
    </row>
    <row r="7" spans="1:14">
      <c r="A7" s="5" t="s">
        <v>57</v>
      </c>
      <c r="B7" s="2" t="s">
        <v>3</v>
      </c>
      <c r="C7" s="14">
        <v>0</v>
      </c>
      <c r="D7" s="14">
        <v>0</v>
      </c>
      <c r="E7" s="14">
        <v>0</v>
      </c>
      <c r="F7" s="14">
        <v>0</v>
      </c>
      <c r="G7" s="18">
        <v>0</v>
      </c>
      <c r="H7" s="14">
        <v>0.5</v>
      </c>
      <c r="I7" s="14">
        <v>0.75</v>
      </c>
      <c r="J7" s="14">
        <v>4.25</v>
      </c>
      <c r="K7" s="14">
        <v>5.5</v>
      </c>
      <c r="L7" s="14">
        <v>8.25</v>
      </c>
      <c r="M7" s="41">
        <v>39233</v>
      </c>
      <c r="N7">
        <v>1</v>
      </c>
    </row>
    <row r="8" spans="1:14">
      <c r="A8" s="5" t="s">
        <v>58</v>
      </c>
      <c r="B8" s="2" t="s">
        <v>3</v>
      </c>
      <c r="C8" s="14">
        <v>6.666666666666667</v>
      </c>
      <c r="D8" s="14">
        <v>0</v>
      </c>
      <c r="E8" s="14">
        <v>0</v>
      </c>
      <c r="F8" s="14">
        <v>0</v>
      </c>
      <c r="G8" s="18">
        <v>0</v>
      </c>
      <c r="H8" s="14">
        <v>0</v>
      </c>
      <c r="I8" s="14">
        <v>0.25</v>
      </c>
      <c r="J8" s="14">
        <v>0.25</v>
      </c>
      <c r="K8" s="14">
        <v>0.25</v>
      </c>
      <c r="L8" s="14">
        <v>1</v>
      </c>
      <c r="M8" s="41">
        <v>39233</v>
      </c>
      <c r="N8">
        <v>1</v>
      </c>
    </row>
    <row r="9" spans="1:14">
      <c r="A9" s="5" t="s">
        <v>59</v>
      </c>
      <c r="B9" s="2" t="s">
        <v>60</v>
      </c>
      <c r="C9" s="14">
        <v>0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0.5</v>
      </c>
      <c r="L9" s="14">
        <v>0.25</v>
      </c>
      <c r="M9" s="41">
        <v>39239</v>
      </c>
      <c r="N9">
        <v>1</v>
      </c>
    </row>
    <row r="10" spans="1:14">
      <c r="A10" s="5" t="s">
        <v>61</v>
      </c>
      <c r="B10" s="2" t="s">
        <v>3</v>
      </c>
      <c r="C10" s="14">
        <v>10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1">
        <v>39233</v>
      </c>
      <c r="N10">
        <v>1</v>
      </c>
    </row>
    <row r="11" spans="1:14">
      <c r="A11" s="5" t="s">
        <v>62</v>
      </c>
      <c r="B11" s="2" t="s">
        <v>3</v>
      </c>
      <c r="C11" s="14">
        <v>3.3333333333333335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1">
        <v>39233</v>
      </c>
      <c r="N11">
        <v>1</v>
      </c>
    </row>
    <row r="12" spans="1:14">
      <c r="A12" s="5" t="s">
        <v>63</v>
      </c>
      <c r="B12" s="2" t="s">
        <v>3</v>
      </c>
      <c r="C12" s="14">
        <v>3.5714285714285712</v>
      </c>
      <c r="D12" s="14">
        <v>0</v>
      </c>
      <c r="E12" s="14">
        <v>0</v>
      </c>
      <c r="F12" s="14">
        <v>0</v>
      </c>
      <c r="G12" s="18">
        <v>0</v>
      </c>
      <c r="H12" s="14">
        <v>0</v>
      </c>
      <c r="I12" s="14">
        <v>0</v>
      </c>
      <c r="J12" s="14">
        <v>0</v>
      </c>
      <c r="K12" s="14">
        <v>0.5</v>
      </c>
      <c r="L12" s="14">
        <v>0.5</v>
      </c>
      <c r="M12" s="41">
        <v>39233</v>
      </c>
      <c r="N12">
        <v>1</v>
      </c>
    </row>
    <row r="13" spans="1:14">
      <c r="A13" s="5" t="s">
        <v>64</v>
      </c>
      <c r="B13" s="2" t="s">
        <v>3</v>
      </c>
      <c r="C13" s="14">
        <v>3.3898305084745761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39233</v>
      </c>
      <c r="N13" s="46">
        <v>1</v>
      </c>
    </row>
    <row r="14" spans="1:14">
      <c r="A14" s="5" t="s">
        <v>65</v>
      </c>
      <c r="B14" s="2" t="s">
        <v>60</v>
      </c>
      <c r="C14" s="14">
        <v>3.3898305084745761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1">
        <v>39239</v>
      </c>
      <c r="N14">
        <v>1</v>
      </c>
    </row>
    <row r="15" spans="1:14">
      <c r="A15" s="5" t="s">
        <v>66</v>
      </c>
      <c r="B15" s="2" t="s">
        <v>60</v>
      </c>
      <c r="C15" s="14">
        <v>0</v>
      </c>
      <c r="D15" s="14">
        <v>4</v>
      </c>
      <c r="E15" s="14">
        <v>0</v>
      </c>
      <c r="F15" s="14">
        <v>0</v>
      </c>
      <c r="G15" s="18">
        <v>0</v>
      </c>
      <c r="H15" s="14">
        <v>0</v>
      </c>
      <c r="I15" s="14">
        <v>0.25</v>
      </c>
      <c r="J15" s="14">
        <v>0</v>
      </c>
      <c r="K15" s="14">
        <v>0</v>
      </c>
      <c r="L15" s="14">
        <v>0</v>
      </c>
      <c r="M15" s="41">
        <v>39240</v>
      </c>
      <c r="N15">
        <v>1</v>
      </c>
    </row>
    <row r="16" spans="1:14">
      <c r="A16" s="5" t="s">
        <v>67</v>
      </c>
      <c r="B16" s="2" t="s">
        <v>3</v>
      </c>
      <c r="C16" s="14">
        <v>3.3333333333333335</v>
      </c>
      <c r="D16" s="14">
        <v>0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1">
        <v>39233</v>
      </c>
      <c r="N16" s="46">
        <v>1</v>
      </c>
    </row>
    <row r="17" spans="1:14">
      <c r="A17" s="5" t="s">
        <v>68</v>
      </c>
      <c r="B17" s="2" t="s">
        <v>60</v>
      </c>
      <c r="C17" s="14">
        <v>5.1724137931034484</v>
      </c>
      <c r="D17" s="14">
        <v>0</v>
      </c>
      <c r="E17" s="14">
        <v>0</v>
      </c>
      <c r="F17" s="14">
        <v>0</v>
      </c>
      <c r="G17" s="18">
        <v>0</v>
      </c>
      <c r="H17" s="14">
        <v>0</v>
      </c>
      <c r="I17" s="14">
        <v>0</v>
      </c>
      <c r="J17" s="14">
        <v>0</v>
      </c>
      <c r="K17" s="14">
        <v>0.25</v>
      </c>
      <c r="L17" s="14">
        <v>0</v>
      </c>
      <c r="M17" s="41">
        <v>39239</v>
      </c>
      <c r="N17" s="46">
        <v>1</v>
      </c>
    </row>
    <row r="18" spans="1:14" s="1" customFormat="1">
      <c r="A18" s="6" t="s">
        <v>69</v>
      </c>
      <c r="B18" s="3" t="s">
        <v>3</v>
      </c>
      <c r="C18" s="15">
        <v>1.7241379310344827</v>
      </c>
      <c r="D18" s="15">
        <v>1</v>
      </c>
      <c r="E18" s="15">
        <v>0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0.25</v>
      </c>
      <c r="L18" s="15">
        <v>0</v>
      </c>
      <c r="M18" s="42">
        <v>39233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3.8830976004468791</v>
      </c>
      <c r="D19" s="12" cm="1">
        <f t="array" ref="D19">AVERAGE(_xlfn._xlws.FILTER(D2:D18, (B2:B18="ターザン")+(B2:B18="ターボ")))</f>
        <v>1</v>
      </c>
      <c r="E19" s="12" cm="1">
        <f t="array" ref="E19">AVERAGE(_xlfn._xlws.FILTER(E2:E18, (B2:B18="ターザン")+(B2:B18="ターボ")))</f>
        <v>0</v>
      </c>
      <c r="F19" s="12" cm="1">
        <f t="array" ref="F19">AVERAGE(_xlfn._xlws.FILTER(F2:F18, (B2:B18="ターザン")+(B2:B18="ターボ")))</f>
        <v>0</v>
      </c>
      <c r="G19" s="12" cm="1">
        <f t="array" ref="G19">AVERAGE(_xlfn._xlws.FILTER(G2:G18, (B2:B18="ターザン")+(B2:B18="ターボ")))</f>
        <v>0</v>
      </c>
      <c r="H19" s="12" cm="1">
        <f t="array" ref="H19">AVERAGE(_xlfn._xlws.FILTER(H2:H18, (B2:B18="ターザン")+(B2:B18="ターボ")))</f>
        <v>0.40384615384615385</v>
      </c>
      <c r="I19" s="12" cm="1">
        <f t="array" ref="I19">AVERAGE(_xlfn._xlws.FILTER(I2:I18, (B2:B18="ターザン")+(B2:B18="ターボ")))</f>
        <v>7.6923076923076927E-2</v>
      </c>
      <c r="J19" s="12" cm="1">
        <f t="array" ref="J19">AVERAGE(_xlfn._xlws.FILTER(J2:J18, (B2:B18="ターザン")+(B2:B18="ターボ")))</f>
        <v>0.38461538461538464</v>
      </c>
      <c r="K19" s="12" cm="1">
        <f t="array" ref="K19">AVERAGE(_xlfn._xlws.FILTER(K2:K18, (B2:B18="ターザン")+(B2:B18="ターボ")))</f>
        <v>0.51923076923076927</v>
      </c>
      <c r="L19" s="12" cm="1">
        <f t="array" ref="L19">AVERAGE(_xlfn._xlws.FILTER(L2:L18, (B2:B18="ターザン")+(B2:B18="ターボ")))</f>
        <v>0.76923076923076927</v>
      </c>
      <c r="M19" s="40" cm="1">
        <f t="array" ref="M19">AVERAGE(_xlfn._xlws.FILTER(M2:M18, (B2:B18="ターザン")+(B2:B18="ターボ")))</f>
        <v>39233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0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2.1405610753945061</v>
      </c>
      <c r="D21" s="12" cm="1">
        <f t="array" ref="D21">AVERAGE(_xlfn._xlws.FILTER(D2:D18, (B2:B18="もみじ３号")))</f>
        <v>1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0</v>
      </c>
      <c r="I21" s="12" cm="1">
        <f t="array" ref="I21">AVERAGE(_xlfn._xlws.FILTER(I2:I18, (B2:B18="もみじ３号")))</f>
        <v>6.25E-2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0.1875</v>
      </c>
      <c r="L21" s="12" cm="1">
        <f t="array" ref="L21">AVERAGE(_xlfn._xlws.FILTER(L2:L18, (B2:B18="もみじ３号")))</f>
        <v>6.25E-2</v>
      </c>
      <c r="M21" s="40" cm="1">
        <f t="array" ref="M21">AVERAGE(_xlfn._xlws.FILTER(M4:M18, (B4:B18="もみじ３号")))</f>
        <v>39239.25</v>
      </c>
      <c r="N21">
        <v>1</v>
      </c>
    </row>
    <row r="22" spans="1:14" s="9" customFormat="1">
      <c r="A22" s="7" t="s">
        <v>21</v>
      </c>
      <c r="B22" s="8"/>
      <c r="C22" s="13">
        <f>AVERAGE(C2:C18)</f>
        <v>3.4730890063169091</v>
      </c>
      <c r="D22" s="13">
        <f>AVERAGE(D2:D18)</f>
        <v>1</v>
      </c>
      <c r="E22" s="13">
        <f>AVERAGE(E2:E18)</f>
        <v>0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0.30882352941176472</v>
      </c>
      <c r="I22" s="13">
        <f t="shared" si="0"/>
        <v>7.3529411764705885E-2</v>
      </c>
      <c r="J22" s="13">
        <f t="shared" si="0"/>
        <v>0.29411764705882354</v>
      </c>
      <c r="K22" s="13">
        <f t="shared" si="0"/>
        <v>0.44117647058823528</v>
      </c>
      <c r="L22" s="13">
        <f t="shared" si="0"/>
        <v>0.6029411764705882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19:L19 D21:L23 C19:C22 M20:M21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94B6-5F75-6740-91BF-33100112FE83}">
  <dimension ref="A1:N21"/>
  <sheetViews>
    <sheetView workbookViewId="0">
      <selection activeCell="M17" sqref="M17:N20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39671</v>
      </c>
      <c r="D1" s="11">
        <v>39600</v>
      </c>
      <c r="E1" s="11">
        <v>39590</v>
      </c>
      <c r="F1" s="11">
        <v>39576</v>
      </c>
      <c r="G1" s="17">
        <v>39563</v>
      </c>
      <c r="H1" s="11">
        <v>39547</v>
      </c>
      <c r="I1" s="11">
        <v>39528</v>
      </c>
      <c r="J1" s="11">
        <v>39513</v>
      </c>
      <c r="K1" s="11">
        <v>39499</v>
      </c>
      <c r="L1" s="11">
        <v>39485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1.6666666666666701</v>
      </c>
      <c r="D2" s="16">
        <v>1</v>
      </c>
      <c r="E2" s="14">
        <v>0.75</v>
      </c>
      <c r="F2" s="14">
        <v>2</v>
      </c>
      <c r="G2" s="20">
        <v>0.5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39598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1.75</v>
      </c>
      <c r="F3" s="14">
        <v>2.75</v>
      </c>
      <c r="G3" s="18">
        <v>1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39598</v>
      </c>
      <c r="N3">
        <v>1</v>
      </c>
    </row>
    <row r="4" spans="1:14">
      <c r="A4" s="5" t="s">
        <v>44</v>
      </c>
      <c r="B4" s="2" t="s">
        <v>3</v>
      </c>
      <c r="C4" s="14">
        <v>15</v>
      </c>
      <c r="D4" s="14">
        <v>0</v>
      </c>
      <c r="E4" s="14">
        <v>2.25</v>
      </c>
      <c r="F4" s="14">
        <v>1.75</v>
      </c>
      <c r="G4" s="18">
        <v>1.75</v>
      </c>
      <c r="H4" s="14">
        <v>0</v>
      </c>
      <c r="I4" s="14">
        <v>0</v>
      </c>
      <c r="J4" s="14">
        <v>0.25</v>
      </c>
      <c r="K4" s="14">
        <v>0</v>
      </c>
      <c r="L4" s="14">
        <v>0</v>
      </c>
      <c r="M4" s="41">
        <v>39598</v>
      </c>
      <c r="N4">
        <v>1</v>
      </c>
    </row>
    <row r="5" spans="1:14">
      <c r="A5" s="5" t="s">
        <v>48</v>
      </c>
      <c r="B5" s="2" t="s">
        <v>25</v>
      </c>
      <c r="C5" s="14">
        <v>3.3333333333333335</v>
      </c>
      <c r="D5" s="14">
        <v>0</v>
      </c>
      <c r="E5" s="14">
        <v>0.75</v>
      </c>
      <c r="F5" s="14">
        <v>0.75</v>
      </c>
      <c r="G5" s="18">
        <v>0.5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1">
        <v>39605</v>
      </c>
      <c r="N5">
        <v>1</v>
      </c>
    </row>
    <row r="6" spans="1:14">
      <c r="A6" s="5" t="s">
        <v>24</v>
      </c>
      <c r="B6" s="2" t="s">
        <v>3</v>
      </c>
      <c r="C6" s="14">
        <v>1.6666666666666667</v>
      </c>
      <c r="D6" s="14">
        <v>0</v>
      </c>
      <c r="E6" s="14">
        <v>1.25</v>
      </c>
      <c r="F6" s="14">
        <v>0.75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39596</v>
      </c>
      <c r="N6">
        <v>1</v>
      </c>
    </row>
    <row r="7" spans="1:14">
      <c r="A7" s="5" t="s">
        <v>51</v>
      </c>
      <c r="B7" s="2" t="s">
        <v>25</v>
      </c>
      <c r="C7" s="14">
        <v>13.333333333333334</v>
      </c>
      <c r="D7" s="14">
        <v>0</v>
      </c>
      <c r="E7" s="14">
        <v>4.5</v>
      </c>
      <c r="F7" s="14">
        <v>0.5</v>
      </c>
      <c r="G7" s="18">
        <v>1.5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39605</v>
      </c>
      <c r="N7">
        <v>1</v>
      </c>
    </row>
    <row r="8" spans="1:14">
      <c r="A8" s="5" t="s">
        <v>49</v>
      </c>
      <c r="B8" s="2" t="s">
        <v>3</v>
      </c>
      <c r="C8" s="14">
        <v>1.6666666666666667</v>
      </c>
      <c r="D8" s="14">
        <v>1</v>
      </c>
      <c r="E8" s="14">
        <v>0</v>
      </c>
      <c r="F8" s="14">
        <v>0.5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39598</v>
      </c>
      <c r="N8">
        <v>1</v>
      </c>
    </row>
    <row r="9" spans="1:14">
      <c r="A9" s="5" t="s">
        <v>43</v>
      </c>
      <c r="B9" s="2" t="s">
        <v>3</v>
      </c>
      <c r="C9" s="14">
        <v>0</v>
      </c>
      <c r="D9" s="14">
        <v>2</v>
      </c>
      <c r="E9" s="14">
        <v>1.25</v>
      </c>
      <c r="F9" s="14">
        <v>1.75</v>
      </c>
      <c r="G9" s="18">
        <v>0.75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1">
        <v>39598</v>
      </c>
      <c r="N9">
        <v>1</v>
      </c>
    </row>
    <row r="10" spans="1:14">
      <c r="A10" s="5" t="s">
        <v>50</v>
      </c>
      <c r="B10" s="2" t="s">
        <v>3</v>
      </c>
      <c r="C10" s="14">
        <v>1.6666666666666667</v>
      </c>
      <c r="D10" s="14">
        <v>4</v>
      </c>
      <c r="E10" s="14">
        <v>1.25</v>
      </c>
      <c r="F10" s="14">
        <v>4.5</v>
      </c>
      <c r="G10" s="18">
        <v>0.75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1">
        <v>39598</v>
      </c>
      <c r="N10">
        <v>1</v>
      </c>
    </row>
    <row r="11" spans="1:14">
      <c r="A11" s="5" t="s">
        <v>47</v>
      </c>
      <c r="B11" s="2" t="s">
        <v>3</v>
      </c>
      <c r="C11" s="14">
        <v>1.6666666666666667</v>
      </c>
      <c r="D11" s="14">
        <v>0</v>
      </c>
      <c r="E11" s="14">
        <v>4.5</v>
      </c>
      <c r="F11" s="14">
        <v>2.5</v>
      </c>
      <c r="G11" s="18">
        <v>2.25</v>
      </c>
      <c r="H11" s="14">
        <v>2.25</v>
      </c>
      <c r="I11" s="14">
        <v>0</v>
      </c>
      <c r="J11" s="14">
        <v>0</v>
      </c>
      <c r="K11" s="14">
        <v>0</v>
      </c>
      <c r="L11" s="14">
        <v>0</v>
      </c>
      <c r="M11" s="41">
        <v>39598</v>
      </c>
      <c r="N11">
        <v>1</v>
      </c>
    </row>
    <row r="12" spans="1:14">
      <c r="A12" s="5" t="s">
        <v>40</v>
      </c>
      <c r="B12" s="2" t="s">
        <v>25</v>
      </c>
      <c r="C12" s="14">
        <v>13.333333333333334</v>
      </c>
      <c r="D12" s="14">
        <v>0</v>
      </c>
      <c r="E12" s="14">
        <v>0.25</v>
      </c>
      <c r="F12" s="14">
        <v>0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39605</v>
      </c>
      <c r="N12">
        <v>1</v>
      </c>
    </row>
    <row r="13" spans="1:14">
      <c r="A13" s="5" t="s">
        <v>41</v>
      </c>
      <c r="B13" s="2" t="s">
        <v>25</v>
      </c>
      <c r="C13" s="14">
        <v>18.96551724137931</v>
      </c>
      <c r="D13" s="14">
        <v>0</v>
      </c>
      <c r="E13" s="14">
        <v>0.75</v>
      </c>
      <c r="F13" s="14">
        <v>0.5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39605</v>
      </c>
      <c r="N13" s="46">
        <v>1</v>
      </c>
    </row>
    <row r="14" spans="1:14">
      <c r="A14" s="5" t="s">
        <v>28</v>
      </c>
      <c r="B14" s="2" t="s">
        <v>3</v>
      </c>
      <c r="C14" s="14">
        <v>1.6666666666666667</v>
      </c>
      <c r="D14" s="14">
        <v>0</v>
      </c>
      <c r="E14" s="14">
        <v>1.25</v>
      </c>
      <c r="F14" s="14">
        <v>1.25</v>
      </c>
      <c r="G14" s="18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1">
        <v>39595</v>
      </c>
      <c r="N14">
        <v>1</v>
      </c>
    </row>
    <row r="15" spans="1:14">
      <c r="A15" s="5" t="s">
        <v>17</v>
      </c>
      <c r="B15" s="2" t="s">
        <v>25</v>
      </c>
      <c r="C15" s="14">
        <v>8.6206896551724146</v>
      </c>
      <c r="D15" s="14">
        <v>1</v>
      </c>
      <c r="E15" s="14">
        <v>1</v>
      </c>
      <c r="F15" s="14">
        <v>0.5</v>
      </c>
      <c r="G15" s="18">
        <v>1.25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39605</v>
      </c>
      <c r="N15">
        <v>1</v>
      </c>
    </row>
    <row r="16" spans="1:14" s="1" customFormat="1">
      <c r="A16" s="6" t="s">
        <v>18</v>
      </c>
      <c r="B16" s="3" t="s">
        <v>25</v>
      </c>
      <c r="C16" s="15">
        <v>0</v>
      </c>
      <c r="D16" s="15">
        <v>0</v>
      </c>
      <c r="E16" s="15">
        <v>10</v>
      </c>
      <c r="F16" s="15">
        <v>0.25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39605</v>
      </c>
      <c r="N16" s="1">
        <v>1</v>
      </c>
    </row>
    <row r="17" spans="1:14">
      <c r="A17" s="5" t="s">
        <v>20</v>
      </c>
      <c r="B17" s="4" t="s">
        <v>3</v>
      </c>
      <c r="C17" s="12" cm="1">
        <f t="array" ref="C17">AVERAGE(_xlfn._xlws.FILTER(C2:C16, (B2:B16="ターザン")+(B2:B16="ターボ")))</f>
        <v>2.777777777777779</v>
      </c>
      <c r="D17" s="12" cm="1">
        <f t="array" ref="D17">AVERAGE(_xlfn._xlws.FILTER(D2:D16, (B2:B16="ターザン")+(B2:B16="ターボ")))</f>
        <v>0.88888888888888884</v>
      </c>
      <c r="E17" s="12" cm="1">
        <f t="array" ref="E17">AVERAGE(_xlfn._xlws.FILTER(E2:E16, (B2:B16="ターザン")+(B2:B16="ターボ")))</f>
        <v>1.5833333333333333</v>
      </c>
      <c r="F17" s="12" cm="1">
        <f t="array" ref="F17">AVERAGE(_xlfn._xlws.FILTER(F2:F16, (B2:B16="ターザン")+(B2:B16="ターボ")))</f>
        <v>1.9722222222222223</v>
      </c>
      <c r="G17" s="12" cm="1">
        <f t="array" ref="G17">AVERAGE(_xlfn._xlws.FILTER(G2:G16, (B2:B16="ターザン")+(B2:B16="ターボ")))</f>
        <v>0.91666666666666663</v>
      </c>
      <c r="H17" s="12" cm="1">
        <f t="array" ref="H17">AVERAGE(_xlfn._xlws.FILTER(H2:H16, (B2:B16="ターザン")+(B2:B16="ターボ")))</f>
        <v>0.25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2.7777777777777776E-2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0" cm="1">
        <f t="array" ref="M17">AVERAGE(_xlfn._xlws.FILTER(M2:M16, (B2:B16="ターザン")+(B2:B16="ターボ")))</f>
        <v>39597.444444444445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0" t="s">
        <v>35</v>
      </c>
      <c r="N18">
        <v>1</v>
      </c>
    </row>
    <row r="19" spans="1:14">
      <c r="A19" s="5" t="s">
        <v>20</v>
      </c>
      <c r="B19" s="4" t="s">
        <v>11</v>
      </c>
      <c r="C19" s="12" cm="1">
        <f t="array" ref="C19">AVERAGE(_xlfn._xlws.FILTER(C2:C16, (B2:B16="もみじ３号")))</f>
        <v>9.5977011494252871</v>
      </c>
      <c r="D19" s="12" cm="1">
        <f t="array" ref="D19">AVERAGE(_xlfn._xlws.FILTER(D2:D16, (B2:B16="もみじ３号")))</f>
        <v>0.16666666666666666</v>
      </c>
      <c r="E19" s="12" cm="1">
        <f t="array" ref="E19">AVERAGE(_xlfn._xlws.FILTER(E2:E16, (B2:B16="もみじ３号")))</f>
        <v>2.875</v>
      </c>
      <c r="F19" s="12" cm="1">
        <f t="array" ref="F19">AVERAGE(_xlfn._xlws.FILTER(F2:F16, (B2:B16="もみじ３号")))</f>
        <v>0.41666666666666669</v>
      </c>
      <c r="G19" s="12" cm="1">
        <f t="array" ref="G19">AVERAGE(_xlfn._xlws.FILTER(G2:G16, (B2:B16="もみじ３号")))</f>
        <v>0.625</v>
      </c>
      <c r="H19" s="12" cm="1">
        <f t="array" ref="H19">AVERAGE(_xlfn._xlws.FILTER(H2:H16, (B2:B16="もみじ３号")))</f>
        <v>4.1666666666666664E-2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39605</v>
      </c>
      <c r="N19">
        <v>1</v>
      </c>
    </row>
    <row r="20" spans="1:14" s="9" customFormat="1">
      <c r="A20" s="7" t="s">
        <v>21</v>
      </c>
      <c r="B20" s="8"/>
      <c r="C20" s="13">
        <v>5.46875</v>
      </c>
      <c r="D20" s="13">
        <f>AVERAGE(D2:D16)</f>
        <v>0.6</v>
      </c>
      <c r="E20" s="13">
        <f>AVERAGE(E2:E16)</f>
        <v>2.1</v>
      </c>
      <c r="F20" s="13">
        <f t="shared" ref="F20:L20" si="0">AVERAGE(F2:F16)</f>
        <v>1.35</v>
      </c>
      <c r="G20" s="13">
        <f t="shared" si="0"/>
        <v>0.8</v>
      </c>
      <c r="H20" s="13">
        <f t="shared" si="0"/>
        <v>0.16666666666666666</v>
      </c>
      <c r="I20" s="13">
        <f t="shared" si="0"/>
        <v>0</v>
      </c>
      <c r="J20" s="13">
        <f t="shared" si="0"/>
        <v>1.6666666666666666E-2</v>
      </c>
      <c r="K20" s="13">
        <f t="shared" si="0"/>
        <v>0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E17:L17 D20:L20 E19:L19 C17:D19" formulaRange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B12A-DA9E-C444-B25C-55B1E4BB626C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40035</v>
      </c>
      <c r="D1" s="11">
        <v>39965</v>
      </c>
      <c r="E1" s="11">
        <v>39954</v>
      </c>
      <c r="F1" s="11">
        <v>39941</v>
      </c>
      <c r="G1" s="17">
        <v>39926</v>
      </c>
      <c r="H1" s="11">
        <v>39912</v>
      </c>
      <c r="I1" s="11">
        <v>39890</v>
      </c>
      <c r="J1" s="11">
        <v>39877</v>
      </c>
      <c r="K1" s="11">
        <v>39863</v>
      </c>
      <c r="L1" s="11">
        <v>39849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0</v>
      </c>
      <c r="D2" s="16">
        <v>2</v>
      </c>
      <c r="E2" s="14">
        <v>0.5</v>
      </c>
      <c r="F2" s="14">
        <v>1.75</v>
      </c>
      <c r="G2" s="20">
        <v>1.25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1">
        <v>39962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0.5</v>
      </c>
      <c r="G3" s="18">
        <v>0</v>
      </c>
      <c r="H3" s="14">
        <v>0.25</v>
      </c>
      <c r="I3" s="14">
        <v>0.25</v>
      </c>
      <c r="J3" s="14">
        <v>0</v>
      </c>
      <c r="K3" s="14">
        <v>0</v>
      </c>
      <c r="L3" s="14">
        <v>1.25</v>
      </c>
      <c r="M3" s="41">
        <v>39962</v>
      </c>
      <c r="N3">
        <v>1</v>
      </c>
    </row>
    <row r="4" spans="1:14">
      <c r="A4" s="5" t="s">
        <v>44</v>
      </c>
      <c r="B4" s="2" t="s">
        <v>3</v>
      </c>
      <c r="C4" s="14">
        <v>3.3898305084745761</v>
      </c>
      <c r="D4" s="14">
        <v>0</v>
      </c>
      <c r="E4" s="14">
        <v>0.5</v>
      </c>
      <c r="F4" s="14">
        <v>0.75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39962</v>
      </c>
      <c r="N4">
        <v>1</v>
      </c>
    </row>
    <row r="5" spans="1:14">
      <c r="A5" s="5" t="s">
        <v>45</v>
      </c>
      <c r="B5" s="2" t="s">
        <v>25</v>
      </c>
      <c r="C5" s="14">
        <v>0</v>
      </c>
      <c r="D5" s="14">
        <v>0</v>
      </c>
      <c r="E5" s="14">
        <v>1</v>
      </c>
      <c r="F5" s="14">
        <v>0.25</v>
      </c>
      <c r="G5" s="18">
        <v>0.5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1">
        <v>39972</v>
      </c>
      <c r="N5">
        <v>1</v>
      </c>
    </row>
    <row r="6" spans="1:14">
      <c r="A6" s="5" t="s">
        <v>24</v>
      </c>
      <c r="B6" s="2" t="s">
        <v>3</v>
      </c>
      <c r="C6" s="14">
        <v>1.7543859649122806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39962</v>
      </c>
      <c r="N6">
        <v>1</v>
      </c>
    </row>
    <row r="7" spans="1:14">
      <c r="A7" s="5" t="s">
        <v>10</v>
      </c>
      <c r="B7" s="2" t="s">
        <v>25</v>
      </c>
      <c r="C7" s="14">
        <v>0</v>
      </c>
      <c r="D7" s="14">
        <v>0</v>
      </c>
      <c r="E7" s="14">
        <v>1</v>
      </c>
      <c r="F7" s="14">
        <v>0.5</v>
      </c>
      <c r="G7" s="18">
        <v>0.5</v>
      </c>
      <c r="H7" s="14">
        <v>0</v>
      </c>
      <c r="I7" s="14">
        <v>0.25</v>
      </c>
      <c r="J7" s="14">
        <v>0.25</v>
      </c>
      <c r="K7" s="14">
        <v>0</v>
      </c>
      <c r="L7" s="14">
        <v>0.75</v>
      </c>
      <c r="M7" s="41">
        <v>39972</v>
      </c>
      <c r="N7">
        <v>1</v>
      </c>
    </row>
    <row r="8" spans="1:14">
      <c r="A8" s="5" t="s">
        <v>42</v>
      </c>
      <c r="B8" s="2" t="s">
        <v>3</v>
      </c>
      <c r="C8" s="14">
        <v>0</v>
      </c>
      <c r="D8" s="14">
        <v>0</v>
      </c>
      <c r="E8" s="14">
        <v>1.75</v>
      </c>
      <c r="F8" s="14">
        <v>2.75</v>
      </c>
      <c r="G8" s="18">
        <v>0.25</v>
      </c>
      <c r="H8" s="14">
        <v>1</v>
      </c>
      <c r="I8" s="14">
        <v>0.25</v>
      </c>
      <c r="J8" s="14">
        <v>0.25</v>
      </c>
      <c r="K8" s="14">
        <v>0</v>
      </c>
      <c r="L8" s="14">
        <v>0</v>
      </c>
      <c r="M8" s="41">
        <v>39962</v>
      </c>
      <c r="N8">
        <v>1</v>
      </c>
    </row>
    <row r="9" spans="1:14">
      <c r="A9" s="5" t="s">
        <v>43</v>
      </c>
      <c r="B9" s="2" t="s">
        <v>3</v>
      </c>
      <c r="C9" s="14">
        <v>0</v>
      </c>
      <c r="D9" s="14">
        <v>0</v>
      </c>
      <c r="E9" s="14">
        <v>3.75</v>
      </c>
      <c r="F9" s="14">
        <v>5.25</v>
      </c>
      <c r="G9" s="18">
        <v>1.25</v>
      </c>
      <c r="H9" s="14">
        <v>0.5</v>
      </c>
      <c r="I9" s="14">
        <v>0</v>
      </c>
      <c r="J9" s="14">
        <v>0.25</v>
      </c>
      <c r="K9" s="14">
        <v>0</v>
      </c>
      <c r="L9" s="14">
        <v>0</v>
      </c>
      <c r="M9" s="41">
        <v>39962</v>
      </c>
      <c r="N9">
        <v>1</v>
      </c>
    </row>
    <row r="10" spans="1:14">
      <c r="A10" s="5" t="s">
        <v>46</v>
      </c>
      <c r="B10" s="2" t="s">
        <v>3</v>
      </c>
      <c r="C10" s="14">
        <v>1.7543859649122806</v>
      </c>
      <c r="D10" s="14">
        <v>0</v>
      </c>
      <c r="E10" s="14">
        <v>0</v>
      </c>
      <c r="F10" s="14">
        <v>0.25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1">
        <v>39962</v>
      </c>
      <c r="N10">
        <v>1</v>
      </c>
    </row>
    <row r="11" spans="1:14">
      <c r="A11" s="5" t="s">
        <v>47</v>
      </c>
      <c r="B11" s="2" t="s">
        <v>3</v>
      </c>
      <c r="C11" s="14">
        <v>0</v>
      </c>
      <c r="D11" s="14">
        <v>0</v>
      </c>
      <c r="E11" s="14">
        <v>0</v>
      </c>
      <c r="F11" s="14">
        <v>1.25</v>
      </c>
      <c r="G11" s="18">
        <v>0.75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1">
        <v>39962</v>
      </c>
      <c r="N11">
        <v>1</v>
      </c>
    </row>
    <row r="12" spans="1:14">
      <c r="A12" s="5" t="s">
        <v>40</v>
      </c>
      <c r="B12" s="2" t="s">
        <v>25</v>
      </c>
      <c r="C12" s="14">
        <v>0</v>
      </c>
      <c r="D12" s="14">
        <v>0</v>
      </c>
      <c r="E12" s="14">
        <v>0.75</v>
      </c>
      <c r="F12" s="14">
        <v>0.5</v>
      </c>
      <c r="G12" s="18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0.5</v>
      </c>
      <c r="M12" s="41">
        <v>39972</v>
      </c>
      <c r="N12">
        <v>1</v>
      </c>
    </row>
    <row r="13" spans="1:14">
      <c r="A13" s="5" t="s">
        <v>41</v>
      </c>
      <c r="B13" s="2" t="s">
        <v>25</v>
      </c>
      <c r="C13" s="14">
        <v>1.6949152542372881</v>
      </c>
      <c r="D13" s="14">
        <v>0</v>
      </c>
      <c r="E13" s="14">
        <v>0</v>
      </c>
      <c r="F13" s="14">
        <v>0.5</v>
      </c>
      <c r="G13" s="18">
        <v>0</v>
      </c>
      <c r="H13" s="14">
        <v>0</v>
      </c>
      <c r="I13" s="14">
        <v>0.25</v>
      </c>
      <c r="J13" s="14">
        <v>0</v>
      </c>
      <c r="K13" s="14">
        <v>0</v>
      </c>
      <c r="L13" s="14">
        <v>0</v>
      </c>
      <c r="M13" s="41">
        <v>39972</v>
      </c>
      <c r="N13" s="46">
        <v>1</v>
      </c>
    </row>
    <row r="14" spans="1:14">
      <c r="A14" s="5" t="s">
        <v>28</v>
      </c>
      <c r="B14" s="2" t="s">
        <v>3</v>
      </c>
      <c r="C14" s="14">
        <v>0</v>
      </c>
      <c r="D14" s="14">
        <v>0</v>
      </c>
      <c r="E14" s="14">
        <v>0.25</v>
      </c>
      <c r="F14" s="14">
        <v>0.75</v>
      </c>
      <c r="G14" s="18">
        <v>0.25</v>
      </c>
      <c r="H14" s="14">
        <v>0.25</v>
      </c>
      <c r="I14" s="14">
        <v>1.75</v>
      </c>
      <c r="J14" s="14">
        <v>0.25</v>
      </c>
      <c r="K14" s="14">
        <v>0</v>
      </c>
      <c r="L14" s="14">
        <v>0</v>
      </c>
      <c r="M14" s="41">
        <v>39962</v>
      </c>
      <c r="N14">
        <v>1</v>
      </c>
    </row>
    <row r="15" spans="1:14">
      <c r="A15" s="5" t="s">
        <v>17</v>
      </c>
      <c r="B15" s="2" t="s">
        <v>25</v>
      </c>
      <c r="C15" s="14">
        <v>0</v>
      </c>
      <c r="D15" s="14">
        <v>0</v>
      </c>
      <c r="E15" s="14">
        <v>0.5</v>
      </c>
      <c r="F15" s="14">
        <v>0.75</v>
      </c>
      <c r="G15" s="18">
        <v>0.75</v>
      </c>
      <c r="H15" s="14">
        <v>0.25</v>
      </c>
      <c r="I15" s="14">
        <v>0.5</v>
      </c>
      <c r="J15" s="14">
        <v>0.5</v>
      </c>
      <c r="K15" s="14">
        <v>0</v>
      </c>
      <c r="L15" s="14">
        <v>0</v>
      </c>
      <c r="M15" s="41">
        <v>39972</v>
      </c>
      <c r="N15">
        <v>1</v>
      </c>
    </row>
    <row r="16" spans="1:14" s="1" customFormat="1">
      <c r="A16" s="6" t="s">
        <v>18</v>
      </c>
      <c r="B16" s="3" t="s">
        <v>25</v>
      </c>
      <c r="C16" s="15">
        <v>0</v>
      </c>
      <c r="D16" s="15">
        <v>0</v>
      </c>
      <c r="E16" s="15">
        <v>3.5</v>
      </c>
      <c r="F16" s="15">
        <v>6.25</v>
      </c>
      <c r="G16" s="19">
        <v>6.5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39972</v>
      </c>
      <c r="N16" s="1">
        <v>1</v>
      </c>
    </row>
    <row r="17" spans="1:14">
      <c r="A17" s="5" t="s">
        <v>20</v>
      </c>
      <c r="B17" s="4" t="s">
        <v>34</v>
      </c>
      <c r="C17" s="12">
        <v>0.74906367041198507</v>
      </c>
      <c r="D17" s="12" cm="1">
        <f t="array" ref="D17">AVERAGE(_xlfn._xlws.FILTER(D2:D16, (B2:B16="ターザン")+(B2:B16="ターボ")))</f>
        <v>0.22222222222222221</v>
      </c>
      <c r="E17" s="12" cm="1">
        <f t="array" ref="E17">AVERAGE(_xlfn._xlws.FILTER(E2:E16, (B2:B16="ターザン")+(B2:B16="ターボ")))</f>
        <v>0.75</v>
      </c>
      <c r="F17" s="12" cm="1">
        <f t="array" ref="F17">AVERAGE(_xlfn._xlws.FILTER(F2:F16, (B2:B16="ターザン")+(B2:B16="ターボ")))</f>
        <v>1.4722222222222223</v>
      </c>
      <c r="G17" s="12" cm="1">
        <f t="array" ref="G17">AVERAGE(_xlfn._xlws.FILTER(G2:G16, (B2:B16="ターザン")+(B2:B16="ターボ")))</f>
        <v>0.41666666666666669</v>
      </c>
      <c r="H17" s="12" cm="1">
        <f t="array" ref="H17">AVERAGE(_xlfn._xlws.FILTER(H2:H16, (B2:B16="ターザン")+(B2:B16="ターボ")))</f>
        <v>0.27777777777777779</v>
      </c>
      <c r="I17" s="12" cm="1">
        <f t="array" ref="I17">AVERAGE(_xlfn._xlws.FILTER(I2:I16, (B2:B16="ターザン")+(B2:B16="ターボ")))</f>
        <v>0.25</v>
      </c>
      <c r="J17" s="12" cm="1">
        <f t="array" ref="J17">AVERAGE(_xlfn._xlws.FILTER(J2:J16, (B2:B16="ターザン")+(B2:B16="ターボ")))</f>
        <v>8.3333333333333329E-2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0.1388888888888889</v>
      </c>
      <c r="M17" s="40" cm="1">
        <f t="array" ref="M17">AVERAGE(_xlfn._xlws.FILTER(M2:M16, (B2:B16="ターザン")+(B2:B16="ターボ")))</f>
        <v>39962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0" t="s">
        <v>35</v>
      </c>
      <c r="N18">
        <v>1</v>
      </c>
    </row>
    <row r="19" spans="1:14">
      <c r="A19" s="5" t="s">
        <v>20</v>
      </c>
      <c r="B19" s="4" t="s">
        <v>11</v>
      </c>
      <c r="C19" s="12">
        <v>0.2824858757062147</v>
      </c>
      <c r="D19" s="12" cm="1">
        <f t="array" ref="D19">AVERAGE(_xlfn._xlws.FILTER(D2:D16, (B2:B16="もみじ３号")))</f>
        <v>0</v>
      </c>
      <c r="E19" s="12" cm="1">
        <f t="array" ref="E19">AVERAGE(_xlfn._xlws.FILTER(E2:E16, (B2:B16="もみじ３号")))</f>
        <v>1.125</v>
      </c>
      <c r="F19" s="12" cm="1">
        <f t="array" ref="F19">AVERAGE(_xlfn._xlws.FILTER(F2:F16, (B2:B16="もみじ３号")))</f>
        <v>1.4583333333333333</v>
      </c>
      <c r="G19" s="12" cm="1">
        <f t="array" ref="G19">AVERAGE(_xlfn._xlws.FILTER(G2:G16, (B2:B16="もみじ３号")))</f>
        <v>1.4166666666666667</v>
      </c>
      <c r="H19" s="12" cm="1">
        <f t="array" ref="H19">AVERAGE(_xlfn._xlws.FILTER(H2:H16, (B2:B16="もみじ３号")))</f>
        <v>8.3333333333333329E-2</v>
      </c>
      <c r="I19" s="12" cm="1">
        <f t="array" ref="I19">AVERAGE(_xlfn._xlws.FILTER(I2:I16, (B2:B16="もみじ３号")))</f>
        <v>0.16666666666666666</v>
      </c>
      <c r="J19" s="12" cm="1">
        <f t="array" ref="J19">AVERAGE(_xlfn._xlws.FILTER(J2:J16, (B2:B16="もみじ３号")))</f>
        <v>0.125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0.20833333333333334</v>
      </c>
      <c r="M19" s="40" cm="1">
        <f t="array" ref="M19">AVERAGE(_xlfn._xlws.FILTER(M2:M16, (B2:B16="もみじ３号")))</f>
        <v>39972</v>
      </c>
      <c r="N19">
        <v>1</v>
      </c>
    </row>
    <row r="20" spans="1:14" s="9" customFormat="1">
      <c r="A20" s="7" t="s">
        <v>21</v>
      </c>
      <c r="B20" s="8"/>
      <c r="C20" s="23">
        <v>0.56306306306306309</v>
      </c>
      <c r="D20" s="13">
        <f>AVERAGE(D2:D16)</f>
        <v>0.13333333333333333</v>
      </c>
      <c r="E20" s="13">
        <f>AVERAGE(E2:E16)</f>
        <v>0.9</v>
      </c>
      <c r="F20" s="13">
        <f t="shared" ref="F20:L20" si="0">AVERAGE(F2:F16)</f>
        <v>1.4666666666666666</v>
      </c>
      <c r="G20" s="13">
        <f t="shared" si="0"/>
        <v>0.81666666666666665</v>
      </c>
      <c r="H20" s="13">
        <f t="shared" si="0"/>
        <v>0.2</v>
      </c>
      <c r="I20" s="13">
        <f t="shared" si="0"/>
        <v>0.21666666666666667</v>
      </c>
      <c r="J20" s="13">
        <f t="shared" si="0"/>
        <v>0.1</v>
      </c>
      <c r="K20" s="13">
        <f t="shared" si="0"/>
        <v>0</v>
      </c>
      <c r="L20" s="13">
        <f t="shared" si="0"/>
        <v>0.16666666666666666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17 D19:L20" formulaRange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E83-191D-7D4A-91B7-2F8E9388BC33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40400</v>
      </c>
      <c r="D1" s="11">
        <v>40330</v>
      </c>
      <c r="E1" s="11">
        <v>40318</v>
      </c>
      <c r="F1" s="11">
        <v>40304</v>
      </c>
      <c r="G1" s="17">
        <v>40289</v>
      </c>
      <c r="H1" s="11">
        <v>40276</v>
      </c>
      <c r="I1" s="11">
        <v>40255</v>
      </c>
      <c r="J1" s="11">
        <v>40242</v>
      </c>
      <c r="K1" s="11">
        <v>40227</v>
      </c>
      <c r="L1" s="11">
        <v>40213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0.25</v>
      </c>
      <c r="F2" s="14">
        <v>0.25</v>
      </c>
      <c r="G2" s="20">
        <v>0.25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1">
        <v>40333</v>
      </c>
      <c r="N2">
        <v>1</v>
      </c>
    </row>
    <row r="3" spans="1:14">
      <c r="A3" s="5" t="s">
        <v>4</v>
      </c>
      <c r="B3" s="2" t="s">
        <v>3</v>
      </c>
      <c r="C3" s="14">
        <v>1.6949152542372881</v>
      </c>
      <c r="D3" s="14">
        <v>0</v>
      </c>
      <c r="E3" s="14">
        <v>0.5</v>
      </c>
      <c r="F3" s="14">
        <v>0.25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40333</v>
      </c>
      <c r="N3">
        <v>1</v>
      </c>
    </row>
    <row r="4" spans="1:14">
      <c r="A4" s="5" t="s">
        <v>6</v>
      </c>
      <c r="B4" s="2" t="s">
        <v>3</v>
      </c>
      <c r="C4" s="14">
        <v>1.6666666666666667</v>
      </c>
      <c r="D4" s="14">
        <v>0</v>
      </c>
      <c r="E4" s="14">
        <v>1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40329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</v>
      </c>
      <c r="F5" s="14">
        <v>0.25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40329</v>
      </c>
      <c r="N5">
        <v>1</v>
      </c>
    </row>
    <row r="6" spans="1:14">
      <c r="A6" s="5" t="s">
        <v>8</v>
      </c>
      <c r="B6" s="2" t="s">
        <v>3</v>
      </c>
      <c r="C6" s="14">
        <v>1.6949152542372881</v>
      </c>
      <c r="D6" s="14">
        <v>0</v>
      </c>
      <c r="E6" s="14">
        <v>0.25</v>
      </c>
      <c r="F6" s="14">
        <v>0</v>
      </c>
      <c r="G6" s="18">
        <v>0.75</v>
      </c>
      <c r="H6" s="14">
        <v>0.5</v>
      </c>
      <c r="I6" s="14">
        <v>0</v>
      </c>
      <c r="J6" s="14">
        <v>0.25</v>
      </c>
      <c r="K6" s="14">
        <v>0.75</v>
      </c>
      <c r="L6" s="14">
        <v>0.75</v>
      </c>
      <c r="M6" s="41">
        <v>40329</v>
      </c>
      <c r="N6">
        <v>1</v>
      </c>
    </row>
    <row r="7" spans="1:14">
      <c r="A7" s="5" t="s">
        <v>9</v>
      </c>
      <c r="B7" s="2" t="s">
        <v>3</v>
      </c>
      <c r="C7" s="14">
        <v>3.3898305084745761</v>
      </c>
      <c r="D7" s="14">
        <v>0</v>
      </c>
      <c r="E7" s="14">
        <v>0.5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40333</v>
      </c>
      <c r="N7">
        <v>1</v>
      </c>
    </row>
    <row r="8" spans="1:14">
      <c r="A8" s="5" t="s">
        <v>10</v>
      </c>
      <c r="B8" s="2" t="s">
        <v>25</v>
      </c>
      <c r="C8" s="14">
        <v>3.3333333333333335</v>
      </c>
      <c r="D8" s="14">
        <v>0</v>
      </c>
      <c r="E8" s="14">
        <v>2.75</v>
      </c>
      <c r="F8" s="14">
        <v>2.25</v>
      </c>
      <c r="G8" s="18">
        <v>1.5</v>
      </c>
      <c r="H8" s="14">
        <v>0</v>
      </c>
      <c r="I8" s="14">
        <v>0</v>
      </c>
      <c r="J8" s="14">
        <v>0</v>
      </c>
      <c r="K8" s="14">
        <v>0</v>
      </c>
      <c r="L8" s="14">
        <v>0.5</v>
      </c>
      <c r="M8" s="41">
        <v>40340</v>
      </c>
      <c r="N8">
        <v>1</v>
      </c>
    </row>
    <row r="9" spans="1:14">
      <c r="A9" s="5" t="s">
        <v>38</v>
      </c>
      <c r="B9" s="2" t="s">
        <v>3</v>
      </c>
      <c r="C9" s="14">
        <v>1.6666666666666667</v>
      </c>
      <c r="D9" s="14">
        <v>1</v>
      </c>
      <c r="E9" s="14">
        <v>3</v>
      </c>
      <c r="F9" s="14">
        <v>3</v>
      </c>
      <c r="G9" s="18">
        <v>1.25</v>
      </c>
      <c r="H9" s="14">
        <v>0.75</v>
      </c>
      <c r="I9" s="14">
        <v>0</v>
      </c>
      <c r="J9" s="14">
        <v>0</v>
      </c>
      <c r="K9" s="14">
        <v>0</v>
      </c>
      <c r="L9" s="14">
        <v>0</v>
      </c>
      <c r="M9" s="41">
        <v>40333</v>
      </c>
      <c r="N9">
        <v>1</v>
      </c>
    </row>
    <row r="10" spans="1:14">
      <c r="A10" s="5" t="s">
        <v>13</v>
      </c>
      <c r="B10" s="2" t="s">
        <v>39</v>
      </c>
      <c r="C10" s="14">
        <v>10</v>
      </c>
      <c r="D10" s="14">
        <v>6.3</v>
      </c>
      <c r="E10" s="14">
        <v>19.5</v>
      </c>
      <c r="F10" s="14">
        <v>17.5</v>
      </c>
      <c r="G10" s="18">
        <v>7.75</v>
      </c>
      <c r="H10" s="14">
        <v>0.75</v>
      </c>
      <c r="I10" s="14">
        <v>0</v>
      </c>
      <c r="J10" s="14">
        <v>0</v>
      </c>
      <c r="K10" s="14">
        <v>0.25</v>
      </c>
      <c r="L10" s="14">
        <v>0</v>
      </c>
      <c r="M10" s="41">
        <v>40337</v>
      </c>
      <c r="N10">
        <v>1</v>
      </c>
    </row>
    <row r="11" spans="1:14">
      <c r="A11" s="5" t="s">
        <v>14</v>
      </c>
      <c r="B11" s="2" t="s">
        <v>3</v>
      </c>
      <c r="C11" s="14">
        <v>4.918032786885246</v>
      </c>
      <c r="D11" s="14">
        <v>0</v>
      </c>
      <c r="E11" s="14">
        <v>5.75</v>
      </c>
      <c r="F11" s="14">
        <v>3</v>
      </c>
      <c r="G11" s="18">
        <v>3.5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1">
        <v>40329</v>
      </c>
      <c r="N11">
        <v>1</v>
      </c>
    </row>
    <row r="12" spans="1:14">
      <c r="A12" s="5" t="s">
        <v>26</v>
      </c>
      <c r="B12" s="2" t="s">
        <v>25</v>
      </c>
      <c r="C12" s="14">
        <v>18.333333333333332</v>
      </c>
      <c r="D12" s="14">
        <v>0</v>
      </c>
      <c r="E12" s="14">
        <v>2.5</v>
      </c>
      <c r="F12" s="14">
        <v>2</v>
      </c>
      <c r="G12" s="18">
        <v>0.5</v>
      </c>
      <c r="H12" s="14">
        <v>0.5</v>
      </c>
      <c r="I12" s="14">
        <v>0</v>
      </c>
      <c r="J12" s="14">
        <v>0</v>
      </c>
      <c r="K12" s="14">
        <v>0</v>
      </c>
      <c r="L12" s="14">
        <v>0</v>
      </c>
      <c r="M12" s="41">
        <v>40338</v>
      </c>
      <c r="N12">
        <v>1</v>
      </c>
    </row>
    <row r="13" spans="1:14">
      <c r="A13" s="5" t="s">
        <v>29</v>
      </c>
      <c r="B13" s="2" t="s">
        <v>25</v>
      </c>
      <c r="C13" s="14">
        <v>0</v>
      </c>
      <c r="D13" s="14">
        <v>1</v>
      </c>
      <c r="E13" s="14">
        <v>0.75</v>
      </c>
      <c r="F13" s="14">
        <v>0.25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40337</v>
      </c>
      <c r="N13" s="46">
        <v>1</v>
      </c>
    </row>
    <row r="14" spans="1:14">
      <c r="A14" s="5" t="s">
        <v>17</v>
      </c>
      <c r="B14" s="2" t="s">
        <v>39</v>
      </c>
      <c r="C14" s="14">
        <v>6.666666666666667</v>
      </c>
      <c r="D14" s="14">
        <v>0</v>
      </c>
      <c r="E14" s="14">
        <v>1</v>
      </c>
      <c r="F14" s="14">
        <v>0.5</v>
      </c>
      <c r="G14" s="18">
        <v>0.75</v>
      </c>
      <c r="H14" s="14">
        <v>0</v>
      </c>
      <c r="I14" s="14">
        <v>0</v>
      </c>
      <c r="J14" s="14">
        <v>0</v>
      </c>
      <c r="K14" s="14">
        <v>0.25</v>
      </c>
      <c r="L14" s="14">
        <v>0</v>
      </c>
      <c r="M14" s="41">
        <v>40338</v>
      </c>
      <c r="N14">
        <v>1</v>
      </c>
    </row>
    <row r="15" spans="1:14">
      <c r="A15" s="5" t="s">
        <v>18</v>
      </c>
      <c r="B15" s="2" t="s">
        <v>39</v>
      </c>
      <c r="C15" s="14">
        <v>0</v>
      </c>
      <c r="D15" s="14">
        <v>0</v>
      </c>
      <c r="E15" s="14">
        <v>1.75</v>
      </c>
      <c r="F15" s="14">
        <v>0.5</v>
      </c>
      <c r="G15" s="18">
        <v>1.25</v>
      </c>
      <c r="H15" s="14">
        <v>0</v>
      </c>
      <c r="I15" s="14">
        <v>0.5</v>
      </c>
      <c r="J15" s="14">
        <v>0.5</v>
      </c>
      <c r="K15" s="14">
        <v>0.25</v>
      </c>
      <c r="L15" s="14">
        <v>0</v>
      </c>
      <c r="M15" s="41">
        <v>40337</v>
      </c>
      <c r="N15">
        <v>1</v>
      </c>
    </row>
    <row r="16" spans="1:14" s="1" customFormat="1">
      <c r="A16" s="6" t="s">
        <v>28</v>
      </c>
      <c r="B16" s="3" t="s">
        <v>25</v>
      </c>
      <c r="C16" s="15">
        <v>9.8360655737704921</v>
      </c>
      <c r="D16" s="15">
        <v>1</v>
      </c>
      <c r="E16" s="15">
        <v>9</v>
      </c>
      <c r="F16" s="15">
        <v>7.25</v>
      </c>
      <c r="G16" s="19">
        <v>11.25</v>
      </c>
      <c r="H16" s="15">
        <v>1</v>
      </c>
      <c r="I16" s="15">
        <v>0.25</v>
      </c>
      <c r="J16" s="15">
        <v>0.75</v>
      </c>
      <c r="K16" s="15">
        <v>0.25</v>
      </c>
      <c r="L16" s="15">
        <v>0</v>
      </c>
      <c r="M16" s="42">
        <v>40340</v>
      </c>
      <c r="N16" s="1">
        <v>1</v>
      </c>
    </row>
    <row r="17" spans="1:14">
      <c r="A17" s="5" t="s">
        <v>20</v>
      </c>
      <c r="B17" s="4" t="s">
        <v>3</v>
      </c>
      <c r="C17" s="12">
        <v>4.2269187986651833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1.40625</v>
      </c>
      <c r="F17" s="12" cm="1">
        <f t="array" ref="F17">AVERAGE(_xlfn._xlws.FILTER(F2:F16, (B2:B16="ターザン")+(B2:B16="ターボ")))</f>
        <v>0.84375</v>
      </c>
      <c r="G17" s="12" cm="1">
        <f t="array" ref="G17">AVERAGE(_xlfn._xlws.FILTER(G2:G16, (B2:B16="ターザン")+(B2:B16="ターボ")))</f>
        <v>0.71875</v>
      </c>
      <c r="H17" s="12" cm="1">
        <f t="array" ref="H17">AVERAGE(_xlfn._xlws.FILTER(H2:H16, (B2:B16="ターザン")+(B2:B16="ターボ")))</f>
        <v>0.21875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3.125E-2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9.375E-2</v>
      </c>
      <c r="M17" s="40" cm="1">
        <f t="array" ref="M17">AVERAGE(_xlfn._xlws.FILTER(M2:M16, (B2:B16="ターザン")+(B2:B16="ターボ")))</f>
        <v>40331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0" t="s">
        <v>35</v>
      </c>
      <c r="N18">
        <v>1</v>
      </c>
    </row>
    <row r="19" spans="1:14">
      <c r="A19" s="5" t="s">
        <v>20</v>
      </c>
      <c r="B19" s="4" t="s">
        <v>11</v>
      </c>
      <c r="C19" s="12">
        <v>5.5555555555555562</v>
      </c>
      <c r="D19" s="12" cm="1">
        <f t="array" ref="D19">AVERAGE(_xlfn._xlws.FILTER(D2:D16, (B2:B16="もみじ３号")))</f>
        <v>0.5</v>
      </c>
      <c r="E19" s="12" cm="1">
        <f t="array" ref="E19">AVERAGE(_xlfn._xlws.FILTER(E2:E16, (B2:B16="もみじ３号")))</f>
        <v>3.75</v>
      </c>
      <c r="F19" s="12" cm="1">
        <f t="array" ref="F19">AVERAGE(_xlfn._xlws.FILTER(F2:F16, (B2:B16="もみじ３号")))</f>
        <v>2.9375</v>
      </c>
      <c r="G19" s="12" cm="1">
        <f t="array" ref="G19">AVERAGE(_xlfn._xlws.FILTER(G2:G16, (B2:B16="もみじ３号")))</f>
        <v>3.3125</v>
      </c>
      <c r="H19" s="12" cm="1">
        <f t="array" ref="H19">AVERAGE(_xlfn._xlws.FILTER(H2:H16, (B2:B16="もみじ３号")))</f>
        <v>0.375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0.125</v>
      </c>
      <c r="M19" s="40" cm="1">
        <f t="array" ref="M19">AVERAGE(_xlfn._xlws.FILTER(M2:M16, (B2:B16="もみじ３号")))</f>
        <v>40338.75</v>
      </c>
      <c r="N19">
        <v>1</v>
      </c>
    </row>
    <row r="20" spans="1:14" s="9" customFormat="1">
      <c r="A20" s="7" t="s">
        <v>21</v>
      </c>
      <c r="B20" s="8"/>
      <c r="C20" s="13">
        <v>7.8756830601092886</v>
      </c>
      <c r="D20" s="13">
        <f>AVERAGE(D2:D16)</f>
        <v>0.62</v>
      </c>
      <c r="E20" s="13">
        <f>AVERAGE(E2:E16)</f>
        <v>3.2333333333333334</v>
      </c>
      <c r="F20" s="13">
        <f t="shared" ref="F20:L20" si="0">AVERAGE(F2:F16)</f>
        <v>2.4666666666666668</v>
      </c>
      <c r="G20" s="13">
        <f t="shared" si="0"/>
        <v>1.9166666666666667</v>
      </c>
      <c r="H20" s="13">
        <f t="shared" si="0"/>
        <v>0.26666666666666666</v>
      </c>
      <c r="I20" s="13">
        <f t="shared" si="0"/>
        <v>0.05</v>
      </c>
      <c r="J20" s="13">
        <f t="shared" si="0"/>
        <v>0.1</v>
      </c>
      <c r="K20" s="13">
        <f t="shared" si="0"/>
        <v>0.11666666666666667</v>
      </c>
      <c r="L20" s="13">
        <f t="shared" si="0"/>
        <v>8.3333333333333329E-2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20:L20 D17:L17 D19:L19" formulaRang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1501-ED54-CE4C-9166-5F0FBC072A79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40766</v>
      </c>
      <c r="D1" s="11">
        <v>40695</v>
      </c>
      <c r="E1" s="11">
        <v>40682</v>
      </c>
      <c r="F1" s="11">
        <v>40669</v>
      </c>
      <c r="G1" s="17">
        <v>40654</v>
      </c>
      <c r="H1" s="11">
        <v>40640</v>
      </c>
      <c r="I1" s="11">
        <v>40620</v>
      </c>
      <c r="J1" s="11">
        <v>40605</v>
      </c>
      <c r="K1" s="11">
        <v>40591</v>
      </c>
      <c r="L1" s="11">
        <v>40577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3.5087719298245612</v>
      </c>
      <c r="D2" s="16">
        <v>0</v>
      </c>
      <c r="E2" s="14">
        <v>0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40696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40700</v>
      </c>
      <c r="N3">
        <v>1</v>
      </c>
    </row>
    <row r="4" spans="1:14">
      <c r="A4" s="5" t="s">
        <v>6</v>
      </c>
      <c r="B4" s="2" t="s">
        <v>3</v>
      </c>
      <c r="C4" s="14">
        <v>1.639344262295082</v>
      </c>
      <c r="D4" s="14">
        <v>1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40700</v>
      </c>
      <c r="N4">
        <v>1</v>
      </c>
    </row>
    <row r="5" spans="1:14">
      <c r="A5" s="5" t="s">
        <v>24</v>
      </c>
      <c r="B5" s="2" t="s">
        <v>3</v>
      </c>
      <c r="C5" s="14">
        <v>3.278688524590164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40696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40700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1</v>
      </c>
      <c r="E7" s="14">
        <v>0.25</v>
      </c>
      <c r="F7" s="14">
        <v>0.25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40697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</v>
      </c>
      <c r="F8" s="14">
        <v>0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40704</v>
      </c>
      <c r="N8">
        <v>1</v>
      </c>
    </row>
    <row r="9" spans="1:14">
      <c r="A9" s="5" t="s">
        <v>37</v>
      </c>
      <c r="B9" s="2" t="s">
        <v>3</v>
      </c>
      <c r="C9" s="14">
        <v>5.6603773584905666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1">
        <v>40700</v>
      </c>
      <c r="N9">
        <v>1</v>
      </c>
    </row>
    <row r="10" spans="1:14">
      <c r="A10" s="5" t="s">
        <v>13</v>
      </c>
      <c r="B10" s="2" t="s">
        <v>5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1">
        <v>40700</v>
      </c>
      <c r="N10">
        <v>1</v>
      </c>
    </row>
    <row r="11" spans="1:14">
      <c r="A11" s="5" t="s">
        <v>14</v>
      </c>
      <c r="B11" s="2" t="s">
        <v>3</v>
      </c>
      <c r="C11" s="14">
        <v>4.918032786885246</v>
      </c>
      <c r="D11" s="14">
        <v>0</v>
      </c>
      <c r="E11" s="14">
        <v>0.25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1">
        <v>40694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0</v>
      </c>
      <c r="E12" s="14">
        <v>0</v>
      </c>
      <c r="F12" s="14">
        <v>0.25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40704</v>
      </c>
      <c r="N12">
        <v>1</v>
      </c>
    </row>
    <row r="13" spans="1:14">
      <c r="A13" s="5" t="s">
        <v>29</v>
      </c>
      <c r="B13" s="2" t="s">
        <v>11</v>
      </c>
      <c r="C13" s="14">
        <v>5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40703</v>
      </c>
      <c r="N13" s="46">
        <v>1</v>
      </c>
    </row>
    <row r="14" spans="1:14">
      <c r="A14" s="5" t="s">
        <v>17</v>
      </c>
      <c r="B14" s="2" t="s">
        <v>5</v>
      </c>
      <c r="C14" s="14">
        <v>1.6666666666666667</v>
      </c>
      <c r="D14" s="14">
        <v>1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1">
        <v>40703</v>
      </c>
      <c r="N14">
        <v>1</v>
      </c>
    </row>
    <row r="15" spans="1:14">
      <c r="A15" s="5" t="s">
        <v>18</v>
      </c>
      <c r="B15" s="2" t="s">
        <v>5</v>
      </c>
      <c r="C15" s="14">
        <v>3.3333333333333335</v>
      </c>
      <c r="D15" s="14">
        <v>0</v>
      </c>
      <c r="E15" s="14">
        <v>0</v>
      </c>
      <c r="F15" s="14">
        <v>0.5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40703</v>
      </c>
      <c r="N15">
        <v>1</v>
      </c>
    </row>
    <row r="16" spans="1:14" s="1" customFormat="1">
      <c r="A16" s="6" t="s">
        <v>28</v>
      </c>
      <c r="B16" s="3" t="s">
        <v>11</v>
      </c>
      <c r="C16" s="15">
        <v>0</v>
      </c>
      <c r="D16" s="15">
        <v>1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40703</v>
      </c>
      <c r="N16" s="1">
        <v>1</v>
      </c>
    </row>
    <row r="17" spans="1:14">
      <c r="A17" s="5" t="s">
        <v>20</v>
      </c>
      <c r="B17" s="4" t="s">
        <v>3</v>
      </c>
      <c r="C17" s="12">
        <v>2.71503069458366</v>
      </c>
      <c r="D17" s="12" cm="1">
        <f t="array" ref="D17">AVERAGE(_xlfn._xlws.FILTER(D2:D16, (B2:B16="ターザン")+(B2:B16="ターボ")))</f>
        <v>0.14285714285714285</v>
      </c>
      <c r="E17" s="12" cm="1">
        <f t="array" ref="E17">AVERAGE(_xlfn._xlws.FILTER(E2:E16, (B2:B16="ターザン")+(B2:B16="ターボ")))</f>
        <v>3.5714285714285712E-2</v>
      </c>
      <c r="F17" s="12" cm="1">
        <f t="array" ref="F17">AVERAGE(_xlfn._xlws.FILTER(F2:F16, (B2:B16="ターザン")+(B2:B16="ターボ")))</f>
        <v>0</v>
      </c>
      <c r="G17" s="12" cm="1">
        <f t="array" ref="G17">AVERAGE(_xlfn._xlws.FILTER(G2:G16, (B2:B16="ターザン")+(B2:B16="ターボ")))</f>
        <v>0</v>
      </c>
      <c r="H17" s="12" cm="1">
        <f t="array" ref="H17">AVERAGE(_xlfn._xlws.FILTER(H2:H16, (B2:B16="ターザン")+(B2:B16="ターボ")))</f>
        <v>0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0" cm="1">
        <f t="array" ref="M17">AVERAGE(_xlfn._xlws.FILTER(M2:M16, (B2:B16="ターザン")+(B2:B16="ターボ")))</f>
        <v>40698</v>
      </c>
      <c r="N17">
        <v>1</v>
      </c>
    </row>
    <row r="18" spans="1:14">
      <c r="A18" s="5" t="s">
        <v>20</v>
      </c>
      <c r="B18" s="2" t="s">
        <v>22</v>
      </c>
      <c r="C18" s="12">
        <v>1.25</v>
      </c>
      <c r="D18" s="12" cm="1">
        <f t="array" ref="D18">AVERAGE(_xlfn._xlws.FILTER(D2:D16, (B2:B16="もみじの輝")+(B2:B16="D-84")))</f>
        <v>0.5</v>
      </c>
      <c r="E18" s="12" cm="1">
        <f t="array" ref="E18">AVERAGE(_xlfn._xlws.FILTER(E2:E16, (B2:B16="もみじの輝")+(B2:B16="D-84")))</f>
        <v>6.25E-2</v>
      </c>
      <c r="F18" s="12" cm="1">
        <f t="array" ref="F18">AVERAGE(_xlfn._xlws.FILTER(F2:F16, (B2:B16="もみじの輝")+(B2:B16="D-84")))</f>
        <v>0.1875</v>
      </c>
      <c r="G18" s="12" cm="1">
        <f t="array" ref="G18">AVERAGE(_xlfn._xlws.FILTER(G2:G16, (B2:B16="もみじの輝")+(B2:B16="D-84")))</f>
        <v>0</v>
      </c>
      <c r="H18" s="12" cm="1">
        <f t="array" ref="H18">AVERAGE(_xlfn._xlws.FILTER(H2:H16, (B2:B16="もみじの輝")+(B2:B16="D-84")))</f>
        <v>0</v>
      </c>
      <c r="I18" s="12" cm="1">
        <f t="array" ref="I18">AVERAGE(_xlfn._xlws.FILTER(I2:I16, (B2:B16="もみじの輝")+(B2:B16="D-84")))</f>
        <v>0</v>
      </c>
      <c r="J18" s="12" cm="1">
        <f t="array" ref="J18">AVERAGE(_xlfn._xlws.FILTER(J2:J16, (B2:B16="もみじの輝")+(B2:B16="D-84")))</f>
        <v>0</v>
      </c>
      <c r="K18" s="12" cm="1">
        <f t="array" ref="K18">AVERAGE(_xlfn._xlws.FILTER(K2:K16, (B2:B16="もみじの輝")+(B2:B16="D-84")))</f>
        <v>0</v>
      </c>
      <c r="L18" s="12" cm="1">
        <f t="array" ref="L18">AVERAGE(_xlfn._xlws.FILTER(L2:L16, (B2:B16="もみじの輝")+(B2:B16="D-84")))</f>
        <v>0</v>
      </c>
      <c r="M18" s="40" cm="1">
        <f t="array" ref="M18">AVERAGE(_xlfn._xlws.FILTER(M2:M16, (B2:B16="もみじの輝")))</f>
        <v>40700.75</v>
      </c>
      <c r="N18">
        <v>1</v>
      </c>
    </row>
    <row r="19" spans="1:14">
      <c r="A19" s="5" t="s">
        <v>20</v>
      </c>
      <c r="B19" s="4" t="s">
        <v>11</v>
      </c>
      <c r="C19" s="12">
        <v>1.25</v>
      </c>
      <c r="D19" s="12" cm="1">
        <f t="array" ref="D19">AVERAGE(_xlfn._xlws.FILTER(D2:D16, (B2:B16="もみじ３号")))</f>
        <v>0.25</v>
      </c>
      <c r="E19" s="12" cm="1">
        <f t="array" ref="E19">AVERAGE(_xlfn._xlws.FILTER(E2:E16, (B2:B16="もみじ３号")))</f>
        <v>0</v>
      </c>
      <c r="F19" s="12" cm="1">
        <f t="array" ref="F19">AVERAGE(_xlfn._xlws.FILTER(F2:F16, (B2:B16="もみじ３号")))</f>
        <v>6.25E-2</v>
      </c>
      <c r="G19" s="12" cm="1">
        <f t="array" ref="G19">AVERAGE(_xlfn._xlws.FILTER(G2:G16, (B2:B16="もみじ３号")))</f>
        <v>0</v>
      </c>
      <c r="H19" s="12" cm="1">
        <f t="array" ref="H19">AVERAGE(_xlfn._xlws.FILTER(H2:H16, (B2:B16="もみじ３号")))</f>
        <v>0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40703.5</v>
      </c>
      <c r="N19">
        <v>1</v>
      </c>
    </row>
    <row r="20" spans="1:14" s="9" customFormat="1">
      <c r="A20" s="7" t="s">
        <v>21</v>
      </c>
      <c r="B20" s="8"/>
      <c r="C20" s="13">
        <v>1.9122609673790776</v>
      </c>
      <c r="D20" s="13">
        <f>AVERAGE(D2:D16)</f>
        <v>0.26666666666666666</v>
      </c>
      <c r="E20" s="13">
        <f>AVERAGE(E2:E16)</f>
        <v>3.3333333333333333E-2</v>
      </c>
      <c r="F20" s="13">
        <f t="shared" ref="F20:L20" si="0">AVERAGE(F2:F16)</f>
        <v>6.6666666666666666E-2</v>
      </c>
      <c r="G20" s="13">
        <f t="shared" si="0"/>
        <v>0</v>
      </c>
      <c r="H20" s="13">
        <f t="shared" si="0"/>
        <v>0</v>
      </c>
      <c r="I20" s="13">
        <f t="shared" si="0"/>
        <v>0</v>
      </c>
      <c r="J20" s="13">
        <f t="shared" si="0"/>
        <v>0</v>
      </c>
      <c r="K20" s="13">
        <f t="shared" si="0"/>
        <v>0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pageSetup paperSize="9" orientation="portrait" horizontalDpi="0" verticalDpi="0"/>
  <ignoredErrors>
    <ignoredError sqref="D19:L20 D17:L17 D18:L18" formulaRange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9DD0-19B5-E74B-A6FC-2208AFB3CF4C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41131</v>
      </c>
      <c r="D1" s="11">
        <v>41061</v>
      </c>
      <c r="E1" s="11">
        <v>41047</v>
      </c>
      <c r="F1" s="11">
        <v>41036</v>
      </c>
      <c r="G1" s="17">
        <v>41018</v>
      </c>
      <c r="H1" s="11">
        <v>41004</v>
      </c>
      <c r="I1" s="11">
        <v>40990</v>
      </c>
      <c r="J1" s="11">
        <v>40976</v>
      </c>
      <c r="K1" s="11">
        <v>40966</v>
      </c>
      <c r="L1" s="11">
        <v>40948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0</v>
      </c>
      <c r="D2" s="16">
        <v>4</v>
      </c>
      <c r="E2" s="14">
        <v>1.75</v>
      </c>
      <c r="F2" s="14">
        <v>1.5</v>
      </c>
      <c r="G2" s="20">
        <v>1.5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41064</v>
      </c>
      <c r="N2">
        <v>1</v>
      </c>
    </row>
    <row r="3" spans="1:14">
      <c r="A3" s="5" t="s">
        <v>4</v>
      </c>
      <c r="B3" s="2" t="s">
        <v>3</v>
      </c>
      <c r="C3" s="14">
        <v>1.6666666666666667</v>
      </c>
      <c r="D3" s="14">
        <v>0</v>
      </c>
      <c r="E3" s="14">
        <v>5</v>
      </c>
      <c r="F3" s="14">
        <v>6.5</v>
      </c>
      <c r="G3" s="18">
        <v>5.25</v>
      </c>
      <c r="H3" s="14">
        <v>0.25</v>
      </c>
      <c r="I3" s="14">
        <v>0</v>
      </c>
      <c r="J3" s="14">
        <v>0</v>
      </c>
      <c r="K3" s="14">
        <v>0</v>
      </c>
      <c r="L3" s="14">
        <v>0</v>
      </c>
      <c r="M3" s="41">
        <v>41061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2.75</v>
      </c>
      <c r="F4" s="14">
        <v>2.75</v>
      </c>
      <c r="G4" s="18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41061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41064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2</v>
      </c>
      <c r="E6" s="14">
        <v>6</v>
      </c>
      <c r="F6" s="14">
        <v>5.25</v>
      </c>
      <c r="G6" s="18">
        <v>2.25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41061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5</v>
      </c>
      <c r="E7" s="14">
        <v>9</v>
      </c>
      <c r="F7" s="14">
        <v>10.25</v>
      </c>
      <c r="G7" s="18">
        <v>3.75</v>
      </c>
      <c r="H7" s="14">
        <v>0</v>
      </c>
      <c r="I7" s="14">
        <v>2</v>
      </c>
      <c r="J7" s="14">
        <v>2.5</v>
      </c>
      <c r="K7" s="14">
        <v>0.5</v>
      </c>
      <c r="L7" s="14">
        <v>0</v>
      </c>
      <c r="M7" s="41">
        <v>41068</v>
      </c>
      <c r="N7">
        <v>1</v>
      </c>
    </row>
    <row r="8" spans="1:14">
      <c r="A8" s="5" t="s">
        <v>10</v>
      </c>
      <c r="B8" s="2" t="s">
        <v>11</v>
      </c>
      <c r="C8" s="14">
        <v>1.6949152542372881</v>
      </c>
      <c r="D8" s="14">
        <v>25</v>
      </c>
      <c r="E8" s="14">
        <v>14.5</v>
      </c>
      <c r="F8" s="14">
        <v>8.5</v>
      </c>
      <c r="G8" s="18">
        <v>2.75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41068</v>
      </c>
      <c r="N8">
        <v>1</v>
      </c>
    </row>
    <row r="9" spans="1:14">
      <c r="A9" s="5" t="s">
        <v>37</v>
      </c>
      <c r="B9" s="2" t="s">
        <v>3</v>
      </c>
      <c r="C9" s="14">
        <v>3.3333333333333335</v>
      </c>
      <c r="D9" s="14">
        <v>1</v>
      </c>
      <c r="E9" s="14">
        <v>2.25</v>
      </c>
      <c r="F9" s="14">
        <v>4.75</v>
      </c>
      <c r="G9" s="18">
        <v>2.75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1">
        <v>41061</v>
      </c>
      <c r="N9">
        <v>1</v>
      </c>
    </row>
    <row r="10" spans="1:14">
      <c r="A10" s="5" t="s">
        <v>13</v>
      </c>
      <c r="B10" s="2" t="s">
        <v>5</v>
      </c>
      <c r="C10" s="14">
        <v>1.6666666666666667</v>
      </c>
      <c r="D10" s="14">
        <v>8</v>
      </c>
      <c r="E10" s="14">
        <v>3</v>
      </c>
      <c r="F10" s="14">
        <v>1.25</v>
      </c>
      <c r="G10" s="18">
        <v>1.25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1">
        <v>41068</v>
      </c>
      <c r="N10">
        <v>1</v>
      </c>
    </row>
    <row r="11" spans="1:14">
      <c r="A11" s="5" t="s">
        <v>14</v>
      </c>
      <c r="B11" s="2" t="s">
        <v>3</v>
      </c>
      <c r="C11" s="14">
        <v>1.6666666666666667</v>
      </c>
      <c r="D11" s="14">
        <v>0</v>
      </c>
      <c r="E11" s="14">
        <v>6.75</v>
      </c>
      <c r="F11" s="14">
        <v>8.25</v>
      </c>
      <c r="G11" s="18">
        <v>3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1">
        <v>41061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2</v>
      </c>
      <c r="E12" s="14">
        <v>8</v>
      </c>
      <c r="F12" s="14">
        <v>6.5</v>
      </c>
      <c r="G12" s="18">
        <v>0.75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41067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12</v>
      </c>
      <c r="E13" s="14">
        <v>4.75</v>
      </c>
      <c r="F13" s="14">
        <v>4.75</v>
      </c>
      <c r="G13" s="18">
        <v>3</v>
      </c>
      <c r="H13" s="14">
        <v>0</v>
      </c>
      <c r="I13" s="14">
        <v>0</v>
      </c>
      <c r="J13" s="14">
        <v>0.25</v>
      </c>
      <c r="K13" s="14">
        <v>0</v>
      </c>
      <c r="L13" s="14">
        <v>0</v>
      </c>
      <c r="M13" s="41">
        <v>41068</v>
      </c>
      <c r="N13" s="46">
        <v>1</v>
      </c>
    </row>
    <row r="14" spans="1:14">
      <c r="A14" s="5" t="s">
        <v>17</v>
      </c>
      <c r="B14" s="2" t="s">
        <v>5</v>
      </c>
      <c r="C14" s="14">
        <v>3.3333333333333335</v>
      </c>
      <c r="D14" s="14">
        <v>19</v>
      </c>
      <c r="E14" s="14">
        <v>8.25</v>
      </c>
      <c r="F14" s="14">
        <v>9.5</v>
      </c>
      <c r="G14" s="18">
        <v>1.75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1">
        <v>41067</v>
      </c>
      <c r="N14">
        <v>1</v>
      </c>
    </row>
    <row r="15" spans="1:14">
      <c r="A15" s="5" t="s">
        <v>18</v>
      </c>
      <c r="B15" s="2" t="s">
        <v>5</v>
      </c>
      <c r="C15" s="14">
        <v>5</v>
      </c>
      <c r="D15" s="14">
        <v>20</v>
      </c>
      <c r="E15" s="14">
        <v>4.25</v>
      </c>
      <c r="F15" s="14">
        <v>2.5</v>
      </c>
      <c r="G15" s="18">
        <v>0.5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41067</v>
      </c>
      <c r="N15">
        <v>1</v>
      </c>
    </row>
    <row r="16" spans="1:14" s="1" customFormat="1">
      <c r="A16" s="6" t="s">
        <v>28</v>
      </c>
      <c r="B16" s="3" t="s">
        <v>11</v>
      </c>
      <c r="C16" s="15">
        <v>0</v>
      </c>
      <c r="D16" s="15">
        <v>12</v>
      </c>
      <c r="E16" s="15">
        <v>12.75</v>
      </c>
      <c r="F16" s="15">
        <v>12.75</v>
      </c>
      <c r="G16" s="19">
        <v>3.75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41068</v>
      </c>
      <c r="N16" s="1">
        <v>1</v>
      </c>
    </row>
    <row r="17" spans="1:14">
      <c r="A17" s="5" t="s">
        <v>20</v>
      </c>
      <c r="B17" s="4" t="s">
        <v>3</v>
      </c>
      <c r="C17" s="12">
        <v>0.95238095238095244</v>
      </c>
      <c r="D17" s="12" cm="1">
        <f t="array" ref="D17">AVERAGE(_xlfn._xlws.FILTER(D2:D16, (B2:B16="ターザン")+(B2:B16="ターボ")))</f>
        <v>1</v>
      </c>
      <c r="E17" s="12" cm="1">
        <f t="array" ref="E17">AVERAGE(_xlfn._xlws.FILTER(E2:E16, (B2:B16="ターザン")+(B2:B16="ターボ")))</f>
        <v>3.5357142857142856</v>
      </c>
      <c r="F17" s="12" cm="1">
        <f t="array" ref="F17">AVERAGE(_xlfn._xlws.FILTER(F2:F16, (B2:B16="ターザン")+(B2:B16="ターボ")))</f>
        <v>4.1428571428571432</v>
      </c>
      <c r="G17" s="12" cm="1">
        <f t="array" ref="G17">AVERAGE(_xlfn._xlws.FILTER(G2:G16, (B2:B16="ターザン")+(B2:B16="ターボ")))</f>
        <v>2.25</v>
      </c>
      <c r="H17" s="12" cm="1">
        <f t="array" ref="H17">AVERAGE(_xlfn._xlws.FILTER(H2:H16, (B2:B16="ターザン")+(B2:B16="ターボ")))</f>
        <v>3.5714285714285712E-2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0" cm="1">
        <f t="array" ref="M17">AVERAGE(_xlfn._xlws.FILTER(M2:M16, (B2:B16="ターザン")+(B2:B16="ターボ")))</f>
        <v>41061.857142857145</v>
      </c>
      <c r="N17">
        <v>1</v>
      </c>
    </row>
    <row r="18" spans="1:14">
      <c r="A18" s="5" t="s">
        <v>20</v>
      </c>
      <c r="B18" s="2" t="s">
        <v>22</v>
      </c>
      <c r="C18" s="12">
        <v>2.5</v>
      </c>
      <c r="D18" s="12" cm="1">
        <f t="array" ref="D18">AVERAGE(_xlfn._xlws.FILTER(D2:D16, (B2:B16="もみじの輝")))</f>
        <v>13</v>
      </c>
      <c r="E18" s="12" cm="1">
        <f t="array" ref="E18">AVERAGE(_xlfn._xlws.FILTER(E2:E16, (B2:B16="もみじの輝")))</f>
        <v>6.125</v>
      </c>
      <c r="F18" s="12" cm="1">
        <f t="array" ref="F18">AVERAGE(_xlfn._xlws.FILTER(F2:F16, (B2:B16="もみじの輝")))</f>
        <v>5.875</v>
      </c>
      <c r="G18" s="12" cm="1">
        <f t="array" ref="G18">AVERAGE(_xlfn._xlws.FILTER(G2:G16, (B2:B16="もみじの輝")))</f>
        <v>1.8125</v>
      </c>
      <c r="H18" s="12" cm="1">
        <f t="array" ref="H18">AVERAGE(_xlfn._xlws.FILTER(H2:H16, (B2:B16="もみじの輝")))</f>
        <v>0</v>
      </c>
      <c r="I18" s="12" cm="1">
        <f t="array" ref="I18">AVERAGE(_xlfn._xlws.FILTER(I2:I16, (B2:B16="もみじの輝")))</f>
        <v>0.5</v>
      </c>
      <c r="J18" s="12" cm="1">
        <f t="array" ref="J18">AVERAGE(_xlfn._xlws.FILTER(J2:J16, (B2:B16="もみじの輝")))</f>
        <v>0.625</v>
      </c>
      <c r="K18" s="12" cm="1">
        <f t="array" ref="K18">AVERAGE(_xlfn._xlws.FILTER(K2:K16, (B2:B16="もみじの輝")))</f>
        <v>0.125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41067.5</v>
      </c>
      <c r="N18">
        <v>1</v>
      </c>
    </row>
    <row r="19" spans="1:14">
      <c r="A19" s="5" t="s">
        <v>20</v>
      </c>
      <c r="B19" s="4" t="s">
        <v>11</v>
      </c>
      <c r="C19" s="12">
        <v>0.42372881355932202</v>
      </c>
      <c r="D19" s="12" cm="1">
        <f t="array" ref="D19">AVERAGE(_xlfn._xlws.FILTER(D2:D16, (B2:B16="もみじ３号")))</f>
        <v>12.75</v>
      </c>
      <c r="E19" s="12" cm="1">
        <f t="array" ref="E19">AVERAGE(_xlfn._xlws.FILTER(E2:E16, (B2:B16="もみじ３号")))</f>
        <v>10</v>
      </c>
      <c r="F19" s="12" cm="1">
        <f t="array" ref="F19">AVERAGE(_xlfn._xlws.FILTER(F2:F16, (B2:B16="もみじ３号")))</f>
        <v>8.125</v>
      </c>
      <c r="G19" s="12" cm="1">
        <f t="array" ref="G19">AVERAGE(_xlfn._xlws.FILTER(G2:G16, (B2:B16="もみじ３号")))</f>
        <v>2.5625</v>
      </c>
      <c r="H19" s="12" cm="1">
        <f t="array" ref="H19">AVERAGE(_xlfn._xlws.FILTER(H2:H16, (B2:B16="もみじ３号")))</f>
        <v>0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41067.75</v>
      </c>
      <c r="N19">
        <v>1</v>
      </c>
    </row>
    <row r="20" spans="1:14" s="9" customFormat="1">
      <c r="A20" s="7" t="s">
        <v>21</v>
      </c>
      <c r="B20" s="8"/>
      <c r="C20" s="13">
        <v>1.2235817575083427</v>
      </c>
      <c r="D20" s="13">
        <f>AVERAGE(D2:D16)</f>
        <v>7.333333333333333</v>
      </c>
      <c r="E20" s="13">
        <f>AVERAGE(E2:E16)</f>
        <v>5.95</v>
      </c>
      <c r="F20" s="13">
        <f t="shared" ref="F20:L20" si="0">AVERAGE(F2:F16)</f>
        <v>5.666666666666667</v>
      </c>
      <c r="G20" s="13">
        <f t="shared" si="0"/>
        <v>2.2166666666666668</v>
      </c>
      <c r="H20" s="13">
        <f t="shared" si="0"/>
        <v>1.6666666666666666E-2</v>
      </c>
      <c r="I20" s="13">
        <f t="shared" si="0"/>
        <v>0.13333333333333333</v>
      </c>
      <c r="J20" s="13">
        <f t="shared" si="0"/>
        <v>0.18333333333333332</v>
      </c>
      <c r="K20" s="13">
        <f t="shared" si="0"/>
        <v>3.3333333333333333E-2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68B0-019D-9849-92CD-C622F5E30122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41498</v>
      </c>
      <c r="D1" s="11">
        <v>41426</v>
      </c>
      <c r="E1" s="11">
        <v>41412</v>
      </c>
      <c r="F1" s="11">
        <v>41396</v>
      </c>
      <c r="G1" s="17">
        <v>41382</v>
      </c>
      <c r="H1" s="11">
        <v>41368</v>
      </c>
      <c r="I1" s="11">
        <v>41354</v>
      </c>
      <c r="J1" s="11">
        <v>41340</v>
      </c>
      <c r="K1" s="11">
        <v>41326</v>
      </c>
      <c r="L1" s="11">
        <v>41312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1.6666666666666667</v>
      </c>
      <c r="D2" s="16">
        <v>0</v>
      </c>
      <c r="E2" s="14">
        <v>0.25</v>
      </c>
      <c r="F2" s="14">
        <v>0.5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41425</v>
      </c>
      <c r="N2">
        <v>1</v>
      </c>
    </row>
    <row r="3" spans="1:14">
      <c r="A3" s="5" t="s">
        <v>4</v>
      </c>
      <c r="B3" s="2" t="s">
        <v>3</v>
      </c>
      <c r="C3" s="14">
        <v>8.3333333333333321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41428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41425</v>
      </c>
      <c r="N4">
        <v>1</v>
      </c>
    </row>
    <row r="5" spans="1:14">
      <c r="A5" s="5" t="s">
        <v>24</v>
      </c>
      <c r="B5" s="2" t="s">
        <v>3</v>
      </c>
      <c r="C5" s="14">
        <v>3.3333333333333335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41425</v>
      </c>
      <c r="N5">
        <v>1</v>
      </c>
    </row>
    <row r="6" spans="1:14">
      <c r="A6" s="5" t="s">
        <v>8</v>
      </c>
      <c r="B6" s="2" t="s">
        <v>3</v>
      </c>
      <c r="C6" s="14">
        <v>13.333333333333334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41428</v>
      </c>
      <c r="N6">
        <v>1</v>
      </c>
    </row>
    <row r="7" spans="1:14">
      <c r="A7" s="5" t="s">
        <v>9</v>
      </c>
      <c r="B7" s="2" t="s">
        <v>5</v>
      </c>
      <c r="C7" s="14">
        <v>11.864406779661017</v>
      </c>
      <c r="D7" s="14">
        <v>0</v>
      </c>
      <c r="E7" s="14">
        <v>0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41428</v>
      </c>
      <c r="N7">
        <v>1</v>
      </c>
    </row>
    <row r="8" spans="1:14">
      <c r="A8" s="5" t="s">
        <v>10</v>
      </c>
      <c r="B8" s="2" t="s">
        <v>11</v>
      </c>
      <c r="C8" s="14">
        <v>5</v>
      </c>
      <c r="D8" s="14">
        <v>0</v>
      </c>
      <c r="E8" s="14">
        <v>0</v>
      </c>
      <c r="F8" s="14">
        <v>0.25</v>
      </c>
      <c r="G8" s="18">
        <v>0.5</v>
      </c>
      <c r="H8" s="14">
        <v>0.5</v>
      </c>
      <c r="I8" s="14">
        <v>0.5</v>
      </c>
      <c r="J8" s="14">
        <v>0.25</v>
      </c>
      <c r="K8" s="14">
        <v>0</v>
      </c>
      <c r="L8" s="14">
        <v>0</v>
      </c>
      <c r="M8" s="41">
        <v>41435</v>
      </c>
      <c r="N8">
        <v>1</v>
      </c>
    </row>
    <row r="9" spans="1:14">
      <c r="A9" s="5" t="s">
        <v>37</v>
      </c>
      <c r="B9" s="2" t="s">
        <v>3</v>
      </c>
      <c r="C9" s="14">
        <v>3.3333333333333335</v>
      </c>
      <c r="D9" s="14">
        <v>0</v>
      </c>
      <c r="E9" s="14">
        <v>0</v>
      </c>
      <c r="F9" s="14">
        <v>0</v>
      </c>
      <c r="G9" s="18">
        <v>0.25</v>
      </c>
      <c r="H9" s="14">
        <v>0.25</v>
      </c>
      <c r="I9" s="14">
        <v>0</v>
      </c>
      <c r="J9" s="14">
        <v>0</v>
      </c>
      <c r="K9" s="14">
        <v>0.5</v>
      </c>
      <c r="L9" s="14">
        <v>0.25</v>
      </c>
      <c r="M9" s="41">
        <v>41425</v>
      </c>
      <c r="N9">
        <v>1</v>
      </c>
    </row>
    <row r="10" spans="1:14">
      <c r="A10" s="5" t="s">
        <v>13</v>
      </c>
      <c r="B10" s="2" t="s">
        <v>5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1">
        <v>41428</v>
      </c>
      <c r="N10">
        <v>1</v>
      </c>
    </row>
    <row r="11" spans="1:14">
      <c r="A11" s="5" t="s">
        <v>14</v>
      </c>
      <c r="B11" s="2" t="s">
        <v>3</v>
      </c>
      <c r="C11" s="14">
        <v>1.6666666666666667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1">
        <v>41425</v>
      </c>
      <c r="N11">
        <v>1</v>
      </c>
    </row>
    <row r="12" spans="1:14">
      <c r="A12" s="5" t="s">
        <v>26</v>
      </c>
      <c r="B12" s="2" t="s">
        <v>11</v>
      </c>
      <c r="C12" s="14">
        <v>3.3898305084745761</v>
      </c>
      <c r="D12" s="14">
        <v>0</v>
      </c>
      <c r="E12" s="14">
        <v>0</v>
      </c>
      <c r="F12" s="14">
        <v>0</v>
      </c>
      <c r="G12" s="18">
        <v>0.5</v>
      </c>
      <c r="H12" s="14">
        <v>0.25</v>
      </c>
      <c r="I12" s="14">
        <v>0.25</v>
      </c>
      <c r="J12" s="14">
        <v>0.25</v>
      </c>
      <c r="K12" s="14">
        <v>0</v>
      </c>
      <c r="L12" s="14">
        <v>0</v>
      </c>
      <c r="M12" s="41">
        <v>41435</v>
      </c>
      <c r="N12">
        <v>1</v>
      </c>
    </row>
    <row r="13" spans="1:14">
      <c r="A13" s="5" t="s">
        <v>29</v>
      </c>
      <c r="B13" s="2" t="s">
        <v>11</v>
      </c>
      <c r="C13" s="14">
        <v>5</v>
      </c>
      <c r="D13" s="14">
        <v>1</v>
      </c>
      <c r="E13" s="14">
        <v>0</v>
      </c>
      <c r="F13" s="14">
        <v>0</v>
      </c>
      <c r="G13" s="18">
        <v>0.5</v>
      </c>
      <c r="H13" s="14">
        <v>0.25</v>
      </c>
      <c r="I13" s="14">
        <v>0.25</v>
      </c>
      <c r="J13" s="14">
        <v>0.25</v>
      </c>
      <c r="K13" s="14">
        <v>0</v>
      </c>
      <c r="L13" s="14">
        <v>0</v>
      </c>
      <c r="M13" s="41">
        <v>41431</v>
      </c>
      <c r="N13" s="46">
        <v>1</v>
      </c>
    </row>
    <row r="14" spans="1:14">
      <c r="A14" s="5" t="s">
        <v>17</v>
      </c>
      <c r="B14" s="2" t="s">
        <v>5</v>
      </c>
      <c r="C14" s="14">
        <v>1.6666666666666667</v>
      </c>
      <c r="D14" s="14">
        <v>0</v>
      </c>
      <c r="E14" s="14">
        <v>0</v>
      </c>
      <c r="F14" s="14">
        <v>0.25</v>
      </c>
      <c r="G14" s="18">
        <v>0</v>
      </c>
      <c r="H14" s="14">
        <v>0.25</v>
      </c>
      <c r="I14" s="14">
        <v>0.5</v>
      </c>
      <c r="J14" s="14">
        <v>0.5</v>
      </c>
      <c r="K14" s="14">
        <v>0.25</v>
      </c>
      <c r="L14" s="14">
        <v>0.25</v>
      </c>
      <c r="M14" s="41">
        <v>41431</v>
      </c>
      <c r="N14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0</v>
      </c>
      <c r="E15" s="14">
        <v>0</v>
      </c>
      <c r="F15" s="14">
        <v>0</v>
      </c>
      <c r="G15" s="18">
        <v>0.25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41435</v>
      </c>
      <c r="N15">
        <v>1</v>
      </c>
    </row>
    <row r="16" spans="1:14" s="1" customFormat="1">
      <c r="A16" s="6" t="s">
        <v>28</v>
      </c>
      <c r="B16" s="3" t="s">
        <v>5</v>
      </c>
      <c r="C16" s="15">
        <v>1.6666666666666667</v>
      </c>
      <c r="D16" s="15">
        <v>0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41431</v>
      </c>
      <c r="N16" s="1">
        <v>1</v>
      </c>
    </row>
    <row r="17" spans="1:14">
      <c r="A17" s="5" t="s">
        <v>20</v>
      </c>
      <c r="B17" s="4" t="s">
        <v>3</v>
      </c>
      <c r="C17" s="12">
        <v>4.5238095238095237</v>
      </c>
      <c r="D17" s="12" cm="1">
        <f t="array" ref="D17">AVERAGE(_xlfn._xlws.FILTER(D2:D16, (B2:B16="ターザン")+(B2:B16="ターボ")))</f>
        <v>0</v>
      </c>
      <c r="E17" s="12" cm="1">
        <f t="array" ref="E17">AVERAGE(_xlfn._xlws.FILTER(E2:E16, (B2:B16="ターザン")+(B2:B16="ターボ")))</f>
        <v>3.5714285714285712E-2</v>
      </c>
      <c r="F17" s="12" cm="1">
        <f t="array" ref="F17">AVERAGE(_xlfn._xlws.FILTER(F2:F16, (B2:B16="ターザン")+(B2:B16="ターボ")))</f>
        <v>7.1428571428571425E-2</v>
      </c>
      <c r="G17" s="12" cm="1">
        <f t="array" ref="G17">AVERAGE(_xlfn._xlws.FILTER(G2:G16, (B2:B16="ターザン")+(B2:B16="ターボ")))</f>
        <v>3.5714285714285712E-2</v>
      </c>
      <c r="H17" s="12" cm="1">
        <f t="array" ref="H17">AVERAGE(_xlfn._xlws.FILTER(H2:H16, (B2:B16="ターザン")+(B2:B16="ターボ")))</f>
        <v>3.5714285714285712E-2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7.1428571428571425E-2</v>
      </c>
      <c r="L17" s="12" cm="1">
        <f t="array" ref="L17">AVERAGE(_xlfn._xlws.FILTER(L2:L16, (B2:B16="ターザン")+(B2:B16="ターボ")))</f>
        <v>3.5714285714285712E-2</v>
      </c>
      <c r="M17" s="40" cm="1">
        <f t="array" ref="M17">AVERAGE(_xlfn._xlws.FILTER(M2:M16, (B2:B16="ターザン")+(B2:B16="ターボ")))</f>
        <v>41425.857142857145</v>
      </c>
      <c r="N17">
        <v>1</v>
      </c>
    </row>
    <row r="18" spans="1:14">
      <c r="A18" s="5" t="s">
        <v>20</v>
      </c>
      <c r="B18" s="2" t="s">
        <v>22</v>
      </c>
      <c r="C18" s="12">
        <v>3.7994350282485874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0</v>
      </c>
      <c r="F18" s="12" cm="1">
        <f t="array" ref="F18">AVERAGE(_xlfn._xlws.FILTER(F2:F16, (B2:B16="もみじの輝")))</f>
        <v>6.25E-2</v>
      </c>
      <c r="G18" s="12" cm="1">
        <f t="array" ref="G18">AVERAGE(_xlfn._xlws.FILTER(G2:G16, (B2:B16="もみじの輝")))</f>
        <v>0</v>
      </c>
      <c r="H18" s="12" cm="1">
        <f t="array" ref="H18">AVERAGE(_xlfn._xlws.FILTER(H2:H16, (B2:B16="もみじの輝")))</f>
        <v>6.25E-2</v>
      </c>
      <c r="I18" s="12" cm="1">
        <f t="array" ref="I18">AVERAGE(_xlfn._xlws.FILTER(I2:I16, (B2:B16="もみじの輝")))</f>
        <v>0.125</v>
      </c>
      <c r="J18" s="12" cm="1">
        <f t="array" ref="J18">AVERAGE(_xlfn._xlws.FILTER(J2:J16, (B2:B16="もみじの輝")))</f>
        <v>0.125</v>
      </c>
      <c r="K18" s="12" cm="1">
        <f t="array" ref="K18">AVERAGE(_xlfn._xlws.FILTER(K2:K16, (B2:B16="もみじの輝")))</f>
        <v>6.25E-2</v>
      </c>
      <c r="L18" s="12" cm="1">
        <f t="array" ref="L18">AVERAGE(_xlfn._xlws.FILTER(L2:L16, (B2:B16="もみじの輝")))</f>
        <v>6.25E-2</v>
      </c>
      <c r="M18" s="40" cm="1">
        <f t="array" ref="M18">AVERAGE(_xlfn._xlws.FILTER(M2:M16, (B2:B16="もみじの輝")))</f>
        <v>41429.5</v>
      </c>
      <c r="N18">
        <v>1</v>
      </c>
    </row>
    <row r="19" spans="1:14">
      <c r="A19" s="5" t="s">
        <v>20</v>
      </c>
      <c r="B19" s="4" t="s">
        <v>11</v>
      </c>
      <c r="C19" s="12">
        <v>3.7641242937853105</v>
      </c>
      <c r="D19" s="12" cm="1">
        <f t="array" ref="D19">AVERAGE(_xlfn._xlws.FILTER(D2:D16, (B2:B16="もみじ３号")))</f>
        <v>0.25</v>
      </c>
      <c r="E19" s="12" cm="1">
        <f t="array" ref="E19">AVERAGE(_xlfn._xlws.FILTER(E2:E16, (B2:B16="もみじ３号")))</f>
        <v>0</v>
      </c>
      <c r="F19" s="12" cm="1">
        <f t="array" ref="F19">AVERAGE(_xlfn._xlws.FILTER(F2:F16, (B2:B16="もみじ３号")))</f>
        <v>6.25E-2</v>
      </c>
      <c r="G19" s="12" cm="1">
        <f t="array" ref="G19">AVERAGE(_xlfn._xlws.FILTER(G2:G16, (B2:B16="もみじ３号")))</f>
        <v>0.4375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0.25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41434</v>
      </c>
      <c r="N19">
        <v>1</v>
      </c>
    </row>
    <row r="20" spans="1:14" s="9" customFormat="1">
      <c r="A20" s="7" t="s">
        <v>21</v>
      </c>
      <c r="B20" s="8"/>
      <c r="C20" s="13">
        <v>4.1294642857142856</v>
      </c>
      <c r="D20" s="13">
        <f>AVERAGE(D2:D16)</f>
        <v>6.6666666666666666E-2</v>
      </c>
      <c r="E20" s="13">
        <f>AVERAGE(E2:E16)</f>
        <v>1.6666666666666666E-2</v>
      </c>
      <c r="F20" s="13">
        <f t="shared" ref="F20:L20" si="0">AVERAGE(F2:F16)</f>
        <v>6.6666666666666666E-2</v>
      </c>
      <c r="G20" s="13">
        <f t="shared" si="0"/>
        <v>0.13333333333333333</v>
      </c>
      <c r="H20" s="13">
        <f t="shared" si="0"/>
        <v>0.1</v>
      </c>
      <c r="I20" s="13">
        <f t="shared" si="0"/>
        <v>0.1</v>
      </c>
      <c r="J20" s="13">
        <f t="shared" si="0"/>
        <v>8.3333333333333329E-2</v>
      </c>
      <c r="K20" s="13">
        <f t="shared" si="0"/>
        <v>0.05</v>
      </c>
      <c r="L20" s="13">
        <f t="shared" si="0"/>
        <v>3.3333333333333333E-2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37B7-D094-1C41-B272-E72416F5EAE7}">
  <dimension ref="A1:N23"/>
  <sheetViews>
    <sheetView workbookViewId="0">
      <selection activeCell="L1" sqref="L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41863</v>
      </c>
      <c r="D1" s="11">
        <v>41791</v>
      </c>
      <c r="E1" s="11">
        <v>41781</v>
      </c>
      <c r="F1" s="11">
        <v>41767</v>
      </c>
      <c r="G1" s="17">
        <v>41753</v>
      </c>
      <c r="H1" s="11">
        <v>41735</v>
      </c>
      <c r="I1" s="11">
        <v>41717</v>
      </c>
      <c r="J1" s="11">
        <v>41704</v>
      </c>
      <c r="K1" s="11">
        <v>41690</v>
      </c>
      <c r="L1" s="11">
        <v>41676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0.25</v>
      </c>
      <c r="H2" s="14">
        <v>0.75</v>
      </c>
      <c r="I2" s="14">
        <v>0</v>
      </c>
      <c r="J2" s="14">
        <v>0</v>
      </c>
      <c r="K2" s="14">
        <v>0</v>
      </c>
      <c r="L2" s="14">
        <v>0</v>
      </c>
      <c r="M2" s="41">
        <v>41789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1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41789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1</v>
      </c>
      <c r="E4" s="14">
        <v>0.25</v>
      </c>
      <c r="F4" s="14">
        <v>0.25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41789</v>
      </c>
      <c r="N4">
        <v>1</v>
      </c>
    </row>
    <row r="5" spans="1:14">
      <c r="A5" s="5" t="s">
        <v>24</v>
      </c>
      <c r="B5" s="2" t="s">
        <v>3</v>
      </c>
      <c r="C5" s="14">
        <v>7.1428571428571423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41789</v>
      </c>
      <c r="N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0</v>
      </c>
      <c r="E6" s="14">
        <v>0</v>
      </c>
      <c r="F6" s="14">
        <v>0</v>
      </c>
      <c r="G6" s="18">
        <v>0</v>
      </c>
      <c r="H6" s="14">
        <v>0.25</v>
      </c>
      <c r="I6" s="14">
        <v>0</v>
      </c>
      <c r="J6" s="14">
        <v>0</v>
      </c>
      <c r="K6" s="14">
        <v>0</v>
      </c>
      <c r="L6" s="14">
        <v>0</v>
      </c>
      <c r="M6" s="41">
        <v>41789</v>
      </c>
      <c r="N6">
        <v>1</v>
      </c>
    </row>
    <row r="7" spans="1:14">
      <c r="A7" s="5" t="s">
        <v>9</v>
      </c>
      <c r="B7" s="2" t="s">
        <v>5</v>
      </c>
      <c r="C7" s="14">
        <v>1.6666666666666667</v>
      </c>
      <c r="D7" s="14">
        <v>1</v>
      </c>
      <c r="E7" s="14">
        <v>0.5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41793</v>
      </c>
      <c r="N7">
        <v>1</v>
      </c>
    </row>
    <row r="8" spans="1:14">
      <c r="A8" s="5" t="s">
        <v>10</v>
      </c>
      <c r="B8" s="2" t="s">
        <v>11</v>
      </c>
      <c r="C8" s="14">
        <v>1.6666666666666667</v>
      </c>
      <c r="D8" s="14">
        <v>0</v>
      </c>
      <c r="E8" s="14">
        <v>0</v>
      </c>
      <c r="F8" s="14">
        <v>0</v>
      </c>
      <c r="G8" s="18">
        <v>0.75</v>
      </c>
      <c r="H8" s="14">
        <v>0.75</v>
      </c>
      <c r="I8" s="14">
        <v>0</v>
      </c>
      <c r="J8" s="14">
        <v>0</v>
      </c>
      <c r="K8" s="14">
        <v>0</v>
      </c>
      <c r="L8" s="14">
        <v>0</v>
      </c>
      <c r="M8" s="41">
        <v>41793</v>
      </c>
      <c r="N8">
        <v>1</v>
      </c>
    </row>
    <row r="9" spans="1:14">
      <c r="A9" s="5" t="s">
        <v>37</v>
      </c>
      <c r="B9" s="2" t="s">
        <v>3</v>
      </c>
      <c r="C9" s="14">
        <v>3.3898305084745761</v>
      </c>
      <c r="D9" s="14">
        <v>0</v>
      </c>
      <c r="E9" s="14">
        <v>0</v>
      </c>
      <c r="F9" s="14">
        <v>0</v>
      </c>
      <c r="G9" s="18">
        <v>0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1">
        <v>41789</v>
      </c>
      <c r="N9">
        <v>1</v>
      </c>
    </row>
    <row r="10" spans="1:14">
      <c r="A10" s="5" t="s">
        <v>13</v>
      </c>
      <c r="B10" s="2" t="s">
        <v>36</v>
      </c>
      <c r="C10" s="14">
        <v>0</v>
      </c>
      <c r="D10" s="14">
        <v>10</v>
      </c>
      <c r="E10" s="14">
        <v>5.75</v>
      </c>
      <c r="F10" s="14">
        <v>4.75</v>
      </c>
      <c r="G10" s="18">
        <v>5.75</v>
      </c>
      <c r="H10" s="14">
        <v>4</v>
      </c>
      <c r="I10" s="14">
        <v>0</v>
      </c>
      <c r="J10" s="14">
        <v>0</v>
      </c>
      <c r="K10" s="14">
        <v>0</v>
      </c>
      <c r="L10" s="14">
        <v>0</v>
      </c>
      <c r="M10" s="41">
        <v>41793</v>
      </c>
      <c r="N10">
        <v>1</v>
      </c>
    </row>
    <row r="11" spans="1:14">
      <c r="A11" s="5" t="s">
        <v>14</v>
      </c>
      <c r="B11" s="2" t="s">
        <v>34</v>
      </c>
      <c r="C11" s="14">
        <v>1.6949152542372881</v>
      </c>
      <c r="D11" s="14">
        <v>1</v>
      </c>
      <c r="E11" s="14">
        <v>2.75</v>
      </c>
      <c r="F11" s="14">
        <v>3.25</v>
      </c>
      <c r="G11" s="18">
        <v>3.5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1">
        <v>41789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7</v>
      </c>
      <c r="E12" s="14">
        <v>3.25</v>
      </c>
      <c r="F12" s="14">
        <v>1.25</v>
      </c>
      <c r="G12" s="18">
        <v>1.75</v>
      </c>
      <c r="H12" s="14">
        <v>1.5</v>
      </c>
      <c r="I12" s="14">
        <v>0</v>
      </c>
      <c r="J12" s="14">
        <v>0</v>
      </c>
      <c r="K12" s="14">
        <v>0</v>
      </c>
      <c r="L12" s="14">
        <v>0</v>
      </c>
      <c r="M12" s="41">
        <v>41793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0.25</v>
      </c>
      <c r="F13" s="14">
        <v>0</v>
      </c>
      <c r="G13" s="18">
        <v>0</v>
      </c>
      <c r="H13" s="14">
        <v>0.25</v>
      </c>
      <c r="I13" s="14">
        <v>0</v>
      </c>
      <c r="J13" s="14">
        <v>0</v>
      </c>
      <c r="K13" s="14">
        <v>0</v>
      </c>
      <c r="L13" s="14">
        <v>0</v>
      </c>
      <c r="M13" s="41">
        <v>41799</v>
      </c>
      <c r="N13" s="46">
        <v>1</v>
      </c>
    </row>
    <row r="14" spans="1:14">
      <c r="A14" s="5" t="s">
        <v>17</v>
      </c>
      <c r="B14" s="2" t="s">
        <v>36</v>
      </c>
      <c r="C14" s="14">
        <v>3.6363636363636362</v>
      </c>
      <c r="D14" s="14">
        <v>0</v>
      </c>
      <c r="E14" s="14">
        <v>0</v>
      </c>
      <c r="F14" s="14">
        <v>0</v>
      </c>
      <c r="G14" s="18">
        <v>0.5</v>
      </c>
      <c r="H14" s="14">
        <v>0.75</v>
      </c>
      <c r="I14" s="14">
        <v>0</v>
      </c>
      <c r="J14" s="14">
        <v>0.25</v>
      </c>
      <c r="K14" s="14">
        <v>0.25</v>
      </c>
      <c r="L14" s="14">
        <v>0.25</v>
      </c>
      <c r="M14" s="41">
        <v>41793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3</v>
      </c>
      <c r="E15" s="14">
        <v>1.25</v>
      </c>
      <c r="F15" s="14">
        <v>0.75</v>
      </c>
      <c r="G15" s="18">
        <v>3</v>
      </c>
      <c r="H15" s="14">
        <v>2</v>
      </c>
      <c r="I15" s="14">
        <v>0.25</v>
      </c>
      <c r="J15" s="14">
        <v>0</v>
      </c>
      <c r="K15" s="14">
        <v>0</v>
      </c>
      <c r="L15" s="14">
        <v>0</v>
      </c>
      <c r="M15" s="41">
        <v>41799</v>
      </c>
      <c r="N15">
        <v>1</v>
      </c>
    </row>
    <row r="16" spans="1:14" s="1" customFormat="1">
      <c r="A16" s="6" t="s">
        <v>28</v>
      </c>
      <c r="B16" s="3" t="s">
        <v>33</v>
      </c>
      <c r="C16" s="22">
        <v>0</v>
      </c>
      <c r="D16" s="15">
        <v>0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41793</v>
      </c>
      <c r="N16" s="1">
        <v>1</v>
      </c>
    </row>
    <row r="17" spans="1:14">
      <c r="A17" s="5" t="s">
        <v>20</v>
      </c>
      <c r="B17" s="4" t="s">
        <v>3</v>
      </c>
      <c r="C17" s="12">
        <v>2.2229908912717629</v>
      </c>
      <c r="D17" s="12" cm="1">
        <f t="array" ref="D17">AVERAGE(_xlfn._xlws.FILTER(D2:D16, (B2:B16="ターザン")+(B2:B16="ターボ")))</f>
        <v>0.42857142857142855</v>
      </c>
      <c r="E17" s="12" cm="1">
        <f t="array" ref="E17">AVERAGE(_xlfn._xlws.FILTER(E2:E16, (B2:B16="ターザン")+(B2:B16="ターボ")))</f>
        <v>0.42857142857142855</v>
      </c>
      <c r="F17" s="12" cm="1">
        <f t="array" ref="F17">AVERAGE(_xlfn._xlws.FILTER(F2:F16, (B2:B16="ターザン")+(B2:B16="ターボ")))</f>
        <v>0.5</v>
      </c>
      <c r="G17" s="12" cm="1">
        <f t="array" ref="G17">AVERAGE(_xlfn._xlws.FILTER(G2:G16, (B2:B16="ターザン")+(B2:B16="ターボ")))</f>
        <v>0.5357142857142857</v>
      </c>
      <c r="H17" s="12" cm="1">
        <f t="array" ref="H17">AVERAGE(_xlfn._xlws.FILTER(H2:H16, (B2:B16="ターザン")+(B2:B16="ターボ")))</f>
        <v>0.21428571428571427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0" cm="1">
        <f t="array" ref="M17">AVERAGE(_xlfn._xlws.FILTER(M2:M16, (B2:B16="ターザン")+(B2:B16="ターボ")))</f>
        <v>41789</v>
      </c>
      <c r="N17">
        <v>1</v>
      </c>
    </row>
    <row r="18" spans="1:14">
      <c r="A18" s="5" t="s">
        <v>20</v>
      </c>
      <c r="B18" s="2" t="s">
        <v>22</v>
      </c>
      <c r="C18" s="12">
        <v>1.393939393939394</v>
      </c>
      <c r="D18" s="12" cm="1">
        <f t="array" ref="D18">AVERAGE(_xlfn._xlws.FILTER(D2:D16, (B2:B16="もみじの輝")))</f>
        <v>2.75</v>
      </c>
      <c r="E18" s="12" cm="1">
        <f t="array" ref="E18">AVERAGE(_xlfn._xlws.FILTER(E2:E16, (B2:B16="もみじの輝")))</f>
        <v>1.5625</v>
      </c>
      <c r="F18" s="12" cm="1">
        <f t="array" ref="F18">AVERAGE(_xlfn._xlws.FILTER(F2:F16, (B2:B16="もみじの輝")))</f>
        <v>1.1875</v>
      </c>
      <c r="G18" s="12" cm="1">
        <f t="array" ref="G18">AVERAGE(_xlfn._xlws.FILTER(G2:G16, (B2:B16="もみじの輝")))</f>
        <v>1.5625</v>
      </c>
      <c r="H18" s="12" cm="1">
        <f t="array" ref="H18">AVERAGE(_xlfn._xlws.FILTER(H2:H16, (B2:B16="もみじの輝")))</f>
        <v>1.1875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6.25E-2</v>
      </c>
      <c r="K18" s="12" cm="1">
        <f t="array" ref="K18">AVERAGE(_xlfn._xlws.FILTER(K2:K16, (B2:B16="もみじの輝")))</f>
        <v>6.25E-2</v>
      </c>
      <c r="L18" s="12" cm="1">
        <f t="array" ref="L18">AVERAGE(_xlfn._xlws.FILTER(L2:L16, (B2:B16="もみじの輝")))</f>
        <v>6.25E-2</v>
      </c>
      <c r="M18" s="40" cm="1">
        <f t="array" ref="M18">AVERAGE(_xlfn._xlws.FILTER(M2:M16, (B2:B16="もみじの輝")))</f>
        <v>41793</v>
      </c>
      <c r="N18">
        <v>1</v>
      </c>
    </row>
    <row r="19" spans="1:14">
      <c r="A19" s="5" t="s">
        <v>20</v>
      </c>
      <c r="B19" s="4" t="s">
        <v>11</v>
      </c>
      <c r="C19" s="12">
        <v>0</v>
      </c>
      <c r="D19" s="12" cm="1">
        <f t="array" ref="D19">AVERAGE(_xlfn._xlws.FILTER(D2:D16, (B2:B16="もみじ３号")))</f>
        <v>2.75</v>
      </c>
      <c r="E19" s="12" cm="1">
        <f t="array" ref="E19">AVERAGE(_xlfn._xlws.FILTER(E2:E16, (B2:B16="もみじ３号")))</f>
        <v>1.1875</v>
      </c>
      <c r="F19" s="12" cm="1">
        <f t="array" ref="F19">AVERAGE(_xlfn._xlws.FILTER(F2:F16, (B2:B16="もみじ３号")))</f>
        <v>0.5</v>
      </c>
      <c r="G19" s="12" cm="1">
        <f t="array" ref="G19">AVERAGE(_xlfn._xlws.FILTER(G2:G16, (B2:B16="もみじ３号")))</f>
        <v>1.375</v>
      </c>
      <c r="H19" s="12" cm="1">
        <f t="array" ref="H19">AVERAGE(_xlfn._xlws.FILTER(H2:H16, (B2:B16="もみじ３号")))</f>
        <v>1.125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41796</v>
      </c>
      <c r="N19">
        <v>1</v>
      </c>
    </row>
    <row r="20" spans="1:14" s="9" customFormat="1">
      <c r="A20" s="7" t="s">
        <v>21</v>
      </c>
      <c r="B20" s="8"/>
      <c r="C20" s="13">
        <v>1.4656144306651635</v>
      </c>
      <c r="D20" s="13">
        <f>AVERAGE(D2:D16)</f>
        <v>1.6666666666666667</v>
      </c>
      <c r="E20" s="13">
        <f>AVERAGE(E2:E16)</f>
        <v>0.93333333333333335</v>
      </c>
      <c r="F20" s="13">
        <f t="shared" ref="F20:L20" si="0">AVERAGE(F2:F16)</f>
        <v>0.68333333333333335</v>
      </c>
      <c r="G20" s="13">
        <f t="shared" si="0"/>
        <v>1.0333333333333334</v>
      </c>
      <c r="H20" s="13">
        <f t="shared" si="0"/>
        <v>0.71666666666666667</v>
      </c>
      <c r="I20" s="13">
        <f t="shared" si="0"/>
        <v>1.6666666666666666E-2</v>
      </c>
      <c r="J20" s="13">
        <f t="shared" si="0"/>
        <v>1.6666666666666666E-2</v>
      </c>
      <c r="K20" s="13">
        <f t="shared" si="0"/>
        <v>1.6666666666666666E-2</v>
      </c>
      <c r="L20" s="13">
        <f t="shared" si="0"/>
        <v>1.6666666666666666E-2</v>
      </c>
      <c r="N20" s="9">
        <v>1</v>
      </c>
    </row>
    <row r="21" spans="1:14">
      <c r="C21" s="12">
        <v>100</v>
      </c>
      <c r="D21">
        <v>100</v>
      </c>
      <c r="E21">
        <v>400</v>
      </c>
    </row>
    <row r="23" spans="1:14">
      <c r="D23" s="21">
        <v>2.2000000000000002</v>
      </c>
      <c r="E23" s="21">
        <v>0</v>
      </c>
      <c r="F23" s="21">
        <v>1.4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B2C6-05BF-7943-871D-29FF41862F48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42196</v>
      </c>
      <c r="D1" s="11">
        <v>42156</v>
      </c>
      <c r="E1" s="11">
        <v>42142</v>
      </c>
      <c r="F1" s="11">
        <v>42132</v>
      </c>
      <c r="G1" s="17">
        <v>42117</v>
      </c>
      <c r="H1" s="11">
        <v>42103</v>
      </c>
      <c r="I1" s="11">
        <v>42086</v>
      </c>
      <c r="J1" s="11">
        <v>42068</v>
      </c>
      <c r="K1" s="11">
        <v>42054</v>
      </c>
      <c r="L1" s="11">
        <v>42040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42156</v>
      </c>
      <c r="N2">
        <v>1</v>
      </c>
    </row>
    <row r="3" spans="1:14">
      <c r="A3" s="5" t="s">
        <v>4</v>
      </c>
      <c r="B3" s="2" t="s">
        <v>3</v>
      </c>
      <c r="C3" s="14">
        <v>1.7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42156</v>
      </c>
      <c r="N3">
        <v>1</v>
      </c>
    </row>
    <row r="4" spans="1:14">
      <c r="A4" s="5" t="s">
        <v>6</v>
      </c>
      <c r="B4" s="2" t="s">
        <v>3</v>
      </c>
      <c r="C4" s="14">
        <v>1.7</v>
      </c>
      <c r="D4" s="14">
        <v>1</v>
      </c>
      <c r="E4" s="14">
        <v>1.05</v>
      </c>
      <c r="F4" s="14">
        <v>1.31</v>
      </c>
      <c r="G4" s="18">
        <v>0.25</v>
      </c>
      <c r="H4" s="14">
        <v>0.25</v>
      </c>
      <c r="I4" s="14">
        <v>0</v>
      </c>
      <c r="J4" s="14">
        <v>0</v>
      </c>
      <c r="K4" s="14">
        <v>0</v>
      </c>
      <c r="L4" s="14">
        <v>0</v>
      </c>
      <c r="M4" s="41">
        <v>42156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1</v>
      </c>
      <c r="E5" s="14">
        <v>1.52</v>
      </c>
      <c r="F5" s="14">
        <v>1.5</v>
      </c>
      <c r="G5" s="18">
        <v>0.25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1">
        <v>42156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3</v>
      </c>
      <c r="E6" s="14">
        <v>1.01</v>
      </c>
      <c r="F6" s="14">
        <v>0.5</v>
      </c>
      <c r="G6" s="18">
        <v>0.75</v>
      </c>
      <c r="H6" s="14">
        <v>0.5</v>
      </c>
      <c r="I6" s="14">
        <v>0</v>
      </c>
      <c r="J6" s="14">
        <v>0</v>
      </c>
      <c r="K6" s="14">
        <v>0</v>
      </c>
      <c r="L6" s="14">
        <v>0</v>
      </c>
      <c r="M6" s="41">
        <v>42156</v>
      </c>
      <c r="N6">
        <v>1</v>
      </c>
    </row>
    <row r="7" spans="1:14">
      <c r="A7" s="5" t="s">
        <v>9</v>
      </c>
      <c r="B7" s="2" t="s">
        <v>5</v>
      </c>
      <c r="C7" s="14">
        <v>11.9</v>
      </c>
      <c r="D7" s="14">
        <v>5</v>
      </c>
      <c r="E7" s="14">
        <v>9.06</v>
      </c>
      <c r="F7" s="14">
        <v>8.4499999999999993</v>
      </c>
      <c r="G7" s="18">
        <v>6.27</v>
      </c>
      <c r="H7" s="14">
        <v>12.280701754385964</v>
      </c>
      <c r="I7" s="14">
        <v>0.25</v>
      </c>
      <c r="J7" s="14">
        <v>0</v>
      </c>
      <c r="K7" s="14">
        <v>0</v>
      </c>
      <c r="L7" s="14">
        <v>0</v>
      </c>
      <c r="M7" s="41">
        <v>42160</v>
      </c>
      <c r="N7">
        <v>1</v>
      </c>
    </row>
    <row r="8" spans="1:14">
      <c r="A8" s="5" t="s">
        <v>10</v>
      </c>
      <c r="B8" s="2" t="s">
        <v>5</v>
      </c>
      <c r="C8" s="14">
        <v>1.7</v>
      </c>
      <c r="D8" s="14">
        <v>24</v>
      </c>
      <c r="E8" s="14">
        <v>17.46</v>
      </c>
      <c r="F8" s="14">
        <v>20.93</v>
      </c>
      <c r="G8" s="18">
        <v>15.31</v>
      </c>
      <c r="H8" s="14">
        <v>1.25</v>
      </c>
      <c r="I8" s="14">
        <v>0.75</v>
      </c>
      <c r="J8" s="14">
        <v>0</v>
      </c>
      <c r="K8" s="14">
        <v>0</v>
      </c>
      <c r="L8" s="14">
        <v>0</v>
      </c>
      <c r="M8" s="41">
        <v>42160</v>
      </c>
      <c r="N8">
        <v>1</v>
      </c>
    </row>
    <row r="9" spans="1:14">
      <c r="A9" s="5" t="s">
        <v>31</v>
      </c>
      <c r="B9" s="2" t="s">
        <v>3</v>
      </c>
      <c r="C9" s="14">
        <v>3.3</v>
      </c>
      <c r="D9" s="14">
        <v>0</v>
      </c>
      <c r="E9" s="14">
        <v>1</v>
      </c>
      <c r="F9" s="14">
        <v>1.25</v>
      </c>
      <c r="G9" s="18">
        <v>0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1">
        <v>42156</v>
      </c>
      <c r="N9">
        <v>1</v>
      </c>
    </row>
    <row r="10" spans="1:14">
      <c r="A10" s="5" t="s">
        <v>32</v>
      </c>
      <c r="B10" s="2" t="s">
        <v>34</v>
      </c>
      <c r="C10" s="14">
        <v>0</v>
      </c>
      <c r="D10" s="14">
        <v>1</v>
      </c>
      <c r="E10" s="14">
        <v>0.5</v>
      </c>
      <c r="F10" s="14">
        <v>1.75</v>
      </c>
      <c r="G10" s="18">
        <v>0.75</v>
      </c>
      <c r="H10" s="14">
        <v>0.75</v>
      </c>
      <c r="I10" s="14">
        <v>0</v>
      </c>
      <c r="J10" s="14">
        <v>0</v>
      </c>
      <c r="K10" s="14">
        <v>0</v>
      </c>
      <c r="L10" s="14">
        <v>0</v>
      </c>
      <c r="M10" s="41">
        <v>42156</v>
      </c>
      <c r="N10">
        <v>1</v>
      </c>
    </row>
    <row r="11" spans="1:14">
      <c r="A11" s="5" t="s">
        <v>14</v>
      </c>
      <c r="B11" s="2" t="s">
        <v>34</v>
      </c>
      <c r="C11" s="14">
        <v>1.7</v>
      </c>
      <c r="D11" s="14">
        <v>0</v>
      </c>
      <c r="E11" s="14">
        <v>5.22</v>
      </c>
      <c r="F11" s="14">
        <v>5.88</v>
      </c>
      <c r="G11" s="18">
        <v>5.35</v>
      </c>
      <c r="H11" s="14">
        <v>4.1436464088397784</v>
      </c>
      <c r="I11" s="14">
        <v>7.5</v>
      </c>
      <c r="J11" s="14">
        <v>3.5</v>
      </c>
      <c r="K11" s="14">
        <v>0.75</v>
      </c>
      <c r="L11" s="14">
        <v>0.25</v>
      </c>
      <c r="M11" s="41">
        <v>42153</v>
      </c>
      <c r="N11">
        <v>1</v>
      </c>
    </row>
    <row r="12" spans="1:14">
      <c r="A12" s="5" t="s">
        <v>26</v>
      </c>
      <c r="B12" s="2" t="s">
        <v>33</v>
      </c>
      <c r="C12" s="14">
        <v>1.7</v>
      </c>
      <c r="D12" s="14">
        <v>2</v>
      </c>
      <c r="E12" s="14">
        <v>3.73</v>
      </c>
      <c r="F12" s="14">
        <v>7.59</v>
      </c>
      <c r="G12" s="18">
        <v>0.78</v>
      </c>
      <c r="H12" s="14">
        <v>1.7500000000000002</v>
      </c>
      <c r="I12" s="14">
        <v>2</v>
      </c>
      <c r="J12" s="14">
        <v>0</v>
      </c>
      <c r="K12" s="14">
        <v>0</v>
      </c>
      <c r="L12" s="14">
        <v>0</v>
      </c>
      <c r="M12" s="41">
        <v>42160</v>
      </c>
      <c r="N12">
        <v>1</v>
      </c>
    </row>
    <row r="13" spans="1:14">
      <c r="A13" s="5" t="s">
        <v>29</v>
      </c>
      <c r="B13" s="2" t="s">
        <v>11</v>
      </c>
      <c r="C13" s="14">
        <v>1.7</v>
      </c>
      <c r="D13" s="14">
        <v>0</v>
      </c>
      <c r="E13" s="14">
        <v>0</v>
      </c>
      <c r="F13" s="14">
        <v>0</v>
      </c>
      <c r="G13" s="18">
        <v>0.25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42163</v>
      </c>
      <c r="N13" s="46">
        <v>1</v>
      </c>
    </row>
    <row r="14" spans="1:14">
      <c r="A14" s="5" t="s">
        <v>17</v>
      </c>
      <c r="B14" s="2" t="s">
        <v>33</v>
      </c>
      <c r="C14" s="14">
        <v>11.9</v>
      </c>
      <c r="D14" s="14">
        <v>16</v>
      </c>
      <c r="E14" s="14">
        <v>11.59</v>
      </c>
      <c r="F14" s="14">
        <v>10</v>
      </c>
      <c r="G14" s="18">
        <v>12.25</v>
      </c>
      <c r="H14" s="14">
        <v>3.25</v>
      </c>
      <c r="I14" s="14">
        <v>0</v>
      </c>
      <c r="J14" s="14">
        <v>0</v>
      </c>
      <c r="K14" s="14">
        <v>0</v>
      </c>
      <c r="L14" s="14">
        <v>0</v>
      </c>
      <c r="M14" s="41">
        <v>42160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7</v>
      </c>
      <c r="E15" s="14">
        <v>6.87</v>
      </c>
      <c r="F15" s="14">
        <v>5.54</v>
      </c>
      <c r="G15" s="18">
        <v>4</v>
      </c>
      <c r="H15" s="14">
        <v>1.25</v>
      </c>
      <c r="I15" s="14">
        <v>0.25</v>
      </c>
      <c r="J15" s="14">
        <v>0</v>
      </c>
      <c r="K15" s="14">
        <v>0.25</v>
      </c>
      <c r="L15" s="14">
        <v>0</v>
      </c>
      <c r="M15" s="41">
        <v>42163</v>
      </c>
      <c r="N15">
        <v>1</v>
      </c>
    </row>
    <row r="16" spans="1:14" s="1" customFormat="1">
      <c r="A16" s="6" t="s">
        <v>28</v>
      </c>
      <c r="B16" s="6" t="s">
        <v>33</v>
      </c>
      <c r="C16" s="15">
        <v>0</v>
      </c>
      <c r="D16" s="15">
        <v>0</v>
      </c>
      <c r="E16" s="15">
        <v>0.25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42160</v>
      </c>
      <c r="N16" s="1">
        <v>1</v>
      </c>
    </row>
    <row r="17" spans="1:14">
      <c r="A17" s="5" t="s">
        <v>20</v>
      </c>
      <c r="B17" s="4" t="s">
        <v>3</v>
      </c>
      <c r="C17" s="12">
        <v>1</v>
      </c>
      <c r="D17" s="12" cm="1">
        <f t="array" ref="D17">AVERAGE(_xlfn._xlws.FILTER(D2:D16, (B2:B16="ターザン")+(B2:B16="ターボ")))</f>
        <v>0.75</v>
      </c>
      <c r="E17" s="12" cm="1">
        <f t="array" ref="E17">AVERAGE(_xlfn._xlws.FILTER(E2:E16, (B2:B16="ターザン")+(B2:B16="ターボ")))</f>
        <v>1.2875000000000001</v>
      </c>
      <c r="F17" s="12" cm="1">
        <f t="array" ref="F17">AVERAGE(_xlfn._xlws.FILTER(F2:F16, (B2:B16="ターザン")+(B2:B16="ターボ")))</f>
        <v>1.5237500000000002</v>
      </c>
      <c r="G17" s="12" cm="1">
        <f t="array" ref="G17">AVERAGE(_xlfn._xlws.FILTER(G2:G16, (B2:B16="ターザン")+(B2:B16="ターボ")))</f>
        <v>0.91874999999999996</v>
      </c>
      <c r="H17" s="12" cm="1">
        <f t="array" ref="H17">AVERAGE(_xlfn._xlws.FILTER(H2:H16, (B2:B16="ターザン")+(B2:B16="ターボ")))</f>
        <v>0.7679558011049723</v>
      </c>
      <c r="I17" s="12" cm="1">
        <f t="array" ref="I17">AVERAGE(_xlfn._xlws.FILTER(I2:I16, (B2:B16="ターザン")+(B2:B16="ターボ")))</f>
        <v>0.9375</v>
      </c>
      <c r="J17" s="12" cm="1">
        <f t="array" ref="J17">AVERAGE(_xlfn._xlws.FILTER(J2:J16, (B2:B16="ターザン")+(B2:B16="ターボ")))</f>
        <v>0.4375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3.125E-2</v>
      </c>
      <c r="M17" s="40" cm="1">
        <f t="array" ref="M17">AVERAGE(_xlfn._xlws.FILTER(M2:M16, (B2:B16="ターザン")+(B2:B16="ターボ")))</f>
        <v>42155.625</v>
      </c>
      <c r="N17">
        <v>1</v>
      </c>
    </row>
    <row r="18" spans="1:14">
      <c r="A18" s="5" t="s">
        <v>20</v>
      </c>
      <c r="B18" s="2" t="s">
        <v>22</v>
      </c>
      <c r="C18" s="12">
        <v>5.4</v>
      </c>
      <c r="D18" s="12" cm="1">
        <f t="array" ref="D18">AVERAGE(_xlfn._xlws.FILTER(D2:D16, (B2:B16="もみじの輝")))</f>
        <v>9.4</v>
      </c>
      <c r="E18" s="12" cm="1">
        <f t="array" ref="E18">AVERAGE(_xlfn._xlws.FILTER(E2:E16, (B2:B16="もみじの輝")))</f>
        <v>8.418000000000001</v>
      </c>
      <c r="F18" s="12" cm="1">
        <f t="array" ref="F18">AVERAGE(_xlfn._xlws.FILTER(F2:F16, (B2:B16="もみじの輝")))</f>
        <v>9.3940000000000001</v>
      </c>
      <c r="G18" s="12" cm="1">
        <f t="array" ref="G18">AVERAGE(_xlfn._xlws.FILTER(G2:G16, (B2:B16="もみじの輝")))</f>
        <v>6.9219999999999997</v>
      </c>
      <c r="H18" s="12" cm="1">
        <f t="array" ref="H18">AVERAGE(_xlfn._xlws.FILTER(H2:H16, (B2:B16="もみじの輝")))</f>
        <v>3.7061403508771931</v>
      </c>
      <c r="I18" s="12" cm="1">
        <f t="array" ref="I18">AVERAGE(_xlfn._xlws.FILTER(I2:I16, (B2:B16="もみじの輝")))</f>
        <v>0.6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42160</v>
      </c>
      <c r="N18">
        <v>1</v>
      </c>
    </row>
    <row r="19" spans="1:14">
      <c r="A19" s="5" t="s">
        <v>20</v>
      </c>
      <c r="B19" s="4" t="s">
        <v>11</v>
      </c>
      <c r="C19" s="12">
        <v>0.8</v>
      </c>
      <c r="D19" s="12" cm="1">
        <f t="array" ref="D19">AVERAGE(_xlfn._xlws.FILTER(D2:D16, (B2:B16="もみじ３号")))</f>
        <v>3.5</v>
      </c>
      <c r="E19" s="12" cm="1">
        <f t="array" ref="E19">AVERAGE(_xlfn._xlws.FILTER(E2:E16, (B2:B16="もみじ３号")))</f>
        <v>3.4350000000000001</v>
      </c>
      <c r="F19" s="12" cm="1">
        <f t="array" ref="F19">AVERAGE(_xlfn._xlws.FILTER(F2:F16, (B2:B16="もみじ３号")))</f>
        <v>2.77</v>
      </c>
      <c r="G19" s="12" cm="1">
        <f t="array" ref="G19">AVERAGE(_xlfn._xlws.FILTER(G2:G16, (B2:B16="もみじ３号")))</f>
        <v>2.125</v>
      </c>
      <c r="H19" s="12" cm="1">
        <f t="array" ref="H19">AVERAGE(_xlfn._xlws.FILTER(H2:H16, (B2:B16="もみじ３号")))</f>
        <v>0.625</v>
      </c>
      <c r="I19" s="12" cm="1">
        <f t="array" ref="I19">AVERAGE(_xlfn._xlws.FILTER(I2:I16, (B2:B16="もみじ３号")))</f>
        <v>0.125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0.125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42163</v>
      </c>
      <c r="N19">
        <v>1</v>
      </c>
    </row>
    <row r="20" spans="1:14" s="9" customFormat="1">
      <c r="A20" s="7" t="s">
        <v>21</v>
      </c>
      <c r="B20" s="8"/>
      <c r="C20" s="13">
        <v>2.4</v>
      </c>
      <c r="D20" s="13">
        <f>AVERAGE(D2:D16)</f>
        <v>4</v>
      </c>
      <c r="E20" s="13">
        <f>AVERAGE(E2:E16)</f>
        <v>3.9506666666666663</v>
      </c>
      <c r="F20" s="13">
        <f t="shared" ref="F20:L20" si="0">AVERAGE(F2:F16)</f>
        <v>4.3133333333333335</v>
      </c>
      <c r="G20" s="13">
        <f t="shared" si="0"/>
        <v>3.0806666666666667</v>
      </c>
      <c r="H20" s="13">
        <f t="shared" si="0"/>
        <v>1.728289877548383</v>
      </c>
      <c r="I20" s="13">
        <f t="shared" si="0"/>
        <v>0.71666666666666667</v>
      </c>
      <c r="J20" s="13">
        <f t="shared" si="0"/>
        <v>0.23333333333333334</v>
      </c>
      <c r="K20" s="13">
        <f t="shared" si="0"/>
        <v>6.6666666666666666E-2</v>
      </c>
      <c r="L20" s="13">
        <f t="shared" si="0"/>
        <v>1.6666666666666666E-2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1571-F25E-7C49-AA52-38FABC1FA9EA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42594</v>
      </c>
      <c r="D1" s="11">
        <v>42522</v>
      </c>
      <c r="E1" s="11">
        <v>42509</v>
      </c>
      <c r="F1" s="11">
        <v>42496</v>
      </c>
      <c r="G1" s="17">
        <v>42482</v>
      </c>
      <c r="H1" s="11">
        <v>42468</v>
      </c>
      <c r="I1" s="11">
        <v>42453</v>
      </c>
      <c r="J1" s="11">
        <v>42439</v>
      </c>
      <c r="K1" s="11">
        <v>42425</v>
      </c>
      <c r="L1" s="11">
        <v>42410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1.25</v>
      </c>
      <c r="F2" s="14">
        <v>0</v>
      </c>
      <c r="G2" s="20">
        <v>0.25</v>
      </c>
      <c r="H2" s="14">
        <v>0</v>
      </c>
      <c r="I2" s="14">
        <v>0.75</v>
      </c>
      <c r="J2" s="14">
        <v>3</v>
      </c>
      <c r="K2" s="14">
        <v>2.75</v>
      </c>
      <c r="L2" s="14">
        <v>0.5</v>
      </c>
      <c r="M2" s="41">
        <v>42520</v>
      </c>
      <c r="N2">
        <v>1</v>
      </c>
    </row>
    <row r="3" spans="1:14">
      <c r="A3" s="5" t="s">
        <v>4</v>
      </c>
      <c r="B3" s="2" t="s">
        <v>3</v>
      </c>
      <c r="C3" s="14">
        <v>1.6666666666666667</v>
      </c>
      <c r="D3" s="14">
        <v>2</v>
      </c>
      <c r="E3" s="14">
        <v>6.75</v>
      </c>
      <c r="F3" s="14">
        <v>1.75</v>
      </c>
      <c r="G3" s="18">
        <v>1.75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42520</v>
      </c>
      <c r="N3">
        <v>1</v>
      </c>
    </row>
    <row r="4" spans="1:14">
      <c r="A4" s="5" t="s">
        <v>6</v>
      </c>
      <c r="B4" s="2" t="s">
        <v>3</v>
      </c>
      <c r="C4" s="14">
        <v>3.3333333333333335</v>
      </c>
      <c r="D4" s="14">
        <v>7</v>
      </c>
      <c r="E4" s="14">
        <v>11.75</v>
      </c>
      <c r="F4" s="14">
        <v>3</v>
      </c>
      <c r="G4" s="18">
        <v>6</v>
      </c>
      <c r="H4" s="14">
        <v>0.5</v>
      </c>
      <c r="I4" s="14">
        <v>0.25</v>
      </c>
      <c r="J4" s="14">
        <v>0.25</v>
      </c>
      <c r="K4" s="14">
        <v>0.25</v>
      </c>
      <c r="L4" s="14">
        <v>0</v>
      </c>
      <c r="M4" s="41">
        <v>42520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8.5</v>
      </c>
      <c r="F5" s="14">
        <v>0.25</v>
      </c>
      <c r="G5" s="18">
        <v>0.5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42520</v>
      </c>
      <c r="N5">
        <v>1</v>
      </c>
    </row>
    <row r="6" spans="1:14">
      <c r="A6" s="5" t="s">
        <v>8</v>
      </c>
      <c r="B6" s="2" t="s">
        <v>5</v>
      </c>
      <c r="C6" s="14">
        <v>5.0847457627118651</v>
      </c>
      <c r="D6" s="14">
        <v>18</v>
      </c>
      <c r="E6" s="14">
        <v>17.5</v>
      </c>
      <c r="F6" s="14">
        <v>15.25</v>
      </c>
      <c r="G6" s="18">
        <v>1.5</v>
      </c>
      <c r="H6" s="14">
        <v>0</v>
      </c>
      <c r="I6" s="14">
        <v>0.5</v>
      </c>
      <c r="J6" s="14">
        <v>0.75</v>
      </c>
      <c r="K6" s="14">
        <v>0.5</v>
      </c>
      <c r="L6" s="14">
        <v>0</v>
      </c>
      <c r="M6" s="41">
        <v>42524</v>
      </c>
      <c r="N6">
        <v>1</v>
      </c>
    </row>
    <row r="7" spans="1:14">
      <c r="A7" s="5" t="s">
        <v>9</v>
      </c>
      <c r="B7" s="2" t="s">
        <v>5</v>
      </c>
      <c r="C7" s="14">
        <v>39.655172413793103</v>
      </c>
      <c r="D7" s="14">
        <v>45</v>
      </c>
      <c r="E7" s="14">
        <v>78.75</v>
      </c>
      <c r="F7" s="14">
        <v>29.5</v>
      </c>
      <c r="G7" s="18">
        <v>3.5</v>
      </c>
      <c r="H7" s="14">
        <v>1</v>
      </c>
      <c r="I7" s="14">
        <v>0</v>
      </c>
      <c r="J7" s="14">
        <v>0</v>
      </c>
      <c r="K7" s="14">
        <v>0</v>
      </c>
      <c r="L7" s="14">
        <v>0</v>
      </c>
      <c r="M7" s="41">
        <v>42524</v>
      </c>
      <c r="N7">
        <v>1</v>
      </c>
    </row>
    <row r="8" spans="1:14">
      <c r="A8" s="5" t="s">
        <v>10</v>
      </c>
      <c r="B8" s="2" t="s">
        <v>11</v>
      </c>
      <c r="C8" s="14">
        <v>10</v>
      </c>
      <c r="D8" s="14">
        <v>15</v>
      </c>
      <c r="E8" s="14">
        <v>20.25</v>
      </c>
      <c r="F8" s="14">
        <v>6.75</v>
      </c>
      <c r="G8" s="18">
        <v>1.75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42529</v>
      </c>
      <c r="N8">
        <v>1</v>
      </c>
    </row>
    <row r="9" spans="1:14">
      <c r="A9" s="5" t="s">
        <v>12</v>
      </c>
      <c r="B9" s="2" t="s">
        <v>3</v>
      </c>
      <c r="C9" s="14">
        <v>3.3333333333333335</v>
      </c>
      <c r="D9" s="14">
        <v>0</v>
      </c>
      <c r="E9" s="14">
        <v>3.75</v>
      </c>
      <c r="F9" s="14">
        <v>2</v>
      </c>
      <c r="G9" s="18">
        <v>1</v>
      </c>
      <c r="H9" s="14">
        <v>0.25</v>
      </c>
      <c r="I9" s="14">
        <v>0.5</v>
      </c>
      <c r="J9" s="14">
        <v>1.25</v>
      </c>
      <c r="K9" s="14">
        <v>0.5</v>
      </c>
      <c r="L9" s="14">
        <v>0</v>
      </c>
      <c r="M9" s="41">
        <v>42517</v>
      </c>
      <c r="N9">
        <v>1</v>
      </c>
    </row>
    <row r="10" spans="1:14">
      <c r="A10" s="5" t="s">
        <v>30</v>
      </c>
      <c r="B10" s="2" t="s">
        <v>3</v>
      </c>
      <c r="C10" s="14">
        <v>0</v>
      </c>
      <c r="D10" s="14">
        <v>0</v>
      </c>
      <c r="E10" s="14">
        <v>3</v>
      </c>
      <c r="F10" s="14">
        <v>0.5</v>
      </c>
      <c r="G10" s="18">
        <v>0.5</v>
      </c>
      <c r="H10" s="14">
        <v>0</v>
      </c>
      <c r="I10" s="14">
        <v>0.25</v>
      </c>
      <c r="J10" s="14">
        <v>0.5</v>
      </c>
      <c r="K10" s="14">
        <v>0.25</v>
      </c>
      <c r="L10" s="14">
        <v>0</v>
      </c>
      <c r="M10" s="41">
        <v>42520</v>
      </c>
      <c r="N10">
        <v>1</v>
      </c>
    </row>
    <row r="11" spans="1:14">
      <c r="A11" s="5" t="s">
        <v>14</v>
      </c>
      <c r="B11" s="2" t="s">
        <v>11</v>
      </c>
      <c r="C11" s="14">
        <v>55.000000000000007</v>
      </c>
      <c r="D11" s="14">
        <v>37</v>
      </c>
      <c r="E11" s="14">
        <v>48.25</v>
      </c>
      <c r="F11" s="14">
        <v>18.25</v>
      </c>
      <c r="G11" s="18">
        <v>4.25</v>
      </c>
      <c r="H11" s="14">
        <v>0</v>
      </c>
      <c r="I11" s="14">
        <v>0</v>
      </c>
      <c r="J11" s="14">
        <v>0</v>
      </c>
      <c r="K11" s="14">
        <v>0.25</v>
      </c>
      <c r="L11" s="14">
        <v>0</v>
      </c>
      <c r="M11" s="41">
        <v>42529</v>
      </c>
      <c r="N11">
        <v>1</v>
      </c>
    </row>
    <row r="12" spans="1:14">
      <c r="A12" s="5" t="s">
        <v>26</v>
      </c>
      <c r="B12" s="2" t="s">
        <v>5</v>
      </c>
      <c r="C12" s="14">
        <v>6.666666666666667</v>
      </c>
      <c r="D12" s="14">
        <v>9</v>
      </c>
      <c r="E12" s="14">
        <v>18</v>
      </c>
      <c r="F12" s="14">
        <v>15.75</v>
      </c>
      <c r="G12" s="18">
        <v>8.5</v>
      </c>
      <c r="H12" s="14">
        <v>0.25</v>
      </c>
      <c r="I12" s="14">
        <v>0</v>
      </c>
      <c r="J12" s="14">
        <v>0.25</v>
      </c>
      <c r="K12" s="14">
        <v>0.5</v>
      </c>
      <c r="L12" s="14">
        <v>0</v>
      </c>
      <c r="M12" s="41">
        <v>42524</v>
      </c>
      <c r="N12">
        <v>1</v>
      </c>
    </row>
    <row r="13" spans="1:14">
      <c r="A13" s="5" t="s">
        <v>29</v>
      </c>
      <c r="B13" s="2" t="s">
        <v>11</v>
      </c>
      <c r="C13" s="14">
        <v>13.559322033898304</v>
      </c>
      <c r="D13" s="14">
        <v>0</v>
      </c>
      <c r="E13" s="14">
        <v>1</v>
      </c>
      <c r="F13" s="14">
        <v>1.25</v>
      </c>
      <c r="G13" s="18">
        <v>0.75</v>
      </c>
      <c r="H13" s="14">
        <v>0.5</v>
      </c>
      <c r="I13" s="14">
        <v>0</v>
      </c>
      <c r="J13" s="14">
        <v>0</v>
      </c>
      <c r="K13" s="14">
        <v>0</v>
      </c>
      <c r="L13" s="14">
        <v>0</v>
      </c>
      <c r="M13" s="41">
        <v>42529</v>
      </c>
      <c r="N13" s="46">
        <v>1</v>
      </c>
    </row>
    <row r="14" spans="1:14">
      <c r="A14" s="5" t="s">
        <v>17</v>
      </c>
      <c r="B14" s="2" t="s">
        <v>5</v>
      </c>
      <c r="C14" s="14">
        <v>8.3333333333333321</v>
      </c>
      <c r="D14" s="14">
        <v>20</v>
      </c>
      <c r="E14" s="14">
        <v>27.75</v>
      </c>
      <c r="F14" s="14">
        <v>19</v>
      </c>
      <c r="G14" s="18">
        <v>11</v>
      </c>
      <c r="H14" s="14">
        <v>0.25</v>
      </c>
      <c r="I14" s="14">
        <v>0</v>
      </c>
      <c r="J14" s="14">
        <v>0</v>
      </c>
      <c r="K14" s="14">
        <v>0.25</v>
      </c>
      <c r="L14" s="14">
        <v>0</v>
      </c>
      <c r="M14" s="41">
        <v>42524</v>
      </c>
      <c r="N14">
        <v>1</v>
      </c>
    </row>
    <row r="15" spans="1:14">
      <c r="A15" s="5" t="s">
        <v>18</v>
      </c>
      <c r="B15" s="2" t="s">
        <v>11</v>
      </c>
      <c r="C15" s="14">
        <v>10</v>
      </c>
      <c r="D15" s="14">
        <v>2</v>
      </c>
      <c r="E15" s="14">
        <v>13.25</v>
      </c>
      <c r="F15" s="14">
        <v>10.25</v>
      </c>
      <c r="G15" s="18">
        <v>8.25</v>
      </c>
      <c r="H15" s="14">
        <v>0.5</v>
      </c>
      <c r="I15" s="14">
        <v>0</v>
      </c>
      <c r="J15" s="14">
        <v>0</v>
      </c>
      <c r="K15" s="14">
        <v>0</v>
      </c>
      <c r="L15" s="14">
        <v>0</v>
      </c>
      <c r="M15" s="41">
        <v>42529</v>
      </c>
      <c r="N15">
        <v>1</v>
      </c>
    </row>
    <row r="16" spans="1:14" s="1" customFormat="1">
      <c r="A16" s="6" t="s">
        <v>28</v>
      </c>
      <c r="B16" s="3" t="s">
        <v>3</v>
      </c>
      <c r="C16" s="15">
        <v>1.6666666666666667</v>
      </c>
      <c r="D16" s="15">
        <v>0</v>
      </c>
      <c r="E16" s="15">
        <v>3.25</v>
      </c>
      <c r="F16" s="15">
        <v>4.5</v>
      </c>
      <c r="G16" s="19">
        <v>1.25</v>
      </c>
      <c r="H16" s="15">
        <v>0.75</v>
      </c>
      <c r="I16" s="15">
        <v>0</v>
      </c>
      <c r="J16" s="15">
        <v>0</v>
      </c>
      <c r="K16" s="15">
        <v>0</v>
      </c>
      <c r="L16" s="15">
        <v>0</v>
      </c>
      <c r="M16" s="42">
        <v>42520</v>
      </c>
      <c r="N16" s="1">
        <v>1</v>
      </c>
    </row>
    <row r="17" spans="1:14">
      <c r="A17" s="5" t="s">
        <v>20</v>
      </c>
      <c r="B17" s="4" t="s">
        <v>3</v>
      </c>
      <c r="C17" s="12">
        <v>1.4285714285714286</v>
      </c>
      <c r="D17" s="12" cm="1">
        <f t="array" ref="D17">AVERAGE(_xlfn._xlws.FILTER(D2:D16, (B2:B16="ターザン")+(B2:B16="ターボ")))</f>
        <v>1.2857142857142858</v>
      </c>
      <c r="E17" s="12" cm="1">
        <f t="array" ref="E17">AVERAGE(_xlfn._xlws.FILTER(E2:E16, (B2:B16="ターザン")+(B2:B16="ターボ")))</f>
        <v>5.4642857142857144</v>
      </c>
      <c r="F17" s="12" cm="1">
        <f t="array" ref="F17">AVERAGE(_xlfn._xlws.FILTER(F2:F16, (B2:B16="ターザン")+(B2:B16="ターボ")))</f>
        <v>1.7142857142857142</v>
      </c>
      <c r="G17" s="12" cm="1">
        <f t="array" ref="G17">AVERAGE(_xlfn._xlws.FILTER(G2:G16, (B2:B16="ターザン")+(B2:B16="ターボ")))</f>
        <v>1.6071428571428572</v>
      </c>
      <c r="H17" s="12" cm="1">
        <f t="array" ref="H17">AVERAGE(_xlfn._xlws.FILTER(H2:H16, (B2:B16="ターザン")+(B2:B16="ターボ")))</f>
        <v>0.21428571428571427</v>
      </c>
      <c r="I17" s="12" cm="1">
        <f t="array" ref="I17">AVERAGE(_xlfn._xlws.FILTER(I2:I16, (B2:B16="ターザン")+(B2:B16="ターボ")))</f>
        <v>0.25</v>
      </c>
      <c r="J17" s="12" cm="1">
        <f t="array" ref="J17">AVERAGE(_xlfn._xlws.FILTER(J2:J16, (B2:B16="ターザン")+(B2:B16="ターボ")))</f>
        <v>0.7142857142857143</v>
      </c>
      <c r="K17" s="12" cm="1">
        <f t="array" ref="K17">AVERAGE(_xlfn._xlws.FILTER(K2:K16, (B2:B16="ターザン")+(B2:B16="ターボ")))</f>
        <v>0.5357142857142857</v>
      </c>
      <c r="L17" s="12" cm="1">
        <f t="array" ref="L17">AVERAGE(_xlfn._xlws.FILTER(L2:L16, (B2:B16="ターザン")+(B2:B16="ターボ")))</f>
        <v>7.1428571428571425E-2</v>
      </c>
      <c r="M17" s="40" cm="1">
        <f t="array" ref="M17">AVERAGE(_xlfn._xlws.FILTER(M2:M16, (B2:B16="ターザン")+(B2:B16="ターボ")))</f>
        <v>42519.571428571428</v>
      </c>
      <c r="N17">
        <v>1</v>
      </c>
    </row>
    <row r="18" spans="1:14">
      <c r="A18" s="5" t="s">
        <v>20</v>
      </c>
      <c r="B18" s="2" t="s">
        <v>22</v>
      </c>
      <c r="C18" s="12">
        <v>14.934979544126243</v>
      </c>
      <c r="D18" s="12" cm="1">
        <f t="array" ref="D18">AVERAGE(_xlfn._xlws.FILTER(D2:D16, (B2:B16="もみじの輝")))</f>
        <v>23</v>
      </c>
      <c r="E18" s="12" cm="1">
        <f t="array" ref="E18">AVERAGE(_xlfn._xlws.FILTER(E2:E16, (B2:B16="もみじの輝")))</f>
        <v>35.5</v>
      </c>
      <c r="F18" s="12" cm="1">
        <f t="array" ref="F18">AVERAGE(_xlfn._xlws.FILTER(F2:F16, (B2:B16="もみじの輝")))</f>
        <v>19.875</v>
      </c>
      <c r="G18" s="12" cm="1">
        <f t="array" ref="G18">AVERAGE(_xlfn._xlws.FILTER(G2:G16, (B2:B16="もみじの輝")))</f>
        <v>6.125</v>
      </c>
      <c r="H18" s="12" cm="1">
        <f t="array" ref="H18">AVERAGE(_xlfn._xlws.FILTER(H2:H16, (B2:B16="もみじの輝")))</f>
        <v>0.375</v>
      </c>
      <c r="I18" s="12" cm="1">
        <f t="array" ref="I18">AVERAGE(_xlfn._xlws.FILTER(I2:I16, (B2:B16="もみじの輝")))</f>
        <v>0.125</v>
      </c>
      <c r="J18" s="12" cm="1">
        <f t="array" ref="J18">AVERAGE(_xlfn._xlws.FILTER(J2:J16, (B2:B16="もみじの輝")))</f>
        <v>0.25</v>
      </c>
      <c r="K18" s="12" cm="1">
        <f t="array" ref="K18">AVERAGE(_xlfn._xlws.FILTER(K2:K16, (B2:B16="もみじの輝")))</f>
        <v>0.3125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42524</v>
      </c>
      <c r="N18">
        <v>1</v>
      </c>
    </row>
    <row r="19" spans="1:14">
      <c r="A19" s="5" t="s">
        <v>20</v>
      </c>
      <c r="B19" s="4" t="s">
        <v>11</v>
      </c>
      <c r="C19" s="12">
        <v>22.139830508474574</v>
      </c>
      <c r="D19" s="12" cm="1">
        <f t="array" ref="D19">AVERAGE(_xlfn._xlws.FILTER(D2:D16, (B2:B16="もみじ３号")))</f>
        <v>13.5</v>
      </c>
      <c r="E19" s="12" cm="1">
        <f t="array" ref="E19">AVERAGE(_xlfn._xlws.FILTER(E2:E16, (B2:B16="もみじ３号")))</f>
        <v>20.6875</v>
      </c>
      <c r="F19" s="12" cm="1">
        <f t="array" ref="F19">AVERAGE(_xlfn._xlws.FILTER(F2:F16, (B2:B16="もみじ３号")))</f>
        <v>9.125</v>
      </c>
      <c r="G19" s="12" cm="1">
        <f t="array" ref="G19">AVERAGE(_xlfn._xlws.FILTER(G2:G16, (B2:B16="もみじ３号")))</f>
        <v>3.75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42529</v>
      </c>
      <c r="N19">
        <v>1</v>
      </c>
    </row>
    <row r="20" spans="1:14" s="9" customFormat="1">
      <c r="A20" s="7" t="s">
        <v>21</v>
      </c>
      <c r="B20" s="8"/>
      <c r="C20" s="13">
        <v>10.491071428571429</v>
      </c>
      <c r="D20" s="13">
        <f>AVERAGE(D2:D16)</f>
        <v>10.333333333333334</v>
      </c>
      <c r="E20" s="13">
        <f>AVERAGE(E2:E16)</f>
        <v>17.533333333333335</v>
      </c>
      <c r="F20" s="13">
        <f t="shared" ref="F20:L20" si="0">AVERAGE(F2:F16)</f>
        <v>8.5333333333333332</v>
      </c>
      <c r="G20" s="13">
        <f t="shared" si="0"/>
        <v>3.3833333333333333</v>
      </c>
      <c r="H20" s="13">
        <f t="shared" si="0"/>
        <v>0.26666666666666666</v>
      </c>
      <c r="I20" s="13">
        <f t="shared" si="0"/>
        <v>0.15</v>
      </c>
      <c r="J20" s="13">
        <f t="shared" si="0"/>
        <v>0.4</v>
      </c>
      <c r="K20" s="13">
        <f t="shared" si="0"/>
        <v>0.35</v>
      </c>
      <c r="L20" s="13">
        <f t="shared" si="0"/>
        <v>3.3333333333333333E-2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6CD9-0868-3147-A871-712C1FF228BE}">
  <dimension ref="A1:N21"/>
  <sheetViews>
    <sheetView workbookViewId="0">
      <selection activeCell="M16" sqref="M1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42957</v>
      </c>
      <c r="D1" s="11">
        <v>42887</v>
      </c>
      <c r="E1" s="11">
        <v>42873</v>
      </c>
      <c r="F1" s="11">
        <v>42856</v>
      </c>
      <c r="G1" s="17">
        <v>42845</v>
      </c>
      <c r="H1" s="11">
        <v>42831</v>
      </c>
      <c r="I1" s="11">
        <v>42817</v>
      </c>
      <c r="J1" s="11">
        <v>42803</v>
      </c>
      <c r="K1" s="11">
        <v>42789</v>
      </c>
      <c r="L1" s="11">
        <v>42775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1">
        <v>42891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2</v>
      </c>
      <c r="G3" s="18">
        <v>1.75</v>
      </c>
      <c r="H3" s="14">
        <v>1.5</v>
      </c>
      <c r="I3" s="14">
        <v>1.5</v>
      </c>
      <c r="J3" s="14">
        <v>1.5</v>
      </c>
      <c r="K3" s="14">
        <v>0.75</v>
      </c>
      <c r="L3" s="14">
        <v>0</v>
      </c>
      <c r="M3" s="41">
        <v>42885</v>
      </c>
      <c r="N3">
        <v>1</v>
      </c>
    </row>
    <row r="4" spans="1:14">
      <c r="A4" s="5" t="s">
        <v>6</v>
      </c>
      <c r="B4" s="2" t="s">
        <v>3</v>
      </c>
      <c r="C4" s="14">
        <v>1.6666666666666667</v>
      </c>
      <c r="D4" s="14">
        <v>0</v>
      </c>
      <c r="E4" s="14">
        <v>0</v>
      </c>
      <c r="F4" s="14">
        <v>0.5</v>
      </c>
      <c r="G4" s="18">
        <v>0.5</v>
      </c>
      <c r="H4" s="14">
        <v>0.5</v>
      </c>
      <c r="I4" s="14">
        <v>0.75</v>
      </c>
      <c r="J4" s="14">
        <v>0.5</v>
      </c>
      <c r="K4" s="14">
        <v>0.25</v>
      </c>
      <c r="L4" s="14">
        <v>0</v>
      </c>
      <c r="M4" s="41">
        <v>42891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42886</v>
      </c>
      <c r="N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42888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0</v>
      </c>
      <c r="E7" s="14">
        <v>0</v>
      </c>
      <c r="F7" s="14">
        <v>0.5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42886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0.5</v>
      </c>
      <c r="F8" s="14">
        <v>0.25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42894</v>
      </c>
      <c r="N8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0.5</v>
      </c>
      <c r="F9" s="14">
        <v>0.75</v>
      </c>
      <c r="G9" s="18">
        <v>0.75</v>
      </c>
      <c r="H9" s="14">
        <v>0.75</v>
      </c>
      <c r="I9" s="14">
        <v>0.5</v>
      </c>
      <c r="J9" s="14">
        <v>0.5</v>
      </c>
      <c r="K9" s="14">
        <v>0.25</v>
      </c>
      <c r="L9" s="14">
        <v>0</v>
      </c>
      <c r="M9" s="41">
        <v>42886</v>
      </c>
      <c r="N9">
        <v>1</v>
      </c>
    </row>
    <row r="10" spans="1:14">
      <c r="A10" s="5" t="s">
        <v>13</v>
      </c>
      <c r="B10" s="2" t="s">
        <v>11</v>
      </c>
      <c r="C10" s="14">
        <v>1.6666666666666667</v>
      </c>
      <c r="D10" s="14">
        <v>0</v>
      </c>
      <c r="E10" s="14">
        <v>0.5</v>
      </c>
      <c r="F10" s="14">
        <v>0.5</v>
      </c>
      <c r="G10" s="18">
        <v>0.25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1">
        <v>42894</v>
      </c>
      <c r="N10">
        <v>1</v>
      </c>
    </row>
    <row r="11" spans="1:14">
      <c r="A11" s="5" t="s">
        <v>14</v>
      </c>
      <c r="B11" s="2" t="s">
        <v>5</v>
      </c>
      <c r="C11" s="14">
        <v>0</v>
      </c>
      <c r="D11" s="14">
        <v>0</v>
      </c>
      <c r="E11" s="14">
        <v>0.25</v>
      </c>
      <c r="F11" s="14">
        <v>0.25</v>
      </c>
      <c r="G11" s="18">
        <v>0.25</v>
      </c>
      <c r="H11" s="14">
        <v>0.25</v>
      </c>
      <c r="I11" s="14">
        <v>0</v>
      </c>
      <c r="J11" s="14">
        <v>0.25</v>
      </c>
      <c r="K11" s="14">
        <v>0.25</v>
      </c>
      <c r="L11" s="14">
        <v>0</v>
      </c>
      <c r="M11" s="41">
        <v>42888</v>
      </c>
      <c r="N11">
        <v>1</v>
      </c>
    </row>
    <row r="12" spans="1:14">
      <c r="A12" s="5" t="s">
        <v>26</v>
      </c>
      <c r="B12" s="2" t="s">
        <v>5</v>
      </c>
      <c r="C12" s="14">
        <v>0</v>
      </c>
      <c r="D12" s="14">
        <v>0</v>
      </c>
      <c r="E12" s="14">
        <v>0</v>
      </c>
      <c r="F12" s="14">
        <v>0.5</v>
      </c>
      <c r="G12" s="18">
        <v>0</v>
      </c>
      <c r="H12" s="14">
        <v>0.25</v>
      </c>
      <c r="I12" s="14">
        <v>0</v>
      </c>
      <c r="J12" s="14">
        <v>0</v>
      </c>
      <c r="K12" s="14">
        <v>0</v>
      </c>
      <c r="L12" s="14">
        <v>0</v>
      </c>
      <c r="M12" s="41">
        <v>42891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0</v>
      </c>
      <c r="E13" s="14">
        <v>0</v>
      </c>
      <c r="F13" s="14">
        <v>0.25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42894</v>
      </c>
      <c r="N13" s="46">
        <v>1</v>
      </c>
    </row>
    <row r="14" spans="1:14">
      <c r="A14" s="5" t="s">
        <v>17</v>
      </c>
      <c r="B14" s="2" t="s">
        <v>3</v>
      </c>
      <c r="C14" s="14">
        <v>0</v>
      </c>
      <c r="D14" s="14">
        <v>1</v>
      </c>
      <c r="E14" s="14">
        <v>0</v>
      </c>
      <c r="F14" s="14">
        <v>4.5</v>
      </c>
      <c r="G14" s="18">
        <v>2.5</v>
      </c>
      <c r="H14" s="14">
        <v>2.25</v>
      </c>
      <c r="I14" s="14">
        <v>1.25</v>
      </c>
      <c r="J14" s="14">
        <v>1.5</v>
      </c>
      <c r="K14" s="14">
        <v>2</v>
      </c>
      <c r="L14" s="14">
        <v>1.75</v>
      </c>
      <c r="M14" s="41">
        <v>42885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42894</v>
      </c>
      <c r="N15">
        <v>1</v>
      </c>
    </row>
    <row r="16" spans="1:14" s="1" customFormat="1">
      <c r="A16" s="6" t="s">
        <v>28</v>
      </c>
      <c r="B16" s="3" t="s">
        <v>3</v>
      </c>
      <c r="C16" s="15">
        <v>0</v>
      </c>
      <c r="D16" s="15">
        <v>0</v>
      </c>
      <c r="E16" s="15">
        <v>0.75</v>
      </c>
      <c r="F16" s="15">
        <v>0.25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42886</v>
      </c>
      <c r="N16" s="1">
        <v>1</v>
      </c>
    </row>
    <row r="17" spans="1:14">
      <c r="A17" s="5" t="s">
        <v>20</v>
      </c>
      <c r="B17" s="4" t="s">
        <v>3</v>
      </c>
      <c r="C17" s="12">
        <v>0.625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0.15625</v>
      </c>
      <c r="F17" s="12" cm="1">
        <f t="array" ref="F17">AVERAGE(_xlfn._xlws.FILTER(F2:F16, (B2:B16="ターザン")+(B2:B16="ターボ")))</f>
        <v>1</v>
      </c>
      <c r="G17" s="12" cm="1">
        <f t="array" ref="G17">AVERAGE(_xlfn._xlws.FILTER(G2:G16, (B2:B16="ターザン")+(B2:B16="ターボ")))</f>
        <v>0.6875</v>
      </c>
      <c r="H17" s="12" cm="1">
        <f t="array" ref="H17">AVERAGE(_xlfn._xlws.FILTER(H2:H16, (B2:B16="ターザン")+(B2:B16="ターボ")))</f>
        <v>0.65625</v>
      </c>
      <c r="I17" s="12" cm="1">
        <f t="array" ref="I17">AVERAGE(_xlfn._xlws.FILTER(I2:I16, (B2:B16="ターザン")+(B2:B16="ターボ")))</f>
        <v>0.5</v>
      </c>
      <c r="J17" s="12" cm="1">
        <f t="array" ref="J17">AVERAGE(_xlfn._xlws.FILTER(J2:J16, (B2:B16="ターザン")+(B2:B16="ターボ")))</f>
        <v>0.5</v>
      </c>
      <c r="K17" s="12" cm="1">
        <f t="array" ref="K17">AVERAGE(_xlfn._xlws.FILTER(K2:K16, (B2:B16="ターザン")+(B2:B16="ターボ")))</f>
        <v>0.40625</v>
      </c>
      <c r="L17" s="12" cm="1">
        <f t="array" ref="L17">AVERAGE(_xlfn._xlws.FILTER(L2:L16, (B2:B16="ターザン")+(B2:B16="ターボ")))</f>
        <v>0.21875</v>
      </c>
      <c r="M17" s="40" cm="1">
        <f t="array" ref="M17">AVERAGE(_xlfn._xlws.FILTER(M2:M16, (B2:B16="ターザン")+(B2:B16="ターボ")))</f>
        <v>42887.25</v>
      </c>
      <c r="N17">
        <v>1</v>
      </c>
    </row>
    <row r="18" spans="1:14">
      <c r="A18" s="5" t="s">
        <v>20</v>
      </c>
      <c r="B18" s="2" t="s">
        <v>22</v>
      </c>
      <c r="C18" s="12">
        <v>0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8.3333333333333329E-2</v>
      </c>
      <c r="F18" s="12" cm="1">
        <f t="array" ref="F18">AVERAGE(_xlfn._xlws.FILTER(F2:F16, (B2:B16="もみじの輝")))</f>
        <v>0.41666666666666669</v>
      </c>
      <c r="G18" s="12" cm="1">
        <f t="array" ref="G18">AVERAGE(_xlfn._xlws.FILTER(G2:G16, (B2:B16="もみじの輝")))</f>
        <v>8.3333333333333329E-2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8.3333333333333329E-2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42888.333333333336</v>
      </c>
      <c r="N18">
        <v>1</v>
      </c>
    </row>
    <row r="19" spans="1:14">
      <c r="A19" s="5" t="s">
        <v>20</v>
      </c>
      <c r="B19" s="4" t="s">
        <v>11</v>
      </c>
      <c r="C19" s="12">
        <v>0.41666666666666669</v>
      </c>
      <c r="D19" s="12" cm="1">
        <f t="array" ref="D19">AVERAGE(_xlfn._xlws.FILTER(D2:D16, (B2:B16="もみじ３号")))</f>
        <v>0</v>
      </c>
      <c r="E19" s="12" cm="1">
        <f t="array" ref="E19">AVERAGE(_xlfn._xlws.FILTER(E2:E16, (B2:B16="もみじ３号")))</f>
        <v>0.25</v>
      </c>
      <c r="F19" s="12" cm="1">
        <f t="array" ref="F19">AVERAGE(_xlfn._xlws.FILTER(F2:F16, (B2:B16="もみじ３号")))</f>
        <v>0.25</v>
      </c>
      <c r="G19" s="12" cm="1">
        <f t="array" ref="G19">AVERAGE(_xlfn._xlws.FILTER(G2:G16, (B2:B16="もみじ３号")))</f>
        <v>6.25E-2</v>
      </c>
      <c r="H19" s="12" cm="1">
        <f t="array" ref="H19">AVERAGE(_xlfn._xlws.FILTER(H2:H16, (B2:B16="もみじ３号")))</f>
        <v>6.25E-2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42894</v>
      </c>
      <c r="N19">
        <v>1</v>
      </c>
    </row>
    <row r="20" spans="1:14" s="9" customFormat="1">
      <c r="A20" s="7" t="s">
        <v>21</v>
      </c>
      <c r="B20" s="8"/>
      <c r="C20" s="13">
        <v>0.44296788482834992</v>
      </c>
      <c r="D20" s="13">
        <f>AVERAGE(D2:D16)</f>
        <v>6.6666666666666666E-2</v>
      </c>
      <c r="E20" s="13">
        <f>AVERAGE(E2:E16)</f>
        <v>0.16666666666666666</v>
      </c>
      <c r="F20" s="13">
        <f t="shared" ref="F20:L20" si="0">AVERAGE(F2:F16)</f>
        <v>0.68333333333333335</v>
      </c>
      <c r="G20" s="13">
        <f t="shared" si="0"/>
        <v>0.4</v>
      </c>
      <c r="H20" s="13">
        <f t="shared" si="0"/>
        <v>0.4</v>
      </c>
      <c r="I20" s="13">
        <f t="shared" si="0"/>
        <v>0.26666666666666666</v>
      </c>
      <c r="J20" s="13">
        <f t="shared" si="0"/>
        <v>0.28333333333333333</v>
      </c>
      <c r="K20" s="13">
        <f t="shared" si="0"/>
        <v>0.23333333333333334</v>
      </c>
      <c r="L20" s="13">
        <f t="shared" si="0"/>
        <v>0.11666666666666667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3F74-A4B9-454E-A675-1D0DA606CAD9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43321</v>
      </c>
      <c r="D1" s="11">
        <v>43252</v>
      </c>
      <c r="E1" s="11">
        <v>43237</v>
      </c>
      <c r="F1" s="11">
        <v>43221</v>
      </c>
      <c r="G1" s="11">
        <v>43208</v>
      </c>
      <c r="H1" s="11">
        <v>43195</v>
      </c>
      <c r="I1" s="11">
        <v>43181</v>
      </c>
      <c r="J1" s="11">
        <v>43167</v>
      </c>
      <c r="K1" s="11">
        <v>43153</v>
      </c>
      <c r="L1" s="11">
        <v>43139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1.6666666666666667</v>
      </c>
      <c r="D2" s="16">
        <v>0</v>
      </c>
      <c r="E2" s="14">
        <v>1.25</v>
      </c>
      <c r="F2" s="14">
        <v>0</v>
      </c>
      <c r="G2" s="14">
        <v>0</v>
      </c>
      <c r="H2" s="14">
        <v>0</v>
      </c>
      <c r="I2" s="14">
        <v>0.5</v>
      </c>
      <c r="J2" s="14">
        <v>0</v>
      </c>
      <c r="K2" s="14">
        <v>0</v>
      </c>
      <c r="L2" s="14">
        <v>0</v>
      </c>
      <c r="M2" s="41">
        <v>43249</v>
      </c>
      <c r="N2">
        <v>1</v>
      </c>
    </row>
    <row r="3" spans="1:14">
      <c r="A3" s="5" t="s">
        <v>4</v>
      </c>
      <c r="B3" s="2" t="s">
        <v>3</v>
      </c>
      <c r="C3" s="14">
        <v>6.666666666666667</v>
      </c>
      <c r="D3" s="14">
        <v>0</v>
      </c>
      <c r="E3" s="14">
        <v>0.25</v>
      </c>
      <c r="F3" s="14">
        <v>2</v>
      </c>
      <c r="G3" s="14">
        <v>0</v>
      </c>
      <c r="H3" s="14">
        <v>0.25</v>
      </c>
      <c r="I3" s="14">
        <v>1</v>
      </c>
      <c r="J3" s="14">
        <v>0</v>
      </c>
      <c r="K3" s="14">
        <v>0</v>
      </c>
      <c r="L3" s="14">
        <v>0</v>
      </c>
      <c r="M3" s="41">
        <v>43249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0.25</v>
      </c>
      <c r="K4" s="14">
        <v>0</v>
      </c>
      <c r="L4" s="14">
        <v>0.25</v>
      </c>
      <c r="M4" s="41">
        <v>43249</v>
      </c>
      <c r="N4">
        <v>1</v>
      </c>
    </row>
    <row r="5" spans="1:14">
      <c r="A5" s="5" t="s">
        <v>24</v>
      </c>
      <c r="B5" s="2" t="s">
        <v>3</v>
      </c>
      <c r="C5" s="14">
        <v>1.7543859649122806</v>
      </c>
      <c r="D5" s="14">
        <v>0</v>
      </c>
      <c r="E5" s="14">
        <v>0</v>
      </c>
      <c r="F5" s="14">
        <v>0.25</v>
      </c>
      <c r="G5" s="14">
        <v>0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1">
        <v>43249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0.5</v>
      </c>
      <c r="F6" s="14">
        <v>2.25</v>
      </c>
      <c r="G6" s="14">
        <v>0.25</v>
      </c>
      <c r="H6" s="14">
        <v>0.5</v>
      </c>
      <c r="I6" s="14">
        <v>0.75</v>
      </c>
      <c r="J6" s="14">
        <v>0</v>
      </c>
      <c r="K6" s="14">
        <v>0</v>
      </c>
      <c r="L6" s="14">
        <v>0</v>
      </c>
      <c r="M6" s="41">
        <v>43251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2</v>
      </c>
      <c r="E7" s="14">
        <v>0.25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43255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3.75</v>
      </c>
      <c r="F8" s="14">
        <v>0.75</v>
      </c>
      <c r="G8" s="14">
        <v>0.25</v>
      </c>
      <c r="H8" s="14">
        <v>0</v>
      </c>
      <c r="I8" s="14">
        <v>0.25</v>
      </c>
      <c r="J8" s="14">
        <v>0</v>
      </c>
      <c r="K8" s="14">
        <v>0</v>
      </c>
      <c r="L8" s="14">
        <v>0</v>
      </c>
      <c r="M8" s="41">
        <v>43258</v>
      </c>
      <c r="N8">
        <v>1</v>
      </c>
    </row>
    <row r="9" spans="1:14">
      <c r="A9" s="5" t="s">
        <v>12</v>
      </c>
      <c r="B9" s="2" t="s">
        <v>3</v>
      </c>
      <c r="C9" s="14">
        <v>8.3333333333333321</v>
      </c>
      <c r="D9" s="14">
        <v>0</v>
      </c>
      <c r="E9" s="14">
        <v>0.25</v>
      </c>
      <c r="F9" s="14">
        <v>0</v>
      </c>
      <c r="G9" s="14">
        <v>0.25</v>
      </c>
      <c r="H9" s="14">
        <v>1</v>
      </c>
      <c r="I9" s="14">
        <v>0.75</v>
      </c>
      <c r="J9" s="14">
        <v>0.25</v>
      </c>
      <c r="K9" s="14">
        <v>0</v>
      </c>
      <c r="L9" s="14">
        <v>0</v>
      </c>
      <c r="M9" s="41">
        <v>43251</v>
      </c>
      <c r="N9">
        <v>1</v>
      </c>
    </row>
    <row r="10" spans="1:14">
      <c r="A10" s="5" t="s">
        <v>13</v>
      </c>
      <c r="B10" s="2" t="s">
        <v>11</v>
      </c>
      <c r="C10" s="14">
        <v>0</v>
      </c>
      <c r="D10" s="14">
        <v>5</v>
      </c>
      <c r="E10" s="14">
        <v>1.25</v>
      </c>
      <c r="F10" s="14">
        <v>0.5</v>
      </c>
      <c r="G10" s="14">
        <v>0.75</v>
      </c>
      <c r="H10" s="14">
        <v>0.75</v>
      </c>
      <c r="I10" s="14">
        <v>1.5</v>
      </c>
      <c r="J10" s="14">
        <v>0.5</v>
      </c>
      <c r="K10" s="14">
        <v>0.25</v>
      </c>
      <c r="L10" s="14">
        <v>0.25</v>
      </c>
      <c r="M10" s="41">
        <v>43258</v>
      </c>
      <c r="N10">
        <v>1</v>
      </c>
    </row>
    <row r="11" spans="1:14">
      <c r="A11" s="5" t="s">
        <v>14</v>
      </c>
      <c r="B11" s="2" t="s">
        <v>5</v>
      </c>
      <c r="C11" s="14">
        <v>0</v>
      </c>
      <c r="D11" s="14">
        <v>0</v>
      </c>
      <c r="E11" s="14">
        <v>2</v>
      </c>
      <c r="F11" s="14">
        <v>0.5</v>
      </c>
      <c r="G11" s="14">
        <v>0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1">
        <v>43255</v>
      </c>
      <c r="N11">
        <v>1</v>
      </c>
    </row>
    <row r="12" spans="1:14">
      <c r="A12" s="5" t="s">
        <v>26</v>
      </c>
      <c r="B12" s="2" t="s">
        <v>5</v>
      </c>
      <c r="C12" s="14">
        <v>3.3333333333333335</v>
      </c>
      <c r="D12" s="14">
        <v>3</v>
      </c>
      <c r="E12" s="14">
        <v>6.75</v>
      </c>
      <c r="F12" s="14">
        <v>3.75</v>
      </c>
      <c r="G12" s="14">
        <v>0.75</v>
      </c>
      <c r="H12" s="14">
        <v>0.5</v>
      </c>
      <c r="I12" s="14">
        <v>0.25</v>
      </c>
      <c r="J12" s="14">
        <v>0</v>
      </c>
      <c r="K12" s="14">
        <v>0</v>
      </c>
      <c r="L12" s="14">
        <v>0</v>
      </c>
      <c r="M12" s="41">
        <v>43255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1</v>
      </c>
      <c r="F13" s="14">
        <v>0.25</v>
      </c>
      <c r="G13" s="14">
        <v>0</v>
      </c>
      <c r="H13" s="14">
        <v>0</v>
      </c>
      <c r="I13" s="14">
        <v>0.75</v>
      </c>
      <c r="J13" s="14">
        <v>0.25</v>
      </c>
      <c r="K13" s="14">
        <v>0</v>
      </c>
      <c r="L13" s="14">
        <v>0</v>
      </c>
      <c r="M13" s="41">
        <v>43258</v>
      </c>
      <c r="N13" s="46">
        <v>1</v>
      </c>
    </row>
    <row r="14" spans="1:14">
      <c r="A14" s="5" t="s">
        <v>17</v>
      </c>
      <c r="B14" s="2" t="s">
        <v>3</v>
      </c>
      <c r="C14" s="14">
        <v>5</v>
      </c>
      <c r="D14" s="14">
        <v>0</v>
      </c>
      <c r="E14" s="14">
        <v>1.7500000000000002</v>
      </c>
      <c r="F14" s="14">
        <v>0</v>
      </c>
      <c r="G14" s="14">
        <v>0.25</v>
      </c>
      <c r="H14" s="14">
        <v>0.25</v>
      </c>
      <c r="I14" s="14">
        <v>0.75</v>
      </c>
      <c r="J14" s="14">
        <v>0.75</v>
      </c>
      <c r="K14" s="14">
        <v>0.75</v>
      </c>
      <c r="L14" s="14">
        <v>0</v>
      </c>
      <c r="M14" s="41">
        <v>43251</v>
      </c>
      <c r="N14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0</v>
      </c>
      <c r="E15" s="14">
        <v>0.5</v>
      </c>
      <c r="F15" s="14">
        <v>0</v>
      </c>
      <c r="G15" s="14">
        <v>0</v>
      </c>
      <c r="H15" s="14">
        <v>0.5</v>
      </c>
      <c r="I15" s="14">
        <v>0.5</v>
      </c>
      <c r="J15" s="14">
        <v>0.25</v>
      </c>
      <c r="K15" s="14">
        <v>0</v>
      </c>
      <c r="L15" s="14">
        <v>0</v>
      </c>
      <c r="M15" s="41">
        <v>43258</v>
      </c>
      <c r="N15">
        <v>1</v>
      </c>
    </row>
    <row r="16" spans="1:14" s="1" customFormat="1">
      <c r="A16" s="6" t="s">
        <v>28</v>
      </c>
      <c r="B16" s="3" t="s">
        <v>3</v>
      </c>
      <c r="C16" s="15">
        <v>3.3898305084745761</v>
      </c>
      <c r="D16" s="15">
        <v>0</v>
      </c>
      <c r="E16" s="15">
        <v>3.5000000000000004</v>
      </c>
      <c r="F16" s="15">
        <v>0.25</v>
      </c>
      <c r="G16" s="15">
        <v>0</v>
      </c>
      <c r="H16" s="15">
        <v>0.25</v>
      </c>
      <c r="I16" s="15">
        <v>0.25</v>
      </c>
      <c r="J16" s="15">
        <v>0.25</v>
      </c>
      <c r="K16" s="15">
        <v>0</v>
      </c>
      <c r="L16" s="15">
        <v>0</v>
      </c>
      <c r="M16" s="42">
        <v>43249</v>
      </c>
      <c r="N16" s="1">
        <v>1</v>
      </c>
    </row>
    <row r="17" spans="1:14">
      <c r="A17" s="5" t="s">
        <v>20</v>
      </c>
      <c r="B17" s="4" t="s">
        <v>3</v>
      </c>
      <c r="C17" s="12">
        <v>3.3513603925066899</v>
      </c>
      <c r="D17" s="12" cm="1">
        <f t="array" ref="D17">AVERAGE(_xlfn._xlws.FILTER(D2:D16, (B2:B16="ターザン")+(B2:B16="ターボ")))</f>
        <v>0</v>
      </c>
      <c r="E17" s="12" cm="1">
        <f t="array" ref="E17">AVERAGE(_xlfn._xlws.FILTER(E2:E16, (B2:B16="ターザン")+(B2:B16="ターボ")))</f>
        <v>0.9375</v>
      </c>
      <c r="F17" s="12" cm="1">
        <f t="array" ref="F17">AVERAGE(_xlfn._xlws.FILTER(F2:F16, (B2:B16="ターザン")+(B2:B16="ターボ")))</f>
        <v>0.59375</v>
      </c>
      <c r="G17" s="12" cm="1">
        <f t="array" ref="G17">AVERAGE(_xlfn._xlws.FILTER(G2:G16, (B2:B16="ターザン")+(B2:B16="ターボ")))</f>
        <v>9.375E-2</v>
      </c>
      <c r="H17" s="12" cm="1">
        <f t="array" ref="H17">AVERAGE(_xlfn._xlws.FILTER(H2:H16, (B2:B16="ターザン")+(B2:B16="ターボ")))</f>
        <v>0.3125</v>
      </c>
      <c r="I17" s="12" cm="1">
        <f t="array" ref="I17">AVERAGE(_xlfn._xlws.FILTER(I2:I16, (B2:B16="ターザン")+(B2:B16="ターボ")))</f>
        <v>0.5</v>
      </c>
      <c r="J17" s="12" cm="1">
        <f t="array" ref="J17">AVERAGE(_xlfn._xlws.FILTER(J2:J16, (B2:B16="ターザン")+(B2:B16="ターボ")))</f>
        <v>0.1875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3.125E-2</v>
      </c>
      <c r="M17" s="40" cm="1">
        <f t="array" ref="M17">AVERAGE(_xlfn._xlws.FILTER(M2:M16, (B2:B16="ターザン")+(B2:B16="ターボ")))</f>
        <v>43249.75</v>
      </c>
      <c r="N17">
        <v>1</v>
      </c>
    </row>
    <row r="18" spans="1:14">
      <c r="A18" s="5" t="s">
        <v>20</v>
      </c>
      <c r="B18" s="2" t="s">
        <v>22</v>
      </c>
      <c r="C18" s="12">
        <v>1.1111111111111112</v>
      </c>
      <c r="D18" s="12" cm="1">
        <f t="array" ref="D18">AVERAGE(_xlfn._xlws.FILTER(D2:D16, (B2:B16="もみじの輝")))</f>
        <v>1.6666666666666667</v>
      </c>
      <c r="E18" s="12" cm="1">
        <f t="array" ref="E18">AVERAGE(_xlfn._xlws.FILTER(E2:E16, (B2:B16="もみじの輝")))</f>
        <v>3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0.25</v>
      </c>
      <c r="H18" s="12" cm="1">
        <f t="array" ref="H18">AVERAGE(_xlfn._xlws.FILTER(H2:H16, (B2:B16="もみじの輝")))</f>
        <v>0.25</v>
      </c>
      <c r="I18" s="12" cm="1">
        <f t="array" ref="I18">AVERAGE(_xlfn._xlws.FILTER(I2:I16, (B2:B16="もみじの輝")))</f>
        <v>8.3333333333333329E-2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43255</v>
      </c>
      <c r="N18">
        <v>1</v>
      </c>
    </row>
    <row r="19" spans="1:14">
      <c r="A19" s="5" t="s">
        <v>20</v>
      </c>
      <c r="B19" s="4" t="s">
        <v>11</v>
      </c>
      <c r="C19" s="12">
        <v>0.41666666666666669</v>
      </c>
      <c r="D19" s="12" cm="1">
        <f t="array" ref="D19">AVERAGE(_xlfn._xlws.FILTER(D2:D16, (B2:B16="もみじ３号")))</f>
        <v>1.5</v>
      </c>
      <c r="E19" s="12" cm="1">
        <f t="array" ref="E19">AVERAGE(_xlfn._xlws.FILTER(E2:E16, (B2:B16="もみじ３号")))</f>
        <v>1.625</v>
      </c>
      <c r="F19" s="12" cm="1">
        <f t="array" ref="F19">AVERAGE(_xlfn._xlws.FILTER(F2:F16, (B2:B16="もみじ３号")))</f>
        <v>0.375</v>
      </c>
      <c r="G19" s="12" cm="1">
        <f t="array" ref="G19">AVERAGE(_xlfn._xlws.FILTER(G2:G16, (B2:B16="もみじ３号")))</f>
        <v>0.25</v>
      </c>
      <c r="H19" s="12" cm="1">
        <f t="array" ref="H19">AVERAGE(_xlfn._xlws.FILTER(H2:H16, (B2:B16="もみじ３号")))</f>
        <v>0.3125</v>
      </c>
      <c r="I19" s="12" cm="1">
        <f t="array" ref="I19">AVERAGE(_xlfn._xlws.FILTER(I2:I16, (B2:B16="もみじ３号")))</f>
        <v>0.75</v>
      </c>
      <c r="J19" s="12" cm="1">
        <f t="array" ref="J19">AVERAGE(_xlfn._xlws.FILTER(J2:J16, (B2:B16="もみじ３号")))</f>
        <v>0.25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6.25E-2</v>
      </c>
      <c r="M19" s="40" cm="1">
        <f t="array" ref="M19">AVERAGE(_xlfn._xlws.FILTER(M2:M16, (B2:B16="もみじ３号")))</f>
        <v>43258</v>
      </c>
      <c r="N19">
        <v>1</v>
      </c>
    </row>
    <row r="20" spans="1:14" s="9" customFormat="1">
      <c r="A20" s="7" t="s">
        <v>21</v>
      </c>
      <c r="B20" s="8"/>
      <c r="C20" s="13">
        <v>2.1087680355160932</v>
      </c>
      <c r="D20" s="13">
        <f>AVERAGE(D2:D16)</f>
        <v>0.73333333333333328</v>
      </c>
      <c r="E20" s="13">
        <f>AVERAGE(E2:E16)</f>
        <v>1.5333333333333334</v>
      </c>
      <c r="F20" s="13">
        <f t="shared" ref="F20:L20" si="0">AVERAGE(F2:F16)</f>
        <v>0.7</v>
      </c>
      <c r="G20" s="13">
        <f t="shared" si="0"/>
        <v>0.16666666666666666</v>
      </c>
      <c r="H20" s="13">
        <f t="shared" si="0"/>
        <v>0.3</v>
      </c>
      <c r="I20" s="13">
        <f t="shared" si="0"/>
        <v>0.48333333333333334</v>
      </c>
      <c r="J20" s="13">
        <f t="shared" si="0"/>
        <v>0.16666666666666666</v>
      </c>
      <c r="K20" s="13">
        <f t="shared" si="0"/>
        <v>6.6666666666666666E-2</v>
      </c>
      <c r="L20" s="13">
        <f t="shared" si="0"/>
        <v>3.3333333333333333E-2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DB97-8515-0D41-9756-FCEC06390D7E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43686</v>
      </c>
      <c r="D1" s="11">
        <v>43617</v>
      </c>
      <c r="E1" s="11">
        <v>43601</v>
      </c>
      <c r="F1" s="11">
        <v>43593</v>
      </c>
      <c r="G1" s="11">
        <v>43577</v>
      </c>
      <c r="H1" s="11">
        <v>43559</v>
      </c>
      <c r="I1" s="11">
        <v>43544</v>
      </c>
      <c r="J1" s="11">
        <v>43531</v>
      </c>
      <c r="K1" s="11">
        <v>43517</v>
      </c>
      <c r="L1" s="11">
        <v>43503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0</v>
      </c>
      <c r="D2" s="16">
        <v>1</v>
      </c>
      <c r="E2" s="14">
        <v>0.25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43614</v>
      </c>
      <c r="N2">
        <v>1</v>
      </c>
    </row>
    <row r="3" spans="1:14">
      <c r="A3" s="5" t="s">
        <v>4</v>
      </c>
      <c r="B3" s="2" t="s">
        <v>3</v>
      </c>
      <c r="C3" s="14">
        <v>3.3333333333333335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43614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0.75</v>
      </c>
      <c r="J4" s="14">
        <v>0.5</v>
      </c>
      <c r="K4" s="14">
        <v>0</v>
      </c>
      <c r="L4" s="14">
        <v>0</v>
      </c>
      <c r="M4" s="41">
        <v>43614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2</v>
      </c>
      <c r="E5" s="14">
        <v>0.25</v>
      </c>
      <c r="F5" s="14">
        <v>0.25</v>
      </c>
      <c r="G5" s="14">
        <v>0.25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43614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1</v>
      </c>
      <c r="E6" s="14">
        <v>0.75</v>
      </c>
      <c r="F6" s="14">
        <v>0.75</v>
      </c>
      <c r="G6" s="14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43614</v>
      </c>
      <c r="N6">
        <v>1</v>
      </c>
    </row>
    <row r="7" spans="1:14">
      <c r="A7" s="5" t="s">
        <v>9</v>
      </c>
      <c r="B7" s="2" t="s">
        <v>5</v>
      </c>
      <c r="C7" s="14">
        <v>3.3333333333333335</v>
      </c>
      <c r="D7" s="14">
        <v>4</v>
      </c>
      <c r="E7" s="14">
        <v>4</v>
      </c>
      <c r="F7" s="14">
        <v>1.5</v>
      </c>
      <c r="G7" s="14">
        <v>0.5</v>
      </c>
      <c r="H7" s="14">
        <v>0.5</v>
      </c>
      <c r="I7" s="14">
        <v>0.25</v>
      </c>
      <c r="J7" s="14">
        <v>0.25</v>
      </c>
      <c r="K7" s="14">
        <v>0.25</v>
      </c>
      <c r="L7" s="14">
        <v>0</v>
      </c>
      <c r="M7" s="41">
        <v>43619</v>
      </c>
      <c r="N7">
        <v>1</v>
      </c>
    </row>
    <row r="8" spans="1:14">
      <c r="A8" s="5" t="s">
        <v>10</v>
      </c>
      <c r="B8" s="2" t="s">
        <v>11</v>
      </c>
      <c r="C8" s="14">
        <v>1.6666666666666667</v>
      </c>
      <c r="D8" s="14">
        <v>3</v>
      </c>
      <c r="E8" s="14">
        <v>3.25</v>
      </c>
      <c r="F8" s="14">
        <v>1.25</v>
      </c>
      <c r="G8" s="14">
        <v>1</v>
      </c>
      <c r="H8" s="14">
        <v>0.75</v>
      </c>
      <c r="I8" s="14">
        <v>0.75</v>
      </c>
      <c r="J8" s="14">
        <v>0.5</v>
      </c>
      <c r="K8" s="14">
        <v>0.25</v>
      </c>
      <c r="L8" s="14">
        <v>0</v>
      </c>
      <c r="M8" s="41">
        <v>43622</v>
      </c>
      <c r="N8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</v>
      </c>
      <c r="F9" s="14">
        <v>0</v>
      </c>
      <c r="G9" s="14">
        <v>0.25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1">
        <v>43614</v>
      </c>
      <c r="N9">
        <v>1</v>
      </c>
    </row>
    <row r="10" spans="1:14">
      <c r="A10" s="5" t="s">
        <v>13</v>
      </c>
      <c r="B10" s="2" t="s">
        <v>11</v>
      </c>
      <c r="C10" s="14">
        <v>0</v>
      </c>
      <c r="D10" s="14">
        <v>1</v>
      </c>
      <c r="E10" s="14">
        <v>1</v>
      </c>
      <c r="F10" s="14">
        <v>0.25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1">
        <v>43622</v>
      </c>
      <c r="N10">
        <v>1</v>
      </c>
    </row>
    <row r="11" spans="1:14">
      <c r="A11" s="5" t="s">
        <v>14</v>
      </c>
      <c r="B11" s="2" t="s">
        <v>5</v>
      </c>
      <c r="C11" s="14">
        <v>6.7796610169491522</v>
      </c>
      <c r="D11" s="14">
        <v>3</v>
      </c>
      <c r="E11" s="14">
        <v>2.75</v>
      </c>
      <c r="F11" s="14">
        <v>2</v>
      </c>
      <c r="G11" s="14">
        <v>2.25</v>
      </c>
      <c r="H11" s="14">
        <v>0</v>
      </c>
      <c r="I11" s="14">
        <v>8</v>
      </c>
      <c r="J11" s="14">
        <v>1.5</v>
      </c>
      <c r="K11" s="14">
        <v>0.5</v>
      </c>
      <c r="L11" s="14">
        <v>0</v>
      </c>
      <c r="M11" s="41">
        <v>43619</v>
      </c>
      <c r="N11">
        <v>1</v>
      </c>
    </row>
    <row r="12" spans="1:14">
      <c r="A12" s="5" t="s">
        <v>26</v>
      </c>
      <c r="B12" s="2" t="s">
        <v>5</v>
      </c>
      <c r="C12" s="14">
        <v>3.3333333333333335</v>
      </c>
      <c r="D12" s="14">
        <v>0</v>
      </c>
      <c r="E12" s="14">
        <v>1.25</v>
      </c>
      <c r="F12" s="14">
        <v>0.75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43619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43622</v>
      </c>
      <c r="N13" s="46">
        <v>1</v>
      </c>
    </row>
    <row r="14" spans="1:14">
      <c r="A14" s="5" t="s">
        <v>17</v>
      </c>
      <c r="B14" s="2" t="s">
        <v>3</v>
      </c>
      <c r="C14" s="14">
        <v>0</v>
      </c>
      <c r="D14" s="14">
        <v>1</v>
      </c>
      <c r="E14" s="14">
        <v>3.25</v>
      </c>
      <c r="F14" s="14">
        <v>1.5</v>
      </c>
      <c r="G14" s="14">
        <v>1.25</v>
      </c>
      <c r="H14" s="14">
        <v>0</v>
      </c>
      <c r="I14" s="14">
        <v>0.5</v>
      </c>
      <c r="J14" s="14">
        <v>2.75</v>
      </c>
      <c r="K14" s="14">
        <v>2.75</v>
      </c>
      <c r="L14" s="14">
        <v>0.75</v>
      </c>
      <c r="M14" s="41">
        <v>43614</v>
      </c>
      <c r="N14">
        <v>1</v>
      </c>
    </row>
    <row r="15" spans="1:14">
      <c r="A15" s="5" t="s">
        <v>18</v>
      </c>
      <c r="B15" s="2" t="s">
        <v>11</v>
      </c>
      <c r="C15" s="14">
        <v>5</v>
      </c>
      <c r="D15" s="14">
        <v>3</v>
      </c>
      <c r="E15" s="14">
        <v>5.75</v>
      </c>
      <c r="F15" s="14">
        <v>4</v>
      </c>
      <c r="G15" s="14">
        <v>1</v>
      </c>
      <c r="H15" s="14">
        <v>0.25</v>
      </c>
      <c r="I15" s="14">
        <v>0.5</v>
      </c>
      <c r="J15" s="14">
        <v>0.5</v>
      </c>
      <c r="K15" s="14">
        <v>0.5</v>
      </c>
      <c r="L15" s="14">
        <v>0.5</v>
      </c>
      <c r="M15" s="41">
        <v>43622</v>
      </c>
      <c r="N15">
        <v>1</v>
      </c>
    </row>
    <row r="16" spans="1:14" s="1" customFormat="1">
      <c r="A16" s="6" t="s">
        <v>28</v>
      </c>
      <c r="B16" s="3" t="s">
        <v>3</v>
      </c>
      <c r="C16" s="15">
        <v>0</v>
      </c>
      <c r="D16" s="15">
        <v>0</v>
      </c>
      <c r="E16" s="15">
        <v>0</v>
      </c>
      <c r="F16" s="15">
        <v>0.25</v>
      </c>
      <c r="G16" s="15">
        <v>0.25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43614</v>
      </c>
      <c r="N16" s="1">
        <v>1</v>
      </c>
    </row>
    <row r="17" spans="1:14">
      <c r="A17" s="5" t="s">
        <v>20</v>
      </c>
      <c r="B17" s="4" t="s">
        <v>3</v>
      </c>
      <c r="C17" s="12">
        <v>0.41666666666666669</v>
      </c>
      <c r="D17" s="12" cm="1">
        <f t="array" ref="D17">AVERAGE(_xlfn._xlws.FILTER(D2:D16, (B2:B16="ターザン")+(B2:B16="ターボ")))</f>
        <v>0.625</v>
      </c>
      <c r="E17" s="12" cm="1">
        <f t="array" ref="E17">AVERAGE(_xlfn._xlws.FILTER(E2:E16, (B2:B16="ターザン")+(B2:B16="ターボ")))</f>
        <v>0.5625</v>
      </c>
      <c r="F17" s="12" cm="1">
        <f t="array" ref="F17">AVERAGE(_xlfn._xlws.FILTER(F2:F16, (B2:B16="ターザン")+(B2:B16="ターボ")))</f>
        <v>0.34375</v>
      </c>
      <c r="G17" s="12" cm="1">
        <f t="array" ref="G17">AVERAGE(_xlfn._xlws.FILTER(G2:G16, (B2:B16="ターザン")+(B2:B16="ターボ")))</f>
        <v>0.3125</v>
      </c>
      <c r="H17" s="12" cm="1">
        <f t="array" ref="H17">AVERAGE(_xlfn._xlws.FILTER(H2:H16, (B2:B16="ターザン")+(B2:B16="ターボ")))</f>
        <v>0</v>
      </c>
      <c r="I17" s="12" cm="1">
        <f t="array" ref="I17">AVERAGE(_xlfn._xlws.FILTER(I2:I16, (B2:B16="ターザン")+(B2:B16="ターボ")))</f>
        <v>0.15625</v>
      </c>
      <c r="J17" s="12" cm="1">
        <f t="array" ref="J17">AVERAGE(_xlfn._xlws.FILTER(J2:J16, (B2:B16="ターザン")+(B2:B16="ターボ")))</f>
        <v>0.40625</v>
      </c>
      <c r="K17" s="12" cm="1">
        <f t="array" ref="K17">AVERAGE(_xlfn._xlws.FILTER(K2:K16, (B2:B16="ターザン")+(B2:B16="ターボ")))</f>
        <v>0.34375</v>
      </c>
      <c r="L17" s="12" cm="1">
        <f t="array" ref="L17">AVERAGE(_xlfn._xlws.FILTER(L2:L16, (B2:B16="ターザン")+(B2:B16="ターボ")))</f>
        <v>9.375E-2</v>
      </c>
      <c r="M17" s="40" cm="1">
        <f t="array" ref="M17">AVERAGE(_xlfn._xlws.FILTER(M2:M16, (B2:B16="ターザン")+(B2:B16="ターボ")))</f>
        <v>43614</v>
      </c>
      <c r="N17">
        <v>1</v>
      </c>
    </row>
    <row r="18" spans="1:14">
      <c r="A18" s="5" t="s">
        <v>20</v>
      </c>
      <c r="B18" s="2" t="s">
        <v>22</v>
      </c>
      <c r="C18" s="12">
        <v>4.4821092278719403</v>
      </c>
      <c r="D18" s="12" cm="1">
        <f t="array" ref="D18">AVERAGE(_xlfn._xlws.FILTER(D2:D16, (B2:B16="もみじの輝")))</f>
        <v>2.3333333333333335</v>
      </c>
      <c r="E18" s="12" cm="1">
        <f t="array" ref="E18">AVERAGE(_xlfn._xlws.FILTER(E2:E16, (B2:B16="もみじの輝")))</f>
        <v>2.6666666666666665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0.91666666666666663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2.75</v>
      </c>
      <c r="J18" s="12" cm="1">
        <f t="array" ref="J18">AVERAGE(_xlfn._xlws.FILTER(J2:J16, (B2:B16="もみじの輝")))</f>
        <v>0.58333333333333337</v>
      </c>
      <c r="K18" s="12" cm="1">
        <f t="array" ref="K18">AVERAGE(_xlfn._xlws.FILTER(K2:K16, (B2:B16="もみじの輝")))</f>
        <v>0.25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43619</v>
      </c>
      <c r="N18">
        <v>1</v>
      </c>
    </row>
    <row r="19" spans="1:14">
      <c r="A19" s="5" t="s">
        <v>20</v>
      </c>
      <c r="B19" s="4" t="s">
        <v>11</v>
      </c>
      <c r="C19" s="12">
        <v>1.6666666666666667</v>
      </c>
      <c r="D19" s="12" cm="1">
        <f t="array" ref="D19">AVERAGE(_xlfn._xlws.FILTER(D2:D16, (B2:B16="もみじ３号")))</f>
        <v>2</v>
      </c>
      <c r="E19" s="12" cm="1">
        <f t="array" ref="E19">AVERAGE(_xlfn._xlws.FILTER(E2:E16, (B2:B16="もみじ３号")))</f>
        <v>2.5</v>
      </c>
      <c r="F19" s="12" cm="1">
        <f t="array" ref="F19">AVERAGE(_xlfn._xlws.FILTER(F2:F16, (B2:B16="もみじ３号")))</f>
        <v>1.375</v>
      </c>
      <c r="G19" s="12" cm="1">
        <f t="array" ref="G19">AVERAGE(_xlfn._xlws.FILTER(G2:G16, (B2:B16="もみじ３号")))</f>
        <v>0.5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0.3125</v>
      </c>
      <c r="J19" s="12" cm="1">
        <f t="array" ref="J19">AVERAGE(_xlfn._xlws.FILTER(J2:J16, (B2:B16="もみじ３号")))</f>
        <v>0.25</v>
      </c>
      <c r="K19" s="12" cm="1">
        <f t="array" ref="K19">AVERAGE(_xlfn._xlws.FILTER(K2:K16, (B2:B16="もみじ３号")))</f>
        <v>0.1875</v>
      </c>
      <c r="L19" s="12" cm="1">
        <f t="array" ref="L19">AVERAGE(_xlfn._xlws.FILTER(L2:L16, (B2:B16="もみじ３号")))</f>
        <v>0.125</v>
      </c>
      <c r="M19" s="40" cm="1">
        <f t="array" ref="M19">AVERAGE(_xlfn._xlws.FILTER(M2:M16, (B2:B16="もみじ３号")))</f>
        <v>43622</v>
      </c>
      <c r="N19">
        <v>1</v>
      </c>
    </row>
    <row r="20" spans="1:14" s="9" customFormat="1">
      <c r="A20" s="7" t="s">
        <v>21</v>
      </c>
      <c r="B20" s="8"/>
      <c r="C20" s="13">
        <v>1.5555555555555556</v>
      </c>
      <c r="D20" s="13">
        <f>AVERAGE(D2:D16)</f>
        <v>1.3333333333333333</v>
      </c>
      <c r="E20" s="13">
        <f>AVERAGE(E2:E16)</f>
        <v>1.5</v>
      </c>
      <c r="F20" s="13">
        <f t="shared" ref="F20:L20" si="0">AVERAGE(F2:F16)</f>
        <v>0.83333333333333337</v>
      </c>
      <c r="G20" s="13">
        <f t="shared" si="0"/>
        <v>0.48333333333333334</v>
      </c>
      <c r="H20" s="13">
        <f t="shared" si="0"/>
        <v>0.1</v>
      </c>
      <c r="I20" s="13">
        <f t="shared" si="0"/>
        <v>0.71666666666666667</v>
      </c>
      <c r="J20" s="13">
        <f t="shared" si="0"/>
        <v>0.4</v>
      </c>
      <c r="K20" s="13">
        <f t="shared" si="0"/>
        <v>0.28333333333333333</v>
      </c>
      <c r="L20" s="13">
        <f t="shared" si="0"/>
        <v>8.3333333333333329E-2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DC5E-CC93-5C42-A626-04BE0CB26560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44054</v>
      </c>
      <c r="D1" s="11">
        <v>43983</v>
      </c>
      <c r="E1" s="11">
        <v>43971</v>
      </c>
      <c r="F1" s="11">
        <v>43958</v>
      </c>
      <c r="G1" s="11">
        <v>43943</v>
      </c>
      <c r="H1" s="11">
        <v>43929</v>
      </c>
      <c r="I1" s="11">
        <v>43908</v>
      </c>
      <c r="J1" s="11">
        <v>43894</v>
      </c>
      <c r="K1" s="11">
        <v>43880</v>
      </c>
      <c r="L1" s="11">
        <v>43863</v>
      </c>
      <c r="M1" s="9" t="s">
        <v>98</v>
      </c>
      <c r="N1" s="9" t="s">
        <v>100</v>
      </c>
    </row>
    <row r="2" spans="1:14">
      <c r="A2" s="5" t="s">
        <v>2</v>
      </c>
      <c r="B2" s="2" t="s">
        <v>3</v>
      </c>
      <c r="C2" s="14">
        <v>15</v>
      </c>
      <c r="D2" s="16">
        <v>0</v>
      </c>
      <c r="E2" s="14">
        <v>0.25</v>
      </c>
      <c r="F2" s="14">
        <v>0.25</v>
      </c>
      <c r="G2" s="14">
        <v>0.25</v>
      </c>
      <c r="H2" s="14">
        <v>0.25</v>
      </c>
      <c r="I2" s="14">
        <v>0.25</v>
      </c>
      <c r="J2" s="14">
        <v>0.25</v>
      </c>
      <c r="K2" s="14">
        <v>0</v>
      </c>
      <c r="L2" s="14">
        <v>0.25</v>
      </c>
      <c r="M2" s="41">
        <v>43979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1</v>
      </c>
      <c r="E3" s="14">
        <v>0.25</v>
      </c>
      <c r="F3" s="14">
        <v>0.25</v>
      </c>
      <c r="G3" s="14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43979</v>
      </c>
      <c r="N3">
        <v>1</v>
      </c>
    </row>
    <row r="4" spans="1:14">
      <c r="A4" s="5" t="s">
        <v>6</v>
      </c>
      <c r="B4" s="2" t="s">
        <v>3</v>
      </c>
      <c r="C4" s="14">
        <v>2.2727272727272729</v>
      </c>
      <c r="D4" s="14">
        <v>6</v>
      </c>
      <c r="E4" s="14">
        <v>13</v>
      </c>
      <c r="F4" s="14">
        <v>11.25</v>
      </c>
      <c r="G4" s="14">
        <v>10.5</v>
      </c>
      <c r="H4" s="14">
        <v>9</v>
      </c>
      <c r="I4" s="14">
        <v>4.25</v>
      </c>
      <c r="J4" s="14">
        <v>1.25</v>
      </c>
      <c r="K4" s="14">
        <v>0</v>
      </c>
      <c r="L4" s="14">
        <v>0</v>
      </c>
      <c r="M4" s="41">
        <v>43979</v>
      </c>
      <c r="N4">
        <v>1</v>
      </c>
    </row>
    <row r="5" spans="1:14">
      <c r="A5" s="5" t="s">
        <v>24</v>
      </c>
      <c r="B5" s="2" t="s">
        <v>3</v>
      </c>
      <c r="C5" s="14">
        <v>8.4745762711864394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43979</v>
      </c>
      <c r="N5">
        <v>1</v>
      </c>
    </row>
    <row r="6" spans="1:14">
      <c r="A6" s="5" t="s">
        <v>8</v>
      </c>
      <c r="B6" s="2" t="s">
        <v>3</v>
      </c>
      <c r="C6" s="14">
        <v>6.666666666666667</v>
      </c>
      <c r="D6" s="14">
        <v>0</v>
      </c>
      <c r="E6" s="14">
        <v>2.25</v>
      </c>
      <c r="F6" s="14">
        <v>2</v>
      </c>
      <c r="G6" s="14">
        <v>1.25</v>
      </c>
      <c r="H6" s="14">
        <v>1.25</v>
      </c>
      <c r="I6" s="14">
        <v>0.25</v>
      </c>
      <c r="J6" s="14">
        <v>0</v>
      </c>
      <c r="K6" s="14">
        <v>0</v>
      </c>
      <c r="L6" s="14">
        <v>0</v>
      </c>
      <c r="M6" s="41">
        <v>43979</v>
      </c>
      <c r="N6">
        <v>1</v>
      </c>
    </row>
    <row r="7" spans="1:14">
      <c r="A7" s="5" t="s">
        <v>9</v>
      </c>
      <c r="B7" s="2" t="s">
        <v>5</v>
      </c>
      <c r="C7" s="14">
        <v>3.4482758620689653</v>
      </c>
      <c r="D7" s="14">
        <v>5</v>
      </c>
      <c r="E7" s="14">
        <v>9.25</v>
      </c>
      <c r="F7" s="14">
        <v>7.5</v>
      </c>
      <c r="G7" s="14">
        <v>3.75</v>
      </c>
      <c r="H7" s="14">
        <v>2.75</v>
      </c>
      <c r="I7" s="14">
        <v>0.25</v>
      </c>
      <c r="J7" s="14">
        <v>0.25</v>
      </c>
      <c r="K7" s="14">
        <v>0</v>
      </c>
      <c r="L7" s="14">
        <v>0</v>
      </c>
      <c r="M7" s="41">
        <v>43985</v>
      </c>
      <c r="N7">
        <v>1</v>
      </c>
    </row>
    <row r="8" spans="1:14">
      <c r="A8" s="5" t="s">
        <v>10</v>
      </c>
      <c r="B8" s="2" t="s">
        <v>11</v>
      </c>
      <c r="C8" s="14">
        <v>25</v>
      </c>
      <c r="D8" s="14">
        <v>12</v>
      </c>
      <c r="E8" s="14">
        <v>10.5</v>
      </c>
      <c r="F8" s="14">
        <v>8.75</v>
      </c>
      <c r="G8" s="14">
        <v>7.75</v>
      </c>
      <c r="H8" s="14">
        <v>7.0000000000000009</v>
      </c>
      <c r="I8" s="14">
        <v>4.5</v>
      </c>
      <c r="J8" s="14">
        <v>1.25</v>
      </c>
      <c r="K8" s="14">
        <v>1</v>
      </c>
      <c r="L8" s="14">
        <v>0.5</v>
      </c>
      <c r="M8" s="41">
        <v>43990</v>
      </c>
      <c r="N8">
        <v>1</v>
      </c>
    </row>
    <row r="9" spans="1:14">
      <c r="A9" s="5" t="s">
        <v>12</v>
      </c>
      <c r="B9" s="2" t="s">
        <v>3</v>
      </c>
      <c r="C9" s="14">
        <v>3.8461538461538463</v>
      </c>
      <c r="D9" s="14">
        <v>7</v>
      </c>
      <c r="E9" s="14">
        <v>0.75</v>
      </c>
      <c r="F9" s="14">
        <v>0.75</v>
      </c>
      <c r="G9" s="14">
        <v>0.75</v>
      </c>
      <c r="H9" s="14">
        <v>0.25</v>
      </c>
      <c r="I9" s="14">
        <v>0.5</v>
      </c>
      <c r="J9" s="14">
        <v>0.25</v>
      </c>
      <c r="K9" s="14">
        <v>0</v>
      </c>
      <c r="L9" s="14">
        <v>0</v>
      </c>
      <c r="M9" s="41">
        <v>43979</v>
      </c>
      <c r="N9">
        <v>1</v>
      </c>
    </row>
    <row r="10" spans="1:14">
      <c r="A10" s="5" t="s">
        <v>13</v>
      </c>
      <c r="B10" s="2" t="s">
        <v>3</v>
      </c>
      <c r="C10" s="14">
        <v>1.6129032258064515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0.25</v>
      </c>
      <c r="J10" s="14">
        <v>0</v>
      </c>
      <c r="K10" s="14">
        <v>0</v>
      </c>
      <c r="L10" s="14">
        <v>0.25</v>
      </c>
      <c r="M10" s="41">
        <v>43979</v>
      </c>
      <c r="N10">
        <v>1</v>
      </c>
    </row>
    <row r="11" spans="1:14">
      <c r="A11" s="5" t="s">
        <v>14</v>
      </c>
      <c r="B11" s="2" t="s">
        <v>25</v>
      </c>
      <c r="C11" s="14">
        <v>0</v>
      </c>
      <c r="D11" s="14">
        <v>0</v>
      </c>
      <c r="E11" s="14">
        <v>1</v>
      </c>
      <c r="F11" s="14">
        <v>1</v>
      </c>
      <c r="G11" s="14">
        <v>0.5</v>
      </c>
      <c r="H11" s="14">
        <v>0.25</v>
      </c>
      <c r="I11" s="14">
        <v>0.25</v>
      </c>
      <c r="J11" s="14">
        <v>0.25</v>
      </c>
      <c r="K11" s="14">
        <v>0.25</v>
      </c>
      <c r="L11" s="14">
        <v>0.25</v>
      </c>
      <c r="M11" s="41">
        <v>43990</v>
      </c>
      <c r="N11">
        <v>1</v>
      </c>
    </row>
    <row r="12" spans="1:14">
      <c r="A12" s="5" t="s">
        <v>26</v>
      </c>
      <c r="B12" s="2" t="s">
        <v>5</v>
      </c>
      <c r="C12" s="14">
        <v>1.6666666666666667</v>
      </c>
      <c r="D12" s="14">
        <v>0</v>
      </c>
      <c r="E12" s="14">
        <v>0.25</v>
      </c>
      <c r="F12" s="14">
        <v>0</v>
      </c>
      <c r="G12" s="14">
        <v>0</v>
      </c>
      <c r="H12" s="14">
        <v>0.25</v>
      </c>
      <c r="I12" s="14">
        <v>0.25</v>
      </c>
      <c r="J12" s="14">
        <v>0.25</v>
      </c>
      <c r="K12" s="14">
        <v>0.25</v>
      </c>
      <c r="L12" s="14">
        <v>0.25</v>
      </c>
      <c r="M12" s="41">
        <v>43985</v>
      </c>
      <c r="N12">
        <v>1</v>
      </c>
    </row>
    <row r="13" spans="1:14">
      <c r="A13" s="5" t="s">
        <v>16</v>
      </c>
      <c r="B13" s="2" t="s">
        <v>11</v>
      </c>
      <c r="C13" s="14">
        <v>5</v>
      </c>
      <c r="D13" s="14">
        <v>2</v>
      </c>
      <c r="E13" s="14">
        <v>7.75</v>
      </c>
      <c r="F13" s="14">
        <v>3.5000000000000004</v>
      </c>
      <c r="G13" s="14">
        <v>3.75</v>
      </c>
      <c r="H13" s="14">
        <v>3.75</v>
      </c>
      <c r="I13" s="14">
        <v>0.75</v>
      </c>
      <c r="J13" s="14">
        <v>0</v>
      </c>
      <c r="K13" s="14">
        <v>0</v>
      </c>
      <c r="L13" s="14">
        <v>0</v>
      </c>
      <c r="M13" s="41">
        <v>43979</v>
      </c>
      <c r="N13" s="46">
        <v>0</v>
      </c>
    </row>
    <row r="14" spans="1:14">
      <c r="A14" s="5" t="s">
        <v>17</v>
      </c>
      <c r="B14" s="2" t="s">
        <v>3</v>
      </c>
      <c r="C14" s="14">
        <v>30.434782608695656</v>
      </c>
      <c r="D14" s="14">
        <v>3</v>
      </c>
      <c r="E14" s="14">
        <v>1.5</v>
      </c>
      <c r="F14" s="14">
        <v>0.75</v>
      </c>
      <c r="G14" s="14">
        <v>1</v>
      </c>
      <c r="H14" s="14">
        <v>0.75</v>
      </c>
      <c r="I14" s="14">
        <v>0.5</v>
      </c>
      <c r="J14" s="14">
        <v>0</v>
      </c>
      <c r="K14" s="14">
        <v>0</v>
      </c>
      <c r="L14" s="14">
        <v>0</v>
      </c>
      <c r="M14" s="41">
        <v>43979</v>
      </c>
      <c r="N14">
        <v>1</v>
      </c>
    </row>
    <row r="15" spans="1:14">
      <c r="A15" s="5" t="s">
        <v>18</v>
      </c>
      <c r="B15" s="2" t="s">
        <v>11</v>
      </c>
      <c r="C15" s="14">
        <v>10</v>
      </c>
      <c r="D15" s="14">
        <v>3</v>
      </c>
      <c r="E15" s="14">
        <v>1.25</v>
      </c>
      <c r="F15" s="14">
        <v>1.25</v>
      </c>
      <c r="G15" s="14">
        <v>0.75</v>
      </c>
      <c r="H15" s="14">
        <v>0.75</v>
      </c>
      <c r="I15" s="14">
        <v>0</v>
      </c>
      <c r="J15" s="14">
        <v>0</v>
      </c>
      <c r="K15" s="14">
        <v>0</v>
      </c>
      <c r="L15" s="14">
        <v>0</v>
      </c>
      <c r="M15" s="41">
        <v>43990</v>
      </c>
      <c r="N15">
        <v>1</v>
      </c>
    </row>
    <row r="16" spans="1:14" s="1" customFormat="1">
      <c r="A16" s="6" t="s">
        <v>28</v>
      </c>
      <c r="B16" s="3" t="s">
        <v>3</v>
      </c>
      <c r="C16" s="15">
        <v>3.278688524590164</v>
      </c>
      <c r="D16" s="15">
        <v>5</v>
      </c>
      <c r="E16" s="15">
        <v>0.5</v>
      </c>
      <c r="F16" s="15">
        <v>0.5</v>
      </c>
      <c r="G16" s="15">
        <v>0.25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2">
        <v>43979</v>
      </c>
      <c r="N16" s="1">
        <v>1</v>
      </c>
    </row>
    <row r="17" spans="1:14">
      <c r="A17" s="5" t="s">
        <v>20</v>
      </c>
      <c r="B17" s="4" t="s">
        <v>3</v>
      </c>
      <c r="C17" s="12">
        <v>7.9540553795362774</v>
      </c>
      <c r="D17" s="12" cm="1">
        <f t="array" ref="D17">AVERAGE(_xlfn._xlws.FILTER(D2:D16, (B2:B16="ターザン")+(B2:B16="ターボ")))</f>
        <v>2.4444444444444446</v>
      </c>
      <c r="E17" s="12" cm="1">
        <f t="array" ref="E17">AVERAGE(_xlfn._xlws.FILTER(E2:E16, (B2:B16="ターザン")+(B2:B16="ターボ")))</f>
        <v>2.0555555555555554</v>
      </c>
      <c r="F17" s="12" cm="1">
        <f t="array" ref="F17">AVERAGE(_xlfn._xlws.FILTER(F2:F16, (B2:B16="ターザン")+(B2:B16="ターボ")))</f>
        <v>1.75</v>
      </c>
      <c r="G17" s="12" cm="1">
        <f t="array" ref="G17">AVERAGE(_xlfn._xlws.FILTER(G2:G16, (B2:B16="ターザン")+(B2:B16="ターボ")))</f>
        <v>1.5833333333333333</v>
      </c>
      <c r="H17" s="12" cm="1">
        <f t="array" ref="H17">AVERAGE(_xlfn._xlws.FILTER(H2:H16, (B2:B16="ターザン")+(B2:B16="ターボ")))</f>
        <v>1.2777777777777777</v>
      </c>
      <c r="I17" s="12" cm="1">
        <f t="array" ref="I17">AVERAGE(_xlfn._xlws.FILTER(I2:I16, (B2:B16="ターザン")+(B2:B16="ターボ")))</f>
        <v>0.66666666666666663</v>
      </c>
      <c r="J17" s="12" cm="1">
        <f t="array" ref="J17">AVERAGE(_xlfn._xlws.FILTER(J2:J16, (B2:B16="ターザン")+(B2:B16="ターボ")))</f>
        <v>0.19444444444444445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5.5555555555555552E-2</v>
      </c>
      <c r="M17" s="40" cm="1">
        <f t="array" ref="M17">AVERAGE(_xlfn._xlws.FILTER(M2:M16, (B2:B16="ターザン")+(B2:B16="ターボ")))</f>
        <v>43979</v>
      </c>
      <c r="N17">
        <v>1</v>
      </c>
    </row>
    <row r="18" spans="1:14">
      <c r="A18" s="5" t="s">
        <v>20</v>
      </c>
      <c r="B18" s="2" t="s">
        <v>22</v>
      </c>
      <c r="C18" s="12">
        <v>2.5574712643678161</v>
      </c>
      <c r="D18" s="12" cm="1">
        <f t="array" ref="D18">AVERAGE(_xlfn._xlws.FILTER(D2:D16, (B2:B16="もみじの輝")))</f>
        <v>2.5</v>
      </c>
      <c r="E18" s="12" cm="1">
        <f t="array" ref="E18">AVERAGE(_xlfn._xlws.FILTER(E2:E16, (B2:B16="もみじの輝")))</f>
        <v>4.75</v>
      </c>
      <c r="F18" s="12" cm="1">
        <f t="array" ref="F18">AVERAGE(_xlfn._xlws.FILTER(F2:F16, (B2:B16="もみじの輝")))</f>
        <v>3.75</v>
      </c>
      <c r="G18" s="12" cm="1">
        <f t="array" ref="G18">AVERAGE(_xlfn._xlws.FILTER(G2:G16, (B2:B16="もみじの輝")))</f>
        <v>1.875</v>
      </c>
      <c r="H18" s="12" cm="1">
        <f t="array" ref="H18">AVERAGE(_xlfn._xlws.FILTER(H2:H16, (B2:B16="もみじの輝")))</f>
        <v>1.5</v>
      </c>
      <c r="I18" s="12" cm="1">
        <f t="array" ref="I18">AVERAGE(_xlfn._xlws.FILTER(I2:I16, (B2:B16="もみじの輝")))</f>
        <v>0.25</v>
      </c>
      <c r="J18" s="12" cm="1">
        <f t="array" ref="J18">AVERAGE(_xlfn._xlws.FILTER(J2:J16, (B2:B16="もみじの輝")))</f>
        <v>0.25</v>
      </c>
      <c r="K18" s="12" cm="1">
        <f t="array" ref="K18">AVERAGE(_xlfn._xlws.FILTER(K2:K16, (B2:B16="もみじの輝")))</f>
        <v>0.125</v>
      </c>
      <c r="L18" s="12" cm="1">
        <f t="array" ref="L18">AVERAGE(_xlfn._xlws.FILTER(L2:L16, (B2:B16="もみじの輝")))</f>
        <v>0.125</v>
      </c>
      <c r="M18" s="40" cm="1">
        <f t="array" ref="M18">AVERAGE(_xlfn._xlws.FILTER(M2:M16, (B2:B16="もみじの輝")))</f>
        <v>43985</v>
      </c>
      <c r="N18">
        <v>1</v>
      </c>
    </row>
    <row r="19" spans="1:14">
      <c r="A19" s="5" t="s">
        <v>20</v>
      </c>
      <c r="B19" s="4" t="s">
        <v>11</v>
      </c>
      <c r="C19" s="12">
        <v>10</v>
      </c>
      <c r="D19" s="12" cm="1">
        <f t="array" ref="D19">AVERAGE(_xlfn._xlws.FILTER(D2:D16, (B2:B16="もみじ３号")))</f>
        <v>4.25</v>
      </c>
      <c r="E19" s="12" cm="1">
        <f t="array" ref="E19">AVERAGE(_xlfn._xlws.FILTER(E2:E16, (B2:B16="もみじ３号")))</f>
        <v>5.125</v>
      </c>
      <c r="F19" s="12" cm="1">
        <f t="array" ref="F19">AVERAGE(_xlfn._xlws.FILTER(F2:F16, (B2:B16="もみじ３号")))</f>
        <v>3.625</v>
      </c>
      <c r="G19" s="12" cm="1">
        <f t="array" ref="G19">AVERAGE(_xlfn._xlws.FILTER(G2:G16, (B2:B16="もみじ３号")))</f>
        <v>3.1875</v>
      </c>
      <c r="H19" s="12" cm="1">
        <f t="array" ref="H19">AVERAGE(_xlfn._xlws.FILTER(H2:H16, (B2:B16="もみじ３号")))</f>
        <v>2.9375</v>
      </c>
      <c r="I19" s="12" cm="1">
        <f t="array" ref="I19">AVERAGE(_xlfn._xlws.FILTER(I2:I16, (B2:B16="もみじ３号")))</f>
        <v>1.375</v>
      </c>
      <c r="J19" s="12" cm="1">
        <f t="array" ref="J19">AVERAGE(_xlfn._xlws.FILTER(J2:J16, (B2:B16="もみじ３号")))</f>
        <v>0.375</v>
      </c>
      <c r="K19" s="12" cm="1">
        <f t="array" ref="K19">AVERAGE(_xlfn._xlws.FILTER(K2:K16, (B2:B16="もみじ３号")))</f>
        <v>0.3125</v>
      </c>
      <c r="L19" s="12" cm="1">
        <f t="array" ref="L19">AVERAGE(_xlfn._xlws.FILTER(L2:L16, (B2:B16="もみじ３号")))</f>
        <v>0.1875</v>
      </c>
      <c r="M19" s="40" cm="1">
        <f t="array" ref="M19">AVERAGE(_xlfn._xlws.FILTER(M2:M16, (B2:B16="もみじ３号")))</f>
        <v>43987.25</v>
      </c>
      <c r="N19">
        <v>1</v>
      </c>
    </row>
    <row r="20" spans="1:14" s="9" customFormat="1">
      <c r="A20" s="7" t="s">
        <v>21</v>
      </c>
      <c r="B20" s="8"/>
      <c r="C20" s="13">
        <v>7.4324324324324325</v>
      </c>
      <c r="D20" s="13">
        <f>AVERAGE(D2:D16)</f>
        <v>2.9333333333333331</v>
      </c>
      <c r="E20" s="13">
        <f>AVERAGE(E2:E16)</f>
        <v>3.2333333333333334</v>
      </c>
      <c r="F20" s="13">
        <f t="shared" ref="F20:L20" si="0">AVERAGE(F2:F16)</f>
        <v>2.5166666666666666</v>
      </c>
      <c r="G20" s="13">
        <f t="shared" si="0"/>
        <v>2.0499999999999998</v>
      </c>
      <c r="H20" s="13">
        <f t="shared" si="0"/>
        <v>1.75</v>
      </c>
      <c r="I20" s="13">
        <f t="shared" si="0"/>
        <v>0.8</v>
      </c>
      <c r="J20" s="13">
        <f t="shared" si="0"/>
        <v>0.25</v>
      </c>
      <c r="K20" s="13">
        <f t="shared" si="0"/>
        <v>0.1</v>
      </c>
      <c r="L20" s="13">
        <f t="shared" si="0"/>
        <v>0.1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394E-3D5C-4D49-8E54-AB67A15CCC91}">
  <dimension ref="A1:N21"/>
  <sheetViews>
    <sheetView workbookViewId="0">
      <selection activeCell="M2" sqref="M2:M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44396</v>
      </c>
      <c r="D1" s="11">
        <v>44348</v>
      </c>
      <c r="E1" s="11">
        <v>44334</v>
      </c>
      <c r="F1" s="11">
        <v>44322</v>
      </c>
      <c r="G1" s="11">
        <v>44307</v>
      </c>
      <c r="H1" s="11">
        <v>44293</v>
      </c>
      <c r="I1" s="11">
        <v>44279</v>
      </c>
      <c r="J1" s="11">
        <v>44265</v>
      </c>
      <c r="K1" s="11">
        <v>44251</v>
      </c>
      <c r="L1" s="11">
        <v>44237</v>
      </c>
      <c r="M1" s="9" t="s">
        <v>99</v>
      </c>
      <c r="N1" s="9" t="s">
        <v>101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0.25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44348</v>
      </c>
      <c r="N2" s="43">
        <v>1</v>
      </c>
    </row>
    <row r="3" spans="1:14">
      <c r="A3" s="5" t="s">
        <v>4</v>
      </c>
      <c r="B3" s="2" t="s">
        <v>5</v>
      </c>
      <c r="C3" s="14">
        <v>0</v>
      </c>
      <c r="D3" s="14">
        <v>1</v>
      </c>
      <c r="E3" s="14">
        <v>0</v>
      </c>
      <c r="F3" s="14">
        <v>0.25</v>
      </c>
      <c r="G3" s="14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44354</v>
      </c>
      <c r="N3" s="4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0.25</v>
      </c>
      <c r="F4" s="14">
        <v>0.25</v>
      </c>
      <c r="G4" s="14">
        <v>0.25</v>
      </c>
      <c r="H4" s="14">
        <v>0.25</v>
      </c>
      <c r="I4" s="14">
        <v>0</v>
      </c>
      <c r="J4" s="14">
        <v>0</v>
      </c>
      <c r="K4" s="14">
        <v>0</v>
      </c>
      <c r="L4" s="14">
        <v>0</v>
      </c>
      <c r="M4" s="41">
        <v>44348</v>
      </c>
      <c r="N4" s="43">
        <v>1</v>
      </c>
    </row>
    <row r="5" spans="1:14">
      <c r="A5" s="5" t="s">
        <v>24</v>
      </c>
      <c r="B5" s="2" t="s">
        <v>3</v>
      </c>
      <c r="C5" s="14">
        <v>10</v>
      </c>
      <c r="D5" s="14">
        <v>0</v>
      </c>
      <c r="E5" s="14">
        <v>0.5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44344</v>
      </c>
      <c r="N5" s="43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1</v>
      </c>
      <c r="E6" s="14">
        <v>0.25</v>
      </c>
      <c r="F6" s="14">
        <v>0.5</v>
      </c>
      <c r="G6" s="14">
        <v>0.5</v>
      </c>
      <c r="H6" s="14">
        <v>0.5</v>
      </c>
      <c r="I6" s="14">
        <v>0</v>
      </c>
      <c r="J6" s="14">
        <v>0</v>
      </c>
      <c r="K6" s="14">
        <v>0</v>
      </c>
      <c r="L6" s="14">
        <v>0</v>
      </c>
      <c r="M6" s="41">
        <v>44348</v>
      </c>
      <c r="N6" s="43">
        <v>1</v>
      </c>
    </row>
    <row r="7" spans="1:14">
      <c r="A7" s="5" t="s">
        <v>9</v>
      </c>
      <c r="B7" s="2" t="s">
        <v>3</v>
      </c>
      <c r="C7" s="14">
        <v>0</v>
      </c>
      <c r="D7" s="14">
        <v>0</v>
      </c>
      <c r="E7" s="14">
        <v>0.25</v>
      </c>
      <c r="F7" s="14">
        <v>0.5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44348</v>
      </c>
      <c r="N7" s="43">
        <v>1</v>
      </c>
    </row>
    <row r="8" spans="1:14">
      <c r="A8" s="5" t="s">
        <v>10</v>
      </c>
      <c r="B8" s="2" t="s">
        <v>11</v>
      </c>
      <c r="C8" s="14">
        <v>8.3333333333333321</v>
      </c>
      <c r="D8" s="14">
        <v>3</v>
      </c>
      <c r="E8" s="14">
        <v>4</v>
      </c>
      <c r="F8" s="14">
        <v>1.7500000000000002</v>
      </c>
      <c r="G8" s="14">
        <v>1.5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44355</v>
      </c>
      <c r="N8" s="43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1">
        <v>44348</v>
      </c>
      <c r="N9" s="43">
        <v>1</v>
      </c>
    </row>
    <row r="10" spans="1:14">
      <c r="A10" s="5" t="s">
        <v>13</v>
      </c>
      <c r="B10" s="2" t="s">
        <v>3</v>
      </c>
      <c r="C10" s="14">
        <v>6.666666666666667</v>
      </c>
      <c r="D10" s="14">
        <v>7</v>
      </c>
      <c r="E10" s="14">
        <v>1.5</v>
      </c>
      <c r="F10" s="14">
        <v>1.5</v>
      </c>
      <c r="G10" s="14">
        <v>1</v>
      </c>
      <c r="H10" s="14">
        <v>0</v>
      </c>
      <c r="I10" s="14">
        <v>0.25</v>
      </c>
      <c r="J10" s="14">
        <v>0</v>
      </c>
      <c r="K10" s="14">
        <v>0</v>
      </c>
      <c r="L10" s="14">
        <v>0</v>
      </c>
      <c r="M10" s="41">
        <v>44348</v>
      </c>
      <c r="N10" s="43">
        <v>1</v>
      </c>
    </row>
    <row r="11" spans="1:14">
      <c r="A11" s="5" t="s">
        <v>14</v>
      </c>
      <c r="B11" s="2" t="s">
        <v>25</v>
      </c>
      <c r="C11" s="14">
        <v>5</v>
      </c>
      <c r="D11" s="14">
        <v>20</v>
      </c>
      <c r="E11" s="14">
        <v>5.5</v>
      </c>
      <c r="F11" s="14">
        <v>3</v>
      </c>
      <c r="G11" s="14">
        <v>2.25</v>
      </c>
      <c r="H11" s="14">
        <v>1.25</v>
      </c>
      <c r="I11" s="14">
        <v>0</v>
      </c>
      <c r="J11" s="14">
        <v>0.25</v>
      </c>
      <c r="K11" s="14">
        <v>0</v>
      </c>
      <c r="L11" s="14">
        <v>0</v>
      </c>
      <c r="M11" s="41">
        <v>44354</v>
      </c>
      <c r="N11" s="43">
        <v>1</v>
      </c>
    </row>
    <row r="12" spans="1:14">
      <c r="A12" s="5" t="s">
        <v>26</v>
      </c>
      <c r="B12" s="2" t="s">
        <v>5</v>
      </c>
      <c r="C12" s="14">
        <v>8.4745762711864394</v>
      </c>
      <c r="D12" s="14">
        <v>0</v>
      </c>
      <c r="E12" s="14">
        <v>2</v>
      </c>
      <c r="F12" s="14">
        <v>2</v>
      </c>
      <c r="G12" s="14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44348</v>
      </c>
      <c r="N12" s="43">
        <v>1</v>
      </c>
    </row>
    <row r="13" spans="1:14">
      <c r="A13" s="5" t="s">
        <v>16</v>
      </c>
      <c r="B13" s="2" t="s">
        <v>11</v>
      </c>
      <c r="C13" s="14">
        <v>6.666666666666667</v>
      </c>
      <c r="D13" s="14">
        <v>9</v>
      </c>
      <c r="E13" s="14">
        <v>0.75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44354</v>
      </c>
      <c r="N13" s="46">
        <v>1</v>
      </c>
    </row>
    <row r="14" spans="1:14">
      <c r="A14" s="5" t="s">
        <v>17</v>
      </c>
      <c r="B14" s="2" t="s">
        <v>3</v>
      </c>
      <c r="C14" s="14">
        <v>1.6949152542372881</v>
      </c>
      <c r="D14" s="14">
        <v>2</v>
      </c>
      <c r="E14" s="14">
        <v>1.7500000000000002</v>
      </c>
      <c r="F14" s="14">
        <v>1.25</v>
      </c>
      <c r="G14" s="14">
        <v>1</v>
      </c>
      <c r="H14" s="14">
        <v>0.5</v>
      </c>
      <c r="I14" s="14">
        <v>0</v>
      </c>
      <c r="J14" s="14">
        <v>0</v>
      </c>
      <c r="K14" s="14">
        <v>0.5</v>
      </c>
      <c r="L14" s="14">
        <v>0</v>
      </c>
      <c r="M14" s="41">
        <v>44347</v>
      </c>
      <c r="N14" s="43">
        <v>1</v>
      </c>
    </row>
    <row r="15" spans="1:14">
      <c r="A15" s="5" t="s">
        <v>18</v>
      </c>
      <c r="B15" s="2" t="s">
        <v>11</v>
      </c>
      <c r="C15" s="14">
        <v>8.3333333333333321</v>
      </c>
      <c r="D15" s="14">
        <v>4</v>
      </c>
      <c r="E15" s="14">
        <v>1.25</v>
      </c>
      <c r="F15" s="14">
        <v>1.25</v>
      </c>
      <c r="G15" s="14">
        <v>1.5</v>
      </c>
      <c r="H15" s="14">
        <v>0</v>
      </c>
      <c r="I15" s="14">
        <v>0</v>
      </c>
      <c r="J15" s="14">
        <v>0</v>
      </c>
      <c r="K15" s="14">
        <v>0</v>
      </c>
      <c r="L15" s="14">
        <v>0.25</v>
      </c>
      <c r="M15" s="41">
        <v>44355</v>
      </c>
      <c r="N15" s="43">
        <v>1</v>
      </c>
    </row>
    <row r="16" spans="1:14" s="1" customFormat="1">
      <c r="A16" s="6" t="s">
        <v>27</v>
      </c>
      <c r="B16" s="3" t="s">
        <v>5</v>
      </c>
      <c r="C16" s="15">
        <v>13.333333333333334</v>
      </c>
      <c r="D16" s="15">
        <v>5</v>
      </c>
      <c r="E16" s="15">
        <v>2.25</v>
      </c>
      <c r="F16" s="15">
        <v>2</v>
      </c>
      <c r="G16" s="15">
        <v>1.5</v>
      </c>
      <c r="H16" s="15">
        <v>0.75</v>
      </c>
      <c r="I16" s="15">
        <v>0</v>
      </c>
      <c r="J16" s="15">
        <v>0</v>
      </c>
      <c r="K16" s="15">
        <v>0</v>
      </c>
      <c r="L16" s="15">
        <v>0</v>
      </c>
      <c r="M16" s="42">
        <v>44348</v>
      </c>
      <c r="N16" s="44">
        <v>1</v>
      </c>
    </row>
    <row r="17" spans="1:14">
      <c r="A17" s="5" t="s">
        <v>20</v>
      </c>
      <c r="B17" s="4" t="s">
        <v>3</v>
      </c>
      <c r="C17" s="12">
        <v>2.7118644067796609</v>
      </c>
      <c r="D17" s="12" cm="1">
        <f t="array" ref="D17">AVERAGE(_xlfn._xlws.FILTER(D2:D16, (B2:B16="ターザン")+(B2:B16="ターボ")))</f>
        <v>1.25</v>
      </c>
      <c r="E17" s="12" cm="1">
        <f t="array" ref="E17">AVERAGE(_xlfn._xlws.FILTER(E2:E16, (B2:B16="ターザン")+(B2:B16="ターボ")))</f>
        <v>0.5625</v>
      </c>
      <c r="F17" s="12" cm="1">
        <f t="array" ref="F17">AVERAGE(_xlfn._xlws.FILTER(F2:F16, (B2:B16="ターザン")+(B2:B16="ターボ")))</f>
        <v>0.53125</v>
      </c>
      <c r="G17" s="12" cm="1">
        <f t="array" ref="G17">AVERAGE(_xlfn._xlws.FILTER(G2:G16, (B2:B16="ターザン")+(B2:B16="ターボ")))</f>
        <v>0.34375</v>
      </c>
      <c r="H17" s="12" cm="1">
        <f t="array" ref="H17">AVERAGE(_xlfn._xlws.FILTER(H2:H16, (B2:B16="ターザン")+(B2:B16="ターボ")))</f>
        <v>0.15625</v>
      </c>
      <c r="I17" s="12" cm="1">
        <f t="array" ref="I17">AVERAGE(_xlfn._xlws.FILTER(I2:I16, (B2:B16="ターザン")+(B2:B16="ターボ")))</f>
        <v>3.125E-2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6.25E-2</v>
      </c>
      <c r="L17" s="12" cm="1">
        <f t="array" ref="L17">AVERAGE(_xlfn._xlws.FILTER(L2:L16, (B2:B16="ターザン")+(B2:B16="ターボ")))</f>
        <v>0</v>
      </c>
      <c r="M17" s="40" cm="1">
        <f t="array" ref="M17">AVERAGE(_xlfn._xlws.FILTER(M2:M16, (B2:B16="ターザン")+(B2:B16="ターボ")))</f>
        <v>44347.375</v>
      </c>
      <c r="N17" s="45">
        <v>1</v>
      </c>
    </row>
    <row r="18" spans="1:14">
      <c r="A18" s="5" t="s">
        <v>20</v>
      </c>
      <c r="B18" s="2" t="s">
        <v>22</v>
      </c>
      <c r="C18" s="12">
        <v>7.2693032015065908</v>
      </c>
      <c r="D18" s="12" cm="1">
        <f t="array" ref="D18">AVERAGE(_xlfn._xlws.FILTER(D2:D16, (B2:B16="もみじの輝")))</f>
        <v>2</v>
      </c>
      <c r="E18" s="12" cm="1">
        <f t="array" ref="E18">AVERAGE(_xlfn._xlws.FILTER(E2:E16, (B2:B16="もみじの輝")))</f>
        <v>1.4166666666666667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0.66666666666666663</v>
      </c>
      <c r="H18" s="12" cm="1">
        <f t="array" ref="H18">AVERAGE(_xlfn._xlws.FILTER(H2:H16, (B2:B16="もみじの輝")))</f>
        <v>0.25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44350</v>
      </c>
      <c r="N18" s="43">
        <v>1</v>
      </c>
    </row>
    <row r="19" spans="1:14">
      <c r="A19" s="5" t="s">
        <v>20</v>
      </c>
      <c r="B19" s="4" t="s">
        <v>11</v>
      </c>
      <c r="C19" s="12">
        <v>7.083333333333333</v>
      </c>
      <c r="D19" s="12" cm="1">
        <f t="array" ref="D19">AVERAGE(_xlfn._xlws.FILTER(D2:D16, (B2:B16="もみじ３号")))</f>
        <v>9</v>
      </c>
      <c r="E19" s="12" cm="1">
        <f t="array" ref="E19">AVERAGE(_xlfn._xlws.FILTER(E2:E16, (B2:B16="もみじ３号")))</f>
        <v>2.875</v>
      </c>
      <c r="F19" s="12" cm="1">
        <f t="array" ref="F19">AVERAGE(_xlfn._xlws.FILTER(F2:F16, (B2:B16="もみじ３号")))</f>
        <v>1.75</v>
      </c>
      <c r="G19" s="12" cm="1">
        <f t="array" ref="G19">AVERAGE(_xlfn._xlws.FILTER(G2:G16, (B2:B16="もみじ３号")))</f>
        <v>1.3125</v>
      </c>
      <c r="H19" s="12" cm="1">
        <f t="array" ref="H19">AVERAGE(_xlfn._xlws.FILTER(H2:H16, (B2:B16="もみじ３号")))</f>
        <v>0.3125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6.25E-2</v>
      </c>
      <c r="M19" s="40" cm="1">
        <f t="array" ref="M19">AVERAGE(_xlfn._xlws.FILTER(M2:M16, (B2:B16="もみじ３号")))</f>
        <v>44354.5</v>
      </c>
      <c r="N19" s="45">
        <v>1</v>
      </c>
    </row>
    <row r="20" spans="1:14" s="9" customFormat="1">
      <c r="A20" s="7" t="s">
        <v>21</v>
      </c>
      <c r="B20" s="8"/>
      <c r="C20" s="13">
        <v>4.8044692737430168</v>
      </c>
      <c r="D20" s="13">
        <f>AVERAGE(D2:D16)</f>
        <v>3.4666666666666668</v>
      </c>
      <c r="E20" s="13">
        <f>AVERAGE(E2:E16)</f>
        <v>1.35</v>
      </c>
      <c r="F20" s="13">
        <f t="shared" ref="F20:L20" si="0">AVERAGE(F2:F16)</f>
        <v>1.0333333333333334</v>
      </c>
      <c r="G20" s="13">
        <f t="shared" si="0"/>
        <v>0.66666666666666663</v>
      </c>
      <c r="H20" s="13">
        <f t="shared" si="0"/>
        <v>0.21666666666666667</v>
      </c>
      <c r="I20" s="13">
        <f t="shared" si="0"/>
        <v>1.6666666666666666E-2</v>
      </c>
      <c r="J20" s="13">
        <f t="shared" si="0"/>
        <v>1.6666666666666666E-2</v>
      </c>
      <c r="K20" s="13">
        <f t="shared" si="0"/>
        <v>3.3333333333333333E-2</v>
      </c>
      <c r="L20" s="13">
        <f t="shared" si="0"/>
        <v>1.6666666666666666E-2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4464-2F53-F142-A13C-994794FCD1DA}">
  <dimension ref="A1:N21"/>
  <sheetViews>
    <sheetView workbookViewId="0">
      <selection activeCell="E13" sqref="E1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44762</v>
      </c>
      <c r="D1" s="11">
        <v>44713</v>
      </c>
      <c r="E1" s="11">
        <v>44700</v>
      </c>
      <c r="F1" s="11">
        <v>44687</v>
      </c>
      <c r="G1" s="11">
        <v>44669</v>
      </c>
      <c r="H1" s="11">
        <v>44656</v>
      </c>
      <c r="I1" s="11">
        <v>44644</v>
      </c>
      <c r="J1" s="11">
        <v>44628</v>
      </c>
      <c r="K1" s="11">
        <v>44614</v>
      </c>
      <c r="L1" s="11">
        <v>44600</v>
      </c>
      <c r="M1" s="9" t="s">
        <v>99</v>
      </c>
      <c r="N1" s="9" t="s">
        <v>101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0.25</v>
      </c>
      <c r="F2" s="14">
        <v>0.25</v>
      </c>
      <c r="G2" s="14">
        <v>0.25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44711</v>
      </c>
      <c r="N2" s="43">
        <v>1</v>
      </c>
    </row>
    <row r="3" spans="1:14">
      <c r="A3" s="5" t="s">
        <v>4</v>
      </c>
      <c r="B3" s="2" t="s">
        <v>5</v>
      </c>
      <c r="C3" s="14">
        <v>0</v>
      </c>
      <c r="D3" s="14">
        <v>0</v>
      </c>
      <c r="E3" s="14">
        <v>0.5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44715</v>
      </c>
      <c r="N3" s="4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0.5</v>
      </c>
      <c r="F4" s="14">
        <v>0.25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1">
        <v>44711</v>
      </c>
      <c r="N4" s="43">
        <v>1</v>
      </c>
    </row>
    <row r="5" spans="1:14">
      <c r="A5" s="5" t="s">
        <v>7</v>
      </c>
      <c r="B5" s="2" t="s">
        <v>3</v>
      </c>
      <c r="C5" s="14">
        <v>0</v>
      </c>
      <c r="D5" s="14">
        <v>0</v>
      </c>
      <c r="E5" s="14">
        <v>0.5</v>
      </c>
      <c r="F5" s="14">
        <v>0.25</v>
      </c>
      <c r="G5" s="14">
        <v>0.25</v>
      </c>
      <c r="H5" s="14">
        <v>0.25</v>
      </c>
      <c r="I5" s="14">
        <v>0.25</v>
      </c>
      <c r="J5" s="14">
        <v>0</v>
      </c>
      <c r="K5" s="14">
        <v>0</v>
      </c>
      <c r="L5" s="14">
        <v>0</v>
      </c>
      <c r="M5" s="41">
        <v>44711</v>
      </c>
      <c r="N5" s="43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0.25</v>
      </c>
      <c r="F6" s="14">
        <v>0.25</v>
      </c>
      <c r="G6" s="14">
        <v>0.25</v>
      </c>
      <c r="H6" s="14">
        <v>0.25</v>
      </c>
      <c r="I6" s="14">
        <v>0</v>
      </c>
      <c r="J6" s="14">
        <v>0</v>
      </c>
      <c r="K6" s="14">
        <v>0</v>
      </c>
      <c r="L6" s="14">
        <v>0</v>
      </c>
      <c r="M6" s="41">
        <v>44711</v>
      </c>
      <c r="N6" s="43">
        <v>1</v>
      </c>
    </row>
    <row r="7" spans="1:14">
      <c r="A7" s="5" t="s">
        <v>9</v>
      </c>
      <c r="B7" s="2" t="s">
        <v>3</v>
      </c>
      <c r="C7" s="14">
        <v>0</v>
      </c>
      <c r="D7" s="14">
        <v>0</v>
      </c>
      <c r="E7" s="14">
        <v>0.25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44711</v>
      </c>
      <c r="N7" s="43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43990</v>
      </c>
      <c r="N8" s="43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0.25</v>
      </c>
      <c r="F9" s="14">
        <v>0</v>
      </c>
      <c r="G9" s="14">
        <v>0.25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1">
        <v>44711</v>
      </c>
      <c r="N9" s="43">
        <v>1</v>
      </c>
    </row>
    <row r="10" spans="1:14">
      <c r="A10" s="5" t="s">
        <v>13</v>
      </c>
      <c r="B10" s="2" t="s">
        <v>3</v>
      </c>
      <c r="C10" s="14">
        <v>0</v>
      </c>
      <c r="D10" s="14">
        <v>2</v>
      </c>
      <c r="E10" s="14">
        <v>0.25</v>
      </c>
      <c r="F10" s="14">
        <v>0.25</v>
      </c>
      <c r="G10" s="14">
        <v>0.25</v>
      </c>
      <c r="H10" s="14">
        <v>0</v>
      </c>
      <c r="I10" s="14">
        <v>0.25</v>
      </c>
      <c r="J10" s="14">
        <v>0</v>
      </c>
      <c r="K10" s="14">
        <v>0</v>
      </c>
      <c r="L10" s="14">
        <v>0</v>
      </c>
      <c r="M10" s="41">
        <v>44711</v>
      </c>
      <c r="N10" s="43">
        <v>1</v>
      </c>
    </row>
    <row r="11" spans="1:14">
      <c r="A11" s="5" t="s">
        <v>14</v>
      </c>
      <c r="B11" s="2" t="s">
        <v>11</v>
      </c>
      <c r="C11" s="14">
        <v>0</v>
      </c>
      <c r="D11" s="14">
        <v>2</v>
      </c>
      <c r="E11" s="14">
        <v>1.7500000000000002</v>
      </c>
      <c r="F11" s="14">
        <v>1.5</v>
      </c>
      <c r="G11" s="14">
        <v>0.5</v>
      </c>
      <c r="H11" s="14">
        <v>0.5</v>
      </c>
      <c r="I11" s="14">
        <v>0.75</v>
      </c>
      <c r="J11" s="14">
        <v>0.75</v>
      </c>
      <c r="K11" s="14">
        <v>0.5</v>
      </c>
      <c r="L11" s="14">
        <v>0</v>
      </c>
      <c r="M11" s="41">
        <v>44720</v>
      </c>
      <c r="N11" s="43">
        <v>1</v>
      </c>
    </row>
    <row r="12" spans="1:14">
      <c r="A12" s="5" t="s">
        <v>15</v>
      </c>
      <c r="B12" s="2" t="s">
        <v>5</v>
      </c>
      <c r="C12" s="14">
        <v>0</v>
      </c>
      <c r="D12" s="14">
        <v>0</v>
      </c>
      <c r="E12" s="14">
        <v>0.5</v>
      </c>
      <c r="F12" s="14">
        <v>0</v>
      </c>
      <c r="G12" s="14">
        <v>0.25</v>
      </c>
      <c r="H12" s="14">
        <v>0</v>
      </c>
      <c r="I12" s="14">
        <v>0.25</v>
      </c>
      <c r="J12" s="14">
        <v>0.25</v>
      </c>
      <c r="K12" s="14">
        <v>0</v>
      </c>
      <c r="L12" s="14">
        <v>0</v>
      </c>
      <c r="M12" s="41">
        <v>44715</v>
      </c>
      <c r="N12" s="43">
        <v>1</v>
      </c>
    </row>
    <row r="13" spans="1:14">
      <c r="A13" s="5" t="s">
        <v>16</v>
      </c>
      <c r="B13" s="2" t="s">
        <v>11</v>
      </c>
      <c r="C13" s="14">
        <v>0</v>
      </c>
      <c r="D13" s="14">
        <v>0</v>
      </c>
      <c r="E13" s="14">
        <v>0.5</v>
      </c>
      <c r="F13" s="14">
        <v>0.25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44720</v>
      </c>
      <c r="N13" s="43">
        <v>0</v>
      </c>
    </row>
    <row r="14" spans="1:14">
      <c r="A14" s="5" t="s">
        <v>17</v>
      </c>
      <c r="B14" s="2" t="s">
        <v>3</v>
      </c>
      <c r="C14" s="14">
        <v>0</v>
      </c>
      <c r="D14" s="14">
        <v>0</v>
      </c>
      <c r="E14" s="14">
        <v>0.25</v>
      </c>
      <c r="F14" s="14">
        <v>0.25</v>
      </c>
      <c r="G14" s="14">
        <v>0.25</v>
      </c>
      <c r="H14" s="14">
        <v>0.25</v>
      </c>
      <c r="I14" s="14">
        <v>0</v>
      </c>
      <c r="J14" s="14">
        <v>0</v>
      </c>
      <c r="K14" s="14">
        <v>0</v>
      </c>
      <c r="L14" s="14">
        <v>0</v>
      </c>
      <c r="M14" s="41">
        <v>44705</v>
      </c>
      <c r="N14" s="43">
        <v>1</v>
      </c>
    </row>
    <row r="15" spans="1:14">
      <c r="A15" s="5" t="s">
        <v>18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0.25</v>
      </c>
      <c r="L15" s="14">
        <v>0</v>
      </c>
      <c r="M15" s="41">
        <v>43990</v>
      </c>
      <c r="N15" s="43">
        <v>1</v>
      </c>
    </row>
    <row r="16" spans="1:14" s="1" customFormat="1">
      <c r="A16" s="6" t="s">
        <v>19</v>
      </c>
      <c r="B16" s="3" t="s">
        <v>5</v>
      </c>
      <c r="C16" s="15">
        <v>0</v>
      </c>
      <c r="D16" s="15">
        <v>0</v>
      </c>
      <c r="E16" s="15">
        <v>0.75</v>
      </c>
      <c r="F16" s="15">
        <v>0.5</v>
      </c>
      <c r="G16" s="15">
        <v>0.5</v>
      </c>
      <c r="H16" s="15">
        <v>0.5</v>
      </c>
      <c r="I16" s="15">
        <v>0.25</v>
      </c>
      <c r="J16" s="15">
        <v>0</v>
      </c>
      <c r="K16" s="15">
        <v>0</v>
      </c>
      <c r="L16" s="15">
        <v>0</v>
      </c>
      <c r="M16" s="42">
        <v>44715</v>
      </c>
      <c r="N16" s="44">
        <v>1</v>
      </c>
    </row>
    <row r="17" spans="1:14">
      <c r="A17" s="5" t="s">
        <v>20</v>
      </c>
      <c r="B17" s="4" t="s">
        <v>3</v>
      </c>
      <c r="C17" s="12">
        <v>0</v>
      </c>
      <c r="D17" s="12" cm="1">
        <f t="array" ref="D17">AVERAGE(_xlfn._xlws.FILTER(D2:D16, (B2:B16="ターザン")+(B2:B16="ターボ")))</f>
        <v>0.25</v>
      </c>
      <c r="E17" s="12" cm="1">
        <f t="array" ref="E17">AVERAGE(_xlfn._xlws.FILTER(E2:E16, (B2:B16="ターザン")+(B2:B16="ターボ")))</f>
        <v>0.3125</v>
      </c>
      <c r="F17" s="12" cm="1">
        <f t="array" ref="F17">AVERAGE(_xlfn._xlws.FILTER(F2:F16, (B2:B16="ターザン")+(B2:B16="ターボ")))</f>
        <v>0.1875</v>
      </c>
      <c r="G17" s="12" cm="1">
        <f t="array" ref="G17">AVERAGE(_xlfn._xlws.FILTER(G2:G16, (B2:B16="ターザン")+(B2:B16="ターボ")))</f>
        <v>0.1875</v>
      </c>
      <c r="H17" s="12" cm="1">
        <f t="array" ref="H17">AVERAGE(_xlfn._xlws.FILTER(H2:H16, (B2:B16="ターザン")+(B2:B16="ターボ")))</f>
        <v>0.125</v>
      </c>
      <c r="I17" s="12" cm="1">
        <f t="array" ref="I17">AVERAGE(_xlfn._xlws.FILTER(I2:I16, (B2:B16="ターザン")+(B2:B16="ターボ")))</f>
        <v>6.25E-2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0" cm="1">
        <f t="array" ref="M17">AVERAGE(_xlfn._xlws.FILTER(M2:M16, (B2:B16="ターザン")+(B2:B16="ターボ")))</f>
        <v>44710.25</v>
      </c>
      <c r="N17" s="45">
        <v>1</v>
      </c>
    </row>
    <row r="18" spans="1:14">
      <c r="A18" s="5" t="s">
        <v>20</v>
      </c>
      <c r="B18" s="2" t="s">
        <v>22</v>
      </c>
      <c r="C18" s="12">
        <v>0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0.58333333333333337</v>
      </c>
      <c r="F18" s="12" cm="1">
        <f t="array" ref="F18">AVERAGE(_xlfn._xlws.FILTER(F2:F16, (B2:B16="もみじの輝")))</f>
        <v>0.16666666666666666</v>
      </c>
      <c r="G18" s="12" cm="1">
        <f t="array" ref="G18">AVERAGE(_xlfn._xlws.FILTER(G2:G16, (B2:B16="もみじの輝")))</f>
        <v>0.25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0.16666666666666666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44715</v>
      </c>
      <c r="N18" s="43">
        <v>1</v>
      </c>
    </row>
    <row r="19" spans="1:14">
      <c r="A19" s="5" t="s">
        <v>20</v>
      </c>
      <c r="B19" s="4" t="s">
        <v>11</v>
      </c>
      <c r="C19" s="12">
        <v>0</v>
      </c>
      <c r="D19" s="12" cm="1">
        <f t="array" ref="D19">AVERAGE(_xlfn._xlws.FILTER(D2:D16, (B2:B16="もみじ３号")*(N2:N16=1)))</f>
        <v>0.66666666666666663</v>
      </c>
      <c r="E19" s="12" cm="1">
        <f t="array" ref="E19">AVERAGE(_xlfn._xlws.FILTER(E2:E16, (B2:B16="もみじ３号")*(N2:N16=1)))</f>
        <v>0.58333333333333337</v>
      </c>
      <c r="F19" s="12" cm="1">
        <f t="array" ref="F19">AVERAGE(_xlfn._xlws.FILTER(F2:F16, (B2:B16="もみじ３号")*(N2:N16=1)))</f>
        <v>0.5</v>
      </c>
      <c r="G19" s="12" cm="1">
        <f t="array" ref="G19">AVERAGE(_xlfn._xlws.FILTER(G2:G16, (B2:B16="もみじ３号")))</f>
        <v>0.125</v>
      </c>
      <c r="H19" s="12" cm="1">
        <f t="array" ref="H19">AVERAGE(_xlfn._xlws.FILTER(H2:H16, (B2:B16="もみじ３号")))</f>
        <v>0.125</v>
      </c>
      <c r="I19" s="12" cm="1">
        <f t="array" ref="I19">AVERAGE(_xlfn._xlws.FILTER(I2:I16, (B2:B16="もみじ３号")))</f>
        <v>0.1875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0.1875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44355</v>
      </c>
      <c r="N19" s="45">
        <v>1</v>
      </c>
    </row>
    <row r="20" spans="1:14" s="9" customFormat="1">
      <c r="A20" s="7" t="s">
        <v>21</v>
      </c>
      <c r="B20" s="8"/>
      <c r="C20" s="13">
        <v>0</v>
      </c>
      <c r="D20" s="13">
        <f>AVERAGE(D2:D16)</f>
        <v>0.26666666666666666</v>
      </c>
      <c r="E20" s="13">
        <f>AVERAGE(E2:E16)</f>
        <v>0.43333333333333335</v>
      </c>
      <c r="F20" s="13">
        <f t="shared" ref="F20:L20" si="0">AVERAGE(F2:F16)</f>
        <v>0.25</v>
      </c>
      <c r="G20" s="13">
        <f t="shared" si="0"/>
        <v>0.18333333333333332</v>
      </c>
      <c r="H20" s="13">
        <f t="shared" si="0"/>
        <v>0.13333333333333333</v>
      </c>
      <c r="I20" s="13">
        <f t="shared" si="0"/>
        <v>0.11666666666666667</v>
      </c>
      <c r="J20" s="13">
        <f t="shared" si="0"/>
        <v>6.6666666666666666E-2</v>
      </c>
      <c r="K20" s="13">
        <f t="shared" si="0"/>
        <v>0.05</v>
      </c>
      <c r="L20" s="13">
        <f t="shared" si="0"/>
        <v>0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18 D20:L20 G19:L19 D19:F19" formulaRange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FE19-7ADE-454A-86B0-A6D15EBB7F0E}">
  <dimension ref="A1:N21"/>
  <sheetViews>
    <sheetView workbookViewId="0">
      <selection activeCell="N21" sqref="A1:N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45127</v>
      </c>
      <c r="D1" s="11">
        <v>45078</v>
      </c>
      <c r="E1" s="11">
        <v>45063</v>
      </c>
      <c r="F1" s="11">
        <v>45047</v>
      </c>
      <c r="G1" s="11">
        <v>45034</v>
      </c>
      <c r="H1" s="11">
        <v>45021</v>
      </c>
      <c r="I1" s="11">
        <v>45007</v>
      </c>
      <c r="J1" s="11">
        <v>44993</v>
      </c>
      <c r="K1" s="11">
        <v>44978</v>
      </c>
      <c r="L1" s="11">
        <v>44966</v>
      </c>
      <c r="M1" s="9" t="s">
        <v>99</v>
      </c>
      <c r="N1" s="9" t="s">
        <v>101</v>
      </c>
    </row>
    <row r="2" spans="1:14">
      <c r="A2" s="5" t="s">
        <v>2</v>
      </c>
      <c r="B2" s="2" t="s">
        <v>3</v>
      </c>
      <c r="C2" s="14">
        <v>3.3333333333333335</v>
      </c>
      <c r="D2" s="16">
        <v>0</v>
      </c>
      <c r="E2" s="14">
        <v>0.5</v>
      </c>
      <c r="F2" s="14">
        <v>0.5</v>
      </c>
      <c r="G2" s="14">
        <v>0.5</v>
      </c>
      <c r="H2" s="14">
        <v>0.5</v>
      </c>
      <c r="I2" s="14">
        <v>0.5</v>
      </c>
      <c r="J2" s="14">
        <v>0.25</v>
      </c>
      <c r="K2" s="14">
        <v>0.25</v>
      </c>
      <c r="L2" s="14">
        <v>0</v>
      </c>
      <c r="M2" s="41">
        <v>45075</v>
      </c>
      <c r="N2" s="43">
        <v>1</v>
      </c>
    </row>
    <row r="3" spans="1:14">
      <c r="A3" s="5" t="s">
        <v>4</v>
      </c>
      <c r="B3" s="2" t="s">
        <v>5</v>
      </c>
      <c r="C3" s="14">
        <v>1.6666666666666667</v>
      </c>
      <c r="D3" s="14">
        <v>3</v>
      </c>
      <c r="E3" s="14">
        <v>0.25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1">
        <v>45078</v>
      </c>
      <c r="N3" s="4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1.25</v>
      </c>
      <c r="F4" s="14">
        <v>1.25</v>
      </c>
      <c r="G4" s="14">
        <v>1.25</v>
      </c>
      <c r="H4" s="14">
        <v>1.25</v>
      </c>
      <c r="I4" s="14">
        <v>1.25</v>
      </c>
      <c r="J4" s="14">
        <v>1.25</v>
      </c>
      <c r="K4" s="14">
        <v>1.25</v>
      </c>
      <c r="L4" s="14">
        <v>0.5</v>
      </c>
      <c r="M4" s="41">
        <v>45075</v>
      </c>
      <c r="N4" s="43">
        <v>1</v>
      </c>
    </row>
    <row r="5" spans="1:14">
      <c r="A5" s="5" t="s">
        <v>7</v>
      </c>
      <c r="B5" s="2" t="s">
        <v>3</v>
      </c>
      <c r="C5" s="14">
        <v>0</v>
      </c>
      <c r="D5" s="14">
        <v>0</v>
      </c>
      <c r="E5" s="14">
        <v>0.25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1">
        <v>45075</v>
      </c>
      <c r="N5" s="43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0.5</v>
      </c>
      <c r="F6" s="14">
        <v>0.5</v>
      </c>
      <c r="G6" s="14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45075</v>
      </c>
      <c r="N6" s="43">
        <v>1</v>
      </c>
    </row>
    <row r="7" spans="1:14">
      <c r="A7" s="5" t="s">
        <v>9</v>
      </c>
      <c r="B7" s="2" t="s">
        <v>3</v>
      </c>
      <c r="C7" s="14">
        <v>1.6666666666666667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45071</v>
      </c>
      <c r="N7" s="43">
        <v>1</v>
      </c>
    </row>
    <row r="8" spans="1:14">
      <c r="A8" s="5" t="s">
        <v>10</v>
      </c>
      <c r="B8" s="2" t="s">
        <v>11</v>
      </c>
      <c r="C8" s="14">
        <v>55.000000000000007</v>
      </c>
      <c r="D8" s="14">
        <v>16</v>
      </c>
      <c r="E8" s="14">
        <v>6.25</v>
      </c>
      <c r="F8" s="14">
        <v>3.5000000000000004</v>
      </c>
      <c r="G8" s="14">
        <v>0.75</v>
      </c>
      <c r="H8" s="14">
        <v>0.25</v>
      </c>
      <c r="I8" s="14">
        <v>0</v>
      </c>
      <c r="J8" s="14">
        <v>0</v>
      </c>
      <c r="K8" s="14">
        <v>0</v>
      </c>
      <c r="L8" s="14">
        <v>0</v>
      </c>
      <c r="M8" s="41">
        <v>45085</v>
      </c>
      <c r="N8" s="43">
        <v>1</v>
      </c>
    </row>
    <row r="9" spans="1:14">
      <c r="A9" s="5" t="s">
        <v>12</v>
      </c>
      <c r="B9" s="2" t="s">
        <v>3</v>
      </c>
      <c r="C9" s="14">
        <v>1.6666666666666667</v>
      </c>
      <c r="D9" s="14">
        <v>1</v>
      </c>
      <c r="E9" s="14">
        <v>1.7500000000000002</v>
      </c>
      <c r="F9" s="14">
        <v>0.25</v>
      </c>
      <c r="G9" s="14">
        <v>0.25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1">
        <v>45075</v>
      </c>
      <c r="N9" s="43">
        <v>1</v>
      </c>
    </row>
    <row r="10" spans="1:14">
      <c r="A10" s="5" t="s">
        <v>13</v>
      </c>
      <c r="B10" s="2" t="s">
        <v>3</v>
      </c>
      <c r="C10" s="14">
        <v>3.3333333333333335</v>
      </c>
      <c r="D10" s="14">
        <v>0</v>
      </c>
      <c r="E10" s="14">
        <v>0.5</v>
      </c>
      <c r="F10" s="14">
        <v>0.5</v>
      </c>
      <c r="G10" s="14">
        <v>0.5</v>
      </c>
      <c r="H10" s="14">
        <v>0.5</v>
      </c>
      <c r="I10" s="14">
        <v>0.5</v>
      </c>
      <c r="J10" s="14">
        <v>0.5</v>
      </c>
      <c r="K10" s="14">
        <v>0.5</v>
      </c>
      <c r="L10" s="14">
        <v>0</v>
      </c>
      <c r="M10" s="41">
        <v>45075</v>
      </c>
      <c r="N10" s="43">
        <v>1</v>
      </c>
    </row>
    <row r="11" spans="1:14">
      <c r="A11" s="5" t="s">
        <v>14</v>
      </c>
      <c r="B11" s="2" t="s">
        <v>11</v>
      </c>
      <c r="C11" s="14">
        <v>1.6666666666666667</v>
      </c>
      <c r="D11" s="14">
        <v>7</v>
      </c>
      <c r="E11" s="14">
        <v>5.25</v>
      </c>
      <c r="F11" s="14">
        <v>3.75</v>
      </c>
      <c r="G11" s="14">
        <v>2.5</v>
      </c>
      <c r="H11" s="14">
        <v>0.25</v>
      </c>
      <c r="I11" s="14">
        <v>0.25</v>
      </c>
      <c r="J11" s="14">
        <v>0.25</v>
      </c>
      <c r="K11" s="14">
        <v>0.25</v>
      </c>
      <c r="L11" s="14">
        <v>0</v>
      </c>
      <c r="M11" s="41">
        <v>45085</v>
      </c>
      <c r="N11" s="43">
        <v>1</v>
      </c>
    </row>
    <row r="12" spans="1:14">
      <c r="A12" s="5" t="s">
        <v>15</v>
      </c>
      <c r="B12" s="2" t="s">
        <v>5</v>
      </c>
      <c r="C12" s="14">
        <v>1.6666666666666667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45078</v>
      </c>
      <c r="N12" s="43">
        <v>1</v>
      </c>
    </row>
    <row r="13" spans="1:14">
      <c r="A13" s="5" t="s">
        <v>16</v>
      </c>
      <c r="B13" s="2" t="s">
        <v>23</v>
      </c>
      <c r="C13" s="14">
        <v>0</v>
      </c>
      <c r="D13" s="14">
        <v>0</v>
      </c>
      <c r="E13" s="14">
        <v>0.25</v>
      </c>
      <c r="F13" s="14">
        <v>0.25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45085</v>
      </c>
      <c r="N13" s="43">
        <v>1</v>
      </c>
    </row>
    <row r="14" spans="1:14">
      <c r="A14" s="5" t="s">
        <v>17</v>
      </c>
      <c r="B14" s="2" t="s">
        <v>3</v>
      </c>
      <c r="C14" s="14">
        <v>0</v>
      </c>
      <c r="D14" s="14">
        <v>0</v>
      </c>
      <c r="E14" s="14">
        <v>0.5</v>
      </c>
      <c r="F14" s="14">
        <v>0.5</v>
      </c>
      <c r="G14" s="14">
        <v>0.25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1">
        <v>45071</v>
      </c>
      <c r="N14" s="43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10</v>
      </c>
      <c r="E15" s="14">
        <v>1.7500000000000002</v>
      </c>
      <c r="F15" s="14">
        <v>1.25</v>
      </c>
      <c r="G15" s="14">
        <v>1.25</v>
      </c>
      <c r="H15" s="14">
        <v>0.5</v>
      </c>
      <c r="I15" s="14">
        <v>0</v>
      </c>
      <c r="J15" s="14">
        <v>0</v>
      </c>
      <c r="K15" s="14">
        <v>0</v>
      </c>
      <c r="L15" s="14">
        <v>0</v>
      </c>
      <c r="M15" s="41">
        <v>45085</v>
      </c>
      <c r="N15" s="43">
        <v>1</v>
      </c>
    </row>
    <row r="16" spans="1:14" s="1" customFormat="1">
      <c r="A16" s="6" t="s">
        <v>19</v>
      </c>
      <c r="B16" s="3" t="s">
        <v>5</v>
      </c>
      <c r="C16" s="15">
        <v>0</v>
      </c>
      <c r="D16" s="15">
        <v>0</v>
      </c>
      <c r="E16" s="15">
        <v>0.75</v>
      </c>
      <c r="F16" s="15">
        <v>0.25</v>
      </c>
      <c r="G16" s="15">
        <v>0.25</v>
      </c>
      <c r="H16" s="15">
        <v>0.25</v>
      </c>
      <c r="I16" s="15">
        <v>0.25</v>
      </c>
      <c r="J16" s="15">
        <v>0.25</v>
      </c>
      <c r="K16" s="15">
        <v>0.25</v>
      </c>
      <c r="L16" s="15">
        <v>0</v>
      </c>
      <c r="M16" s="42">
        <v>45078</v>
      </c>
      <c r="N16" s="44">
        <v>1</v>
      </c>
    </row>
    <row r="17" spans="1:14">
      <c r="A17" s="5" t="s">
        <v>20</v>
      </c>
      <c r="B17" s="4" t="s">
        <v>3</v>
      </c>
      <c r="C17" s="12">
        <v>1.25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0.65625</v>
      </c>
      <c r="F17" s="12" cm="1">
        <f t="array" ref="F17">AVERAGE(_xlfn._xlws.FILTER(F2:F16, (B2:B16="ターザン")+(B2:B16="ターボ")))</f>
        <v>0.4375</v>
      </c>
      <c r="G17" s="12" cm="1">
        <f t="array" ref="G17">AVERAGE(_xlfn._xlws.FILTER(G2:G16, (B2:B16="ターザン")+(B2:B16="ターボ")))</f>
        <v>0.40625</v>
      </c>
      <c r="H17" s="12" cm="1">
        <f t="array" ref="H17">AVERAGE(_xlfn._xlws.FILTER(H2:H16, (B2:B16="ターザン")+(B2:B16="ターボ")))</f>
        <v>0.3125</v>
      </c>
      <c r="I17" s="12" cm="1">
        <f t="array" ref="I17">AVERAGE(_xlfn._xlws.FILTER(I2:I16, (B2:B16="ターザン")+(B2:B16="ターボ")))</f>
        <v>0.28125</v>
      </c>
      <c r="J17" s="12" cm="1">
        <f t="array" ref="J17">AVERAGE(_xlfn._xlws.FILTER(J2:J16, (B2:B16="ターザン")+(B2:B16="ターボ")))</f>
        <v>0.25</v>
      </c>
      <c r="K17" s="12" cm="1">
        <f t="array" ref="K17">AVERAGE(_xlfn._xlws.FILTER(K2:K16, (B2:B16="ターザン")+(B2:B16="ターボ")))</f>
        <v>0.25</v>
      </c>
      <c r="L17" s="12" cm="1">
        <f t="array" ref="L17">AVERAGE(_xlfn._xlws.FILTER(L2:L16, (B2:B16="ターザン")+(B2:B16="ターボ")))</f>
        <v>6.25E-2</v>
      </c>
      <c r="M17" s="40" cm="1">
        <f t="array" ref="M17">AVERAGE(_xlfn._xlws.FILTER(M2:M16, (B2:B16="ターザン")+(B2:B16="ターボ")))</f>
        <v>45074</v>
      </c>
      <c r="N17" s="45">
        <v>1</v>
      </c>
    </row>
    <row r="18" spans="1:14">
      <c r="A18" s="5" t="s">
        <v>20</v>
      </c>
      <c r="B18" s="2" t="s">
        <v>22</v>
      </c>
      <c r="C18" s="12">
        <v>1.1111111111111112</v>
      </c>
      <c r="D18" s="12" cm="1">
        <f t="array" ref="D18">AVERAGE(_xlfn._xlws.FILTER(D2:D16, (B2:B16="もみじの輝")))</f>
        <v>1</v>
      </c>
      <c r="E18" s="12" cm="1">
        <f t="array" ref="E18">AVERAGE(_xlfn._xlws.FILTER(E2:E16, (B2:B16="もみじの輝")))</f>
        <v>0.33333333333333331</v>
      </c>
      <c r="F18" s="12" cm="1">
        <f t="array" ref="F18">AVERAGE(_xlfn._xlws.FILTER(F2:F16, (B2:B16="もみじの輝")))</f>
        <v>8.3333333333333329E-2</v>
      </c>
      <c r="G18" s="12" cm="1">
        <f t="array" ref="G18">AVERAGE(_xlfn._xlws.FILTER(G2:G16, (B2:B16="もみじの輝")))</f>
        <v>8.3333333333333329E-2</v>
      </c>
      <c r="H18" s="12" cm="1">
        <f t="array" ref="H18">AVERAGE(_xlfn._xlws.FILTER(H2:H16, (B2:B16="もみじの輝")))</f>
        <v>8.3333333333333329E-2</v>
      </c>
      <c r="I18" s="12" cm="1">
        <f t="array" ref="I18">AVERAGE(_xlfn._xlws.FILTER(I2:I16, (B2:B16="もみじの輝")))</f>
        <v>8.3333333333333329E-2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8.3333333333333329E-2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45078</v>
      </c>
      <c r="N18" s="43">
        <v>1</v>
      </c>
    </row>
    <row r="19" spans="1:14">
      <c r="A19" s="5" t="s">
        <v>20</v>
      </c>
      <c r="B19" s="4" t="s">
        <v>11</v>
      </c>
      <c r="C19" s="12">
        <v>14.583333333333334</v>
      </c>
      <c r="D19" s="12" cm="1">
        <f t="array" ref="D19">AVERAGE(_xlfn._xlws.FILTER(D2:D16, (B2:B16="もみじ３号")))</f>
        <v>8.25</v>
      </c>
      <c r="E19" s="12" cm="1">
        <f t="array" ref="E19">AVERAGE(_xlfn._xlws.FILTER(E2:E16, (B2:B16="もみじ３号")))</f>
        <v>3.375</v>
      </c>
      <c r="F19" s="12" cm="1">
        <f t="array" ref="F19">AVERAGE(_xlfn._xlws.FILTER(F2:F16, (B2:B16="もみじ３号")))</f>
        <v>2.1875</v>
      </c>
      <c r="G19" s="12" cm="1">
        <f t="array" ref="G19">AVERAGE(_xlfn._xlws.FILTER(G2:G16, (B2:B16="もみじ３号")))</f>
        <v>1.125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45085</v>
      </c>
      <c r="N19" s="45">
        <v>1</v>
      </c>
    </row>
    <row r="20" spans="1:14" s="9" customFormat="1">
      <c r="A20" s="7" t="s">
        <v>21</v>
      </c>
      <c r="B20" s="8"/>
      <c r="C20" s="13">
        <v>4.7777777777777777</v>
      </c>
      <c r="D20" s="13">
        <f>AVERAGE(D2:D16)</f>
        <v>2.4666666666666668</v>
      </c>
      <c r="E20" s="13">
        <f>AVERAGE(E2:E16)</f>
        <v>1.3166666666666667</v>
      </c>
      <c r="F20" s="13">
        <f t="shared" ref="F20:L20" si="0">AVERAGE(F2:F16)</f>
        <v>0.83333333333333337</v>
      </c>
      <c r="G20" s="13">
        <f t="shared" si="0"/>
        <v>0.53333333333333333</v>
      </c>
      <c r="H20" s="13">
        <f t="shared" si="0"/>
        <v>0.25</v>
      </c>
      <c r="I20" s="13">
        <f t="shared" si="0"/>
        <v>0.18333333333333332</v>
      </c>
      <c r="J20" s="13">
        <f t="shared" si="0"/>
        <v>0.16666666666666666</v>
      </c>
      <c r="K20" s="13">
        <f t="shared" si="0"/>
        <v>0.16666666666666666</v>
      </c>
      <c r="L20" s="13">
        <f t="shared" si="0"/>
        <v>3.3333333333333333E-2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pageSetup paperSize="9" orientation="portrait" horizontalDpi="0" verticalDpi="0"/>
  <ignoredErrors>
    <ignoredError sqref="D20:E20 F20:L20 D17:E17 F17:L18 D18:E18 D19:L19" formulaRange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5FC7-C482-A840-8387-4A1AD840857A}">
  <dimension ref="A1:N21"/>
  <sheetViews>
    <sheetView tabSelected="1" workbookViewId="0">
      <selection activeCell="H23" sqref="H23"/>
    </sheetView>
  </sheetViews>
  <sheetFormatPr baseColWidth="10" defaultRowHeight="20"/>
  <sheetData>
    <row r="1" spans="1:14">
      <c r="A1" s="10" t="s">
        <v>0</v>
      </c>
      <c r="B1" s="8" t="s">
        <v>1</v>
      </c>
      <c r="C1" s="11">
        <v>45492</v>
      </c>
      <c r="D1" s="11">
        <v>45444</v>
      </c>
      <c r="E1" s="11">
        <v>45434</v>
      </c>
      <c r="F1" s="11">
        <v>45419</v>
      </c>
      <c r="G1" s="11">
        <v>45397</v>
      </c>
      <c r="H1" s="11">
        <v>45386</v>
      </c>
      <c r="I1" s="11">
        <v>45372</v>
      </c>
      <c r="J1" s="11">
        <v>45355</v>
      </c>
      <c r="K1" s="11">
        <v>45342</v>
      </c>
      <c r="L1" s="11">
        <v>45328</v>
      </c>
      <c r="M1" s="9" t="s">
        <v>99</v>
      </c>
      <c r="N1" s="9" t="s">
        <v>101</v>
      </c>
    </row>
    <row r="2" spans="1:14">
      <c r="A2" s="5" t="s">
        <v>2</v>
      </c>
      <c r="B2" s="2" t="s">
        <v>3</v>
      </c>
      <c r="C2" s="14">
        <v>0</v>
      </c>
      <c r="D2" s="16">
        <v>1</v>
      </c>
      <c r="E2" s="14">
        <v>2.75</v>
      </c>
      <c r="F2" s="14">
        <v>2.25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1">
        <v>45442</v>
      </c>
      <c r="N2" s="43">
        <v>1</v>
      </c>
    </row>
    <row r="3" spans="1:14">
      <c r="A3" s="5" t="s">
        <v>4</v>
      </c>
      <c r="B3" s="2" t="s">
        <v>5</v>
      </c>
      <c r="C3" s="14">
        <v>1.7</v>
      </c>
      <c r="D3" s="14">
        <v>0</v>
      </c>
      <c r="E3" s="14">
        <v>3.25</v>
      </c>
      <c r="F3" s="14">
        <v>2.25</v>
      </c>
      <c r="G3" s="14">
        <v>1</v>
      </c>
      <c r="H3" s="14">
        <v>0.25</v>
      </c>
      <c r="I3" s="14">
        <v>0.25</v>
      </c>
      <c r="J3" s="14">
        <v>0</v>
      </c>
      <c r="K3" s="14">
        <v>0</v>
      </c>
      <c r="L3" s="14">
        <v>0</v>
      </c>
      <c r="M3" s="41">
        <v>45447</v>
      </c>
      <c r="N3" s="43">
        <v>1</v>
      </c>
    </row>
    <row r="4" spans="1:14">
      <c r="A4" s="5" t="s">
        <v>6</v>
      </c>
      <c r="B4" s="2" t="s">
        <v>3</v>
      </c>
      <c r="C4" s="14">
        <v>0</v>
      </c>
      <c r="D4" s="14">
        <v>1</v>
      </c>
      <c r="E4" s="14">
        <v>0.5</v>
      </c>
      <c r="F4" s="14">
        <v>0.25</v>
      </c>
      <c r="G4" s="14">
        <v>0.25</v>
      </c>
      <c r="H4" s="14">
        <v>0.25</v>
      </c>
      <c r="I4" s="14">
        <v>0</v>
      </c>
      <c r="J4" s="14">
        <v>0</v>
      </c>
      <c r="K4" s="14">
        <v>0</v>
      </c>
      <c r="L4" s="14">
        <v>0</v>
      </c>
      <c r="M4" s="41">
        <v>45442</v>
      </c>
      <c r="N4" s="43">
        <v>1</v>
      </c>
    </row>
    <row r="5" spans="1:14">
      <c r="A5" s="5" t="s">
        <v>7</v>
      </c>
      <c r="B5" s="2" t="s">
        <v>3</v>
      </c>
      <c r="C5" s="14">
        <v>0</v>
      </c>
      <c r="D5" s="14">
        <v>0</v>
      </c>
      <c r="E5" s="14">
        <v>2.25</v>
      </c>
      <c r="F5" s="14">
        <v>1</v>
      </c>
      <c r="G5" s="14">
        <v>0.75</v>
      </c>
      <c r="H5" s="14">
        <v>0</v>
      </c>
      <c r="I5" s="14">
        <v>0.25</v>
      </c>
      <c r="J5" s="14">
        <v>0.25</v>
      </c>
      <c r="K5" s="14">
        <v>0.25</v>
      </c>
      <c r="L5" s="14">
        <v>0</v>
      </c>
      <c r="M5" s="41">
        <v>45442</v>
      </c>
      <c r="N5" s="43">
        <v>1</v>
      </c>
    </row>
    <row r="6" spans="1:14">
      <c r="A6" s="5" t="s">
        <v>8</v>
      </c>
      <c r="B6" s="2" t="s">
        <v>3</v>
      </c>
      <c r="C6" s="14">
        <v>0</v>
      </c>
      <c r="D6" s="14">
        <v>3</v>
      </c>
      <c r="E6" s="14">
        <v>0.5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1">
        <v>45442</v>
      </c>
      <c r="N6" s="43">
        <v>1</v>
      </c>
    </row>
    <row r="7" spans="1:14">
      <c r="A7" s="5" t="s">
        <v>9</v>
      </c>
      <c r="B7" s="2" t="s">
        <v>3</v>
      </c>
      <c r="C7" s="14">
        <v>0</v>
      </c>
      <c r="D7" s="14">
        <v>1</v>
      </c>
      <c r="E7" s="14">
        <v>0.25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1">
        <v>45442</v>
      </c>
      <c r="N7" s="43">
        <v>1</v>
      </c>
    </row>
    <row r="8" spans="1:14">
      <c r="A8" s="5" t="s">
        <v>10</v>
      </c>
      <c r="B8" s="2" t="s">
        <v>11</v>
      </c>
      <c r="C8" s="14">
        <v>8.3000000000000007</v>
      </c>
      <c r="D8" s="14">
        <v>2</v>
      </c>
      <c r="E8" s="14">
        <v>0.75</v>
      </c>
      <c r="F8" s="14">
        <v>0.5</v>
      </c>
      <c r="G8" s="14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1">
        <v>45450</v>
      </c>
      <c r="N8" s="43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0.75</v>
      </c>
      <c r="F9" s="14">
        <v>0.5</v>
      </c>
      <c r="G9" s="14">
        <v>0.5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1">
        <v>45442</v>
      </c>
      <c r="N9" s="43">
        <v>1</v>
      </c>
    </row>
    <row r="10" spans="1:14">
      <c r="A10" s="5" t="s">
        <v>13</v>
      </c>
      <c r="B10" s="2" t="s">
        <v>3</v>
      </c>
      <c r="C10" s="14">
        <v>1.7</v>
      </c>
      <c r="D10" s="14">
        <v>0</v>
      </c>
      <c r="E10" s="14">
        <v>2.75</v>
      </c>
      <c r="F10" s="14">
        <v>2.25</v>
      </c>
      <c r="G10" s="14">
        <v>2.25</v>
      </c>
      <c r="H10" s="14">
        <v>1.75</v>
      </c>
      <c r="I10" s="14">
        <v>1.75</v>
      </c>
      <c r="J10" s="14">
        <v>0.5</v>
      </c>
      <c r="K10" s="14">
        <v>0</v>
      </c>
      <c r="L10" s="14">
        <v>0.25</v>
      </c>
      <c r="M10" s="41">
        <v>45442</v>
      </c>
      <c r="N10" s="43">
        <v>1</v>
      </c>
    </row>
    <row r="11" spans="1:14">
      <c r="A11" s="5" t="s">
        <v>14</v>
      </c>
      <c r="B11" s="2" t="s">
        <v>11</v>
      </c>
      <c r="C11" s="14">
        <v>11.7</v>
      </c>
      <c r="D11" s="14">
        <v>2</v>
      </c>
      <c r="E11" s="14">
        <v>1</v>
      </c>
      <c r="F11" s="14">
        <v>0.5</v>
      </c>
      <c r="G11" s="14">
        <v>0.5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1">
        <v>45450</v>
      </c>
      <c r="N11" s="43">
        <v>1</v>
      </c>
    </row>
    <row r="12" spans="1:14">
      <c r="A12" s="5" t="s">
        <v>15</v>
      </c>
      <c r="B12" s="2" t="s">
        <v>5</v>
      </c>
      <c r="C12" s="14">
        <v>1.7</v>
      </c>
      <c r="D12" s="14">
        <v>2</v>
      </c>
      <c r="E12" s="14">
        <v>0.25</v>
      </c>
      <c r="F12" s="14">
        <v>0.25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1">
        <v>45447</v>
      </c>
      <c r="N12" s="43">
        <v>1</v>
      </c>
    </row>
    <row r="13" spans="1:14">
      <c r="A13" s="5" t="s">
        <v>16</v>
      </c>
      <c r="B13" s="2" t="s">
        <v>23</v>
      </c>
      <c r="C13" s="14">
        <v>0</v>
      </c>
      <c r="D13" s="14">
        <v>0</v>
      </c>
      <c r="E13" s="14">
        <v>0.5</v>
      </c>
      <c r="F13" s="14">
        <v>0.25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1">
        <v>45450</v>
      </c>
      <c r="N13" s="43">
        <v>1</v>
      </c>
    </row>
    <row r="14" spans="1:14">
      <c r="A14" s="5" t="s">
        <v>17</v>
      </c>
      <c r="B14" s="2" t="s">
        <v>3</v>
      </c>
      <c r="C14" s="14">
        <v>0</v>
      </c>
      <c r="D14" s="14">
        <v>3</v>
      </c>
      <c r="E14" s="14">
        <v>1</v>
      </c>
      <c r="F14" s="14">
        <v>1</v>
      </c>
      <c r="G14" s="14">
        <v>0.5</v>
      </c>
      <c r="H14" s="14">
        <v>0.5</v>
      </c>
      <c r="I14" s="14">
        <v>0.5</v>
      </c>
      <c r="J14" s="14">
        <v>0.5</v>
      </c>
      <c r="K14" s="14">
        <v>0</v>
      </c>
      <c r="L14" s="14">
        <v>0</v>
      </c>
      <c r="M14" s="41">
        <v>45442</v>
      </c>
      <c r="N14" s="43">
        <v>1</v>
      </c>
    </row>
    <row r="15" spans="1:14">
      <c r="A15" s="5" t="s">
        <v>18</v>
      </c>
      <c r="B15" s="2" t="s">
        <v>11</v>
      </c>
      <c r="C15" s="14">
        <v>0</v>
      </c>
      <c r="D15" s="14">
        <v>0</v>
      </c>
      <c r="E15" s="14">
        <v>0.5</v>
      </c>
      <c r="F15" s="14">
        <v>0.5</v>
      </c>
      <c r="G15" s="14">
        <v>0.25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1">
        <v>45450</v>
      </c>
      <c r="N15" s="43">
        <v>1</v>
      </c>
    </row>
    <row r="16" spans="1:14">
      <c r="A16" s="6" t="s">
        <v>19</v>
      </c>
      <c r="B16" s="3" t="s">
        <v>5</v>
      </c>
      <c r="C16" s="15">
        <v>0</v>
      </c>
      <c r="D16" s="15">
        <v>0</v>
      </c>
      <c r="E16" s="15">
        <v>2</v>
      </c>
      <c r="F16" s="15">
        <v>2</v>
      </c>
      <c r="G16" s="15">
        <v>1.5</v>
      </c>
      <c r="H16" s="15">
        <v>0.25</v>
      </c>
      <c r="I16" s="15">
        <v>0.25</v>
      </c>
      <c r="J16" s="15">
        <v>0</v>
      </c>
      <c r="K16" s="15">
        <v>0</v>
      </c>
      <c r="L16" s="15">
        <v>0</v>
      </c>
      <c r="M16" s="42">
        <v>45447</v>
      </c>
      <c r="N16" s="44">
        <v>1</v>
      </c>
    </row>
    <row r="17" spans="1:14">
      <c r="A17" s="5" t="s">
        <v>20</v>
      </c>
      <c r="B17" s="4" t="s">
        <v>3</v>
      </c>
      <c r="C17" s="12" cm="1">
        <f t="array" ref="C17">AVERAGE(_xlfn._xlws.FILTER(C2:C16, (B2:B16="ターザン")+(B2:B16="ターボ")))</f>
        <v>0.21249999999999999</v>
      </c>
      <c r="D17" s="12" cm="1">
        <f t="array" ref="D17">AVERAGE(_xlfn._xlws.FILTER(D2:D16, (B2:B16="ターザン")+(B2:B16="ターボ")))</f>
        <v>1.125</v>
      </c>
      <c r="E17" s="12" cm="1">
        <f t="array" ref="E17">AVERAGE(_xlfn._xlws.FILTER(E2:E16, (B2:B16="ターザン")+(B2:B16="ターボ")))</f>
        <v>1.34375</v>
      </c>
      <c r="F17" s="12" cm="1">
        <f t="array" ref="F17">AVERAGE(_xlfn._xlws.FILTER(F2:F16, (B2:B16="ターザン")+(B2:B16="ターボ")))</f>
        <v>0.90625</v>
      </c>
      <c r="G17" s="12" cm="1">
        <f t="array" ref="G17">AVERAGE(_xlfn._xlws.FILTER(G2:G16, (B2:B16="ターザン")+(B2:B16="ターボ")))</f>
        <v>0.53125</v>
      </c>
      <c r="H17" s="12" cm="1">
        <f t="array" ref="H17">AVERAGE(_xlfn._xlws.FILTER(H2:H16, (B2:B16="ターザン")+(B2:B16="ターボ")))</f>
        <v>0.3125</v>
      </c>
      <c r="I17" s="12" cm="1">
        <f t="array" ref="I17">AVERAGE(_xlfn._xlws.FILTER(I2:I16, (B2:B16="ターザン")+(B2:B16="ターボ")))</f>
        <v>0.3125</v>
      </c>
      <c r="J17" s="12" cm="1">
        <f t="array" ref="J17">AVERAGE(_xlfn._xlws.FILTER(J2:J16, (B2:B16="ターザン")+(B2:B16="ターボ")))</f>
        <v>0.15625</v>
      </c>
      <c r="K17" s="12" cm="1">
        <f t="array" ref="K17">AVERAGE(_xlfn._xlws.FILTER(K2:K16, (B2:B16="ターザン")+(B2:B16="ターボ")))</f>
        <v>3.125E-2</v>
      </c>
      <c r="L17" s="12" cm="1">
        <f t="array" ref="L17">AVERAGE(_xlfn._xlws.FILTER(L2:L16, (B2:B16="ターザン")+(B2:B16="ターボ")))</f>
        <v>3.125E-2</v>
      </c>
      <c r="M17" s="40" cm="1">
        <f t="array" ref="M17">AVERAGE(_xlfn._xlws.FILTER(M2:M16, (B2:B16="ターザン")+(B2:B16="ターボ")))</f>
        <v>45442</v>
      </c>
      <c r="N17" s="45">
        <v>1</v>
      </c>
    </row>
    <row r="18" spans="1:14">
      <c r="A18" s="5" t="s">
        <v>20</v>
      </c>
      <c r="B18" s="2" t="s">
        <v>22</v>
      </c>
      <c r="C18" s="12" cm="1">
        <f t="array" ref="C18">AVERAGE(_xlfn._xlws.FILTER(C2:C16, (B2:B16="もみじの輝")))</f>
        <v>1.1333333333333333</v>
      </c>
      <c r="D18" s="12" cm="1">
        <f t="array" ref="D18">AVERAGE(_xlfn._xlws.FILTER(D2:D16, (B2:B16="もみじの輝")))</f>
        <v>0.66666666666666663</v>
      </c>
      <c r="E18" s="12" cm="1">
        <f t="array" ref="E18">AVERAGE(_xlfn._xlws.FILTER(E2:E16, (B2:B16="もみじの輝")))</f>
        <v>1.8333333333333333</v>
      </c>
      <c r="F18" s="12" cm="1">
        <f t="array" ref="F18">AVERAGE(_xlfn._xlws.FILTER(F2:F16, (B2:B16="もみじの輝")))</f>
        <v>1.5</v>
      </c>
      <c r="G18" s="12" cm="1">
        <f t="array" ref="G18">AVERAGE(_xlfn._xlws.FILTER(G2:G16, (B2:B16="もみじの輝")))</f>
        <v>0.83333333333333337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0.16666666666666666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0" cm="1">
        <f t="array" ref="M18">AVERAGE(_xlfn._xlws.FILTER(M2:M16, (B2:B16="もみじの輝")))</f>
        <v>45447</v>
      </c>
      <c r="N18" s="43">
        <v>1</v>
      </c>
    </row>
    <row r="19" spans="1:14">
      <c r="A19" s="5" t="s">
        <v>20</v>
      </c>
      <c r="B19" s="4" t="s">
        <v>11</v>
      </c>
      <c r="C19" s="12" cm="1">
        <f t="array" ref="C19">AVERAGE(_xlfn._xlws.FILTER(C2:C16, (B2:B16="もみじ３号")))</f>
        <v>5</v>
      </c>
      <c r="D19" s="12" cm="1">
        <f t="array" ref="D19">AVERAGE(_xlfn._xlws.FILTER(D2:D16, (B2:B16="もみじ３号")))</f>
        <v>1</v>
      </c>
      <c r="E19" s="12" cm="1">
        <f t="array" ref="E19">AVERAGE(_xlfn._xlws.FILTER(E2:E16, (B2:B16="もみじ３号")))</f>
        <v>0.6875</v>
      </c>
      <c r="F19" s="12" cm="1">
        <f t="array" ref="F19">AVERAGE(_xlfn._xlws.FILTER(F2:F16, (B2:B16="もみじ３号")))</f>
        <v>0.4375</v>
      </c>
      <c r="G19" s="12" cm="1">
        <f t="array" ref="G19">AVERAGE(_xlfn._xlws.FILTER(G2:G16, (B2:B16="もみじ３号")))</f>
        <v>0.25</v>
      </c>
      <c r="H19" s="12" cm="1">
        <f t="array" ref="H19">AVERAGE(_xlfn._xlws.FILTER(H2:H16, (B2:B16="もみじ３号")))</f>
        <v>0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0" cm="1">
        <f t="array" ref="M19">AVERAGE(_xlfn._xlws.FILTER(M2:M16, (B2:B16="もみじ３号")))</f>
        <v>45450</v>
      </c>
      <c r="N19" s="45">
        <v>1</v>
      </c>
    </row>
    <row r="20" spans="1:14">
      <c r="A20" s="7" t="s">
        <v>21</v>
      </c>
      <c r="B20" s="8"/>
      <c r="C20" s="13">
        <v>4.7777777777777777</v>
      </c>
      <c r="D20" s="13">
        <f>AVERAGE(D2:D16)</f>
        <v>1</v>
      </c>
      <c r="E20" s="13">
        <f>AVERAGE(E2:E16)</f>
        <v>1.2666666666666666</v>
      </c>
      <c r="F20" s="13">
        <f t="shared" ref="F20:L20" si="0">AVERAGE(F2:F16)</f>
        <v>0.9</v>
      </c>
      <c r="G20" s="13">
        <f t="shared" si="0"/>
        <v>0.51666666666666672</v>
      </c>
      <c r="H20" s="13">
        <f t="shared" si="0"/>
        <v>0.2</v>
      </c>
      <c r="I20" s="13">
        <f t="shared" si="0"/>
        <v>0.2</v>
      </c>
      <c r="J20" s="13">
        <f t="shared" si="0"/>
        <v>8.3333333333333329E-2</v>
      </c>
      <c r="K20" s="13">
        <f t="shared" si="0"/>
        <v>1.6666666666666666E-2</v>
      </c>
      <c r="L20" s="13">
        <f t="shared" si="0"/>
        <v>1.6666666666666666E-2</v>
      </c>
      <c r="M20" s="9"/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C17:L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Rintaro Ito</dc:creator>
  <cp:lastModifiedBy>Rintaro Ito</cp:lastModifiedBy>
  <dcterms:created xsi:type="dcterms:W3CDTF">2025-04-07T18:59:50Z</dcterms:created>
  <dcterms:modified xsi:type="dcterms:W3CDTF">2025-06-02T13:16:16Z</dcterms:modified>
</cp:coreProperties>
</file>