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12CA3D6-1869-499E-937C-4BDB172BE0D6}" xr6:coauthVersionLast="43" xr6:coauthVersionMax="43" xr10:uidLastSave="{00000000-0000-0000-0000-000000000000}"/>
  <bookViews>
    <workbookView xWindow="-120" yWindow="-120" windowWidth="29040" windowHeight="15840" tabRatio="644" activeTab="1" xr2:uid="{00000000-000D-0000-FFFF-FFFF00000000}"/>
  </bookViews>
  <sheets>
    <sheet name="单词本记录" sheetId="1" r:id="rId1"/>
    <sheet name="时间统计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单词本记录!$J$2:$J$108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单词本记录!$J$2:$J$96</definedName>
    <definedName name="_xlchart.v1.4" hidden="1">单词效率统计!$B$1</definedName>
    <definedName name="_xlchart.v1.5" hidden="1">单词效率统计!$B$2:$B$114</definedName>
    <definedName name="_xlchart.v1.6" hidden="1">单词效率统计!$E$1</definedName>
    <definedName name="_xlchart.v1.7" hidden="1">单词效率统计!$E$2:$E$114</definedName>
    <definedName name="_xlchart.v1.8" hidden="1">单词效率统计!$D$1</definedName>
    <definedName name="_xlchart.v1.9" hidden="1">单词效率统计!$D$2:$D$100</definedName>
    <definedName name="CalendarYear">'[1]1 月'!$K$2</definedName>
    <definedName name="DaysAndWeeks">{0,1,2,3,4,5,6} + {0;1;2;3;4;5}*7</definedName>
    <definedName name="WeekStart">'[1]1 月'!$K$3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28" i="1" l="1"/>
  <c r="W128" i="1"/>
  <c r="X128" i="1"/>
  <c r="V129" i="1"/>
  <c r="W129" i="1"/>
  <c r="X129" i="1"/>
  <c r="K128" i="1"/>
  <c r="L128" i="1"/>
  <c r="M128" i="1"/>
  <c r="K129" i="1"/>
  <c r="L129" i="1"/>
  <c r="M129" i="1"/>
  <c r="H128" i="1"/>
  <c r="H129" i="1"/>
  <c r="I129" i="1"/>
  <c r="G129" i="1"/>
  <c r="F129" i="1"/>
  <c r="I128" i="1"/>
  <c r="G128" i="1"/>
  <c r="F128" i="1"/>
  <c r="K116" i="1" l="1"/>
  <c r="L116" i="1"/>
  <c r="M116" i="1"/>
  <c r="V116" i="1"/>
  <c r="W116" i="1"/>
  <c r="X116" i="1" s="1"/>
  <c r="K117" i="1"/>
  <c r="L117" i="1"/>
  <c r="M117" i="1"/>
  <c r="V117" i="1"/>
  <c r="W117" i="1"/>
  <c r="X117" i="1"/>
  <c r="K118" i="1"/>
  <c r="L118" i="1"/>
  <c r="M118" i="1"/>
  <c r="V118" i="1"/>
  <c r="W118" i="1"/>
  <c r="X118" i="1" s="1"/>
  <c r="K119" i="1"/>
  <c r="L119" i="1"/>
  <c r="M119" i="1"/>
  <c r="V119" i="1"/>
  <c r="W119" i="1"/>
  <c r="X119" i="1"/>
  <c r="K120" i="1"/>
  <c r="L120" i="1"/>
  <c r="M120" i="1"/>
  <c r="V120" i="1"/>
  <c r="W120" i="1"/>
  <c r="X120" i="1" s="1"/>
  <c r="K121" i="1"/>
  <c r="L121" i="1"/>
  <c r="M121" i="1"/>
  <c r="V121" i="1"/>
  <c r="W121" i="1"/>
  <c r="X121" i="1"/>
  <c r="K122" i="1"/>
  <c r="L122" i="1"/>
  <c r="M122" i="1"/>
  <c r="V122" i="1"/>
  <c r="W122" i="1"/>
  <c r="X122" i="1" s="1"/>
  <c r="K123" i="1"/>
  <c r="L123" i="1"/>
  <c r="M123" i="1"/>
  <c r="V123" i="1"/>
  <c r="W123" i="1"/>
  <c r="X123" i="1"/>
  <c r="K124" i="1"/>
  <c r="L124" i="1"/>
  <c r="M124" i="1"/>
  <c r="V124" i="1"/>
  <c r="W124" i="1"/>
  <c r="X124" i="1" s="1"/>
  <c r="K125" i="1"/>
  <c r="L125" i="1"/>
  <c r="M125" i="1"/>
  <c r="V125" i="1"/>
  <c r="W125" i="1"/>
  <c r="X125" i="1"/>
  <c r="K126" i="1"/>
  <c r="L126" i="1"/>
  <c r="M126" i="1"/>
  <c r="V126" i="1"/>
  <c r="W126" i="1"/>
  <c r="X126" i="1" s="1"/>
  <c r="K127" i="1"/>
  <c r="L127" i="1"/>
  <c r="M127" i="1"/>
  <c r="V127" i="1"/>
  <c r="W127" i="1"/>
  <c r="X127" i="1"/>
  <c r="I118" i="1"/>
  <c r="I119" i="1"/>
  <c r="I120" i="1"/>
  <c r="I121" i="1"/>
  <c r="I122" i="1"/>
  <c r="I123" i="1"/>
  <c r="I124" i="1"/>
  <c r="I125" i="1"/>
  <c r="I126" i="1"/>
  <c r="I127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G127" i="1"/>
  <c r="F118" i="1"/>
  <c r="F119" i="1"/>
  <c r="F120" i="1"/>
  <c r="F121" i="1"/>
  <c r="F122" i="1"/>
  <c r="F123" i="1"/>
  <c r="F124" i="1"/>
  <c r="F125" i="1"/>
  <c r="F126" i="1"/>
  <c r="F127" i="1"/>
  <c r="G126" i="1"/>
  <c r="G125" i="1"/>
  <c r="G124" i="1"/>
  <c r="G123" i="1"/>
  <c r="G122" i="1"/>
  <c r="G121" i="1"/>
  <c r="G120" i="1"/>
  <c r="G119" i="1"/>
  <c r="G118" i="1"/>
  <c r="BZ48" i="4"/>
  <c r="CA48" i="4"/>
  <c r="CB48" i="4"/>
  <c r="CC48" i="4"/>
  <c r="CD48" i="4"/>
  <c r="CE48" i="4"/>
  <c r="CF48" i="4"/>
  <c r="CG48" i="4"/>
  <c r="BZ49" i="4"/>
  <c r="CA49" i="4"/>
  <c r="CB49" i="4"/>
  <c r="CC49" i="4"/>
  <c r="CD49" i="4"/>
  <c r="CE49" i="4"/>
  <c r="CF49" i="4"/>
  <c r="CG49" i="4"/>
  <c r="BZ50" i="4"/>
  <c r="CA50" i="4"/>
  <c r="CB50" i="4"/>
  <c r="CC50" i="4"/>
  <c r="CD50" i="4"/>
  <c r="CE50" i="4"/>
  <c r="CF50" i="4"/>
  <c r="CG50" i="4"/>
  <c r="BZ51" i="4"/>
  <c r="CA51" i="4"/>
  <c r="CB51" i="4"/>
  <c r="CC51" i="4"/>
  <c r="CD51" i="4"/>
  <c r="CE51" i="4"/>
  <c r="CF51" i="4"/>
  <c r="CG51" i="4"/>
  <c r="BZ52" i="4"/>
  <c r="CA52" i="4"/>
  <c r="CB52" i="4"/>
  <c r="CC52" i="4"/>
  <c r="CD52" i="4"/>
  <c r="CE52" i="4"/>
  <c r="CF52" i="4"/>
  <c r="CG52" i="4"/>
  <c r="BZ53" i="4"/>
  <c r="CA53" i="4"/>
  <c r="CB53" i="4"/>
  <c r="CC53" i="4"/>
  <c r="CD53" i="4"/>
  <c r="CE53" i="4"/>
  <c r="CF53" i="4"/>
  <c r="CG53" i="4"/>
  <c r="BZ45" i="4"/>
  <c r="CA45" i="4"/>
  <c r="CB45" i="4"/>
  <c r="CC45" i="4"/>
  <c r="CD45" i="4"/>
  <c r="CE45" i="4"/>
  <c r="CF45" i="4"/>
  <c r="CG45" i="4"/>
  <c r="BT48" i="4" l="1"/>
  <c r="BU48" i="4"/>
  <c r="BV48" i="4"/>
  <c r="BW48" i="4"/>
  <c r="BX48" i="4"/>
  <c r="BY48" i="4"/>
  <c r="BT49" i="4"/>
  <c r="BU49" i="4"/>
  <c r="BV49" i="4"/>
  <c r="BW49" i="4"/>
  <c r="BX49" i="4"/>
  <c r="BY49" i="4"/>
  <c r="BT50" i="4"/>
  <c r="BU50" i="4"/>
  <c r="BV50" i="4"/>
  <c r="BW50" i="4"/>
  <c r="BX50" i="4"/>
  <c r="BY50" i="4"/>
  <c r="BT51" i="4"/>
  <c r="BU51" i="4"/>
  <c r="BV51" i="4"/>
  <c r="BW51" i="4"/>
  <c r="BX51" i="4"/>
  <c r="BY51" i="4"/>
  <c r="BT52" i="4"/>
  <c r="BU52" i="4"/>
  <c r="BV52" i="4"/>
  <c r="BW52" i="4"/>
  <c r="BX52" i="4"/>
  <c r="BY52" i="4"/>
  <c r="BT53" i="4"/>
  <c r="BU53" i="4"/>
  <c r="BT45" i="4"/>
  <c r="BU45" i="4"/>
  <c r="BV45" i="4"/>
  <c r="BW45" i="4"/>
  <c r="BX45" i="4"/>
  <c r="BY45" i="4"/>
  <c r="BW53" i="4" l="1"/>
  <c r="BY53" i="4"/>
  <c r="BV53" i="4"/>
  <c r="BX53" i="4"/>
  <c r="I117" i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BO48" i="4" l="1"/>
  <c r="BP48" i="4"/>
  <c r="BQ48" i="4"/>
  <c r="BR48" i="4"/>
  <c r="BS48" i="4"/>
  <c r="BO49" i="4"/>
  <c r="BP49" i="4"/>
  <c r="BQ49" i="4"/>
  <c r="BQ53" i="4" s="1"/>
  <c r="BR49" i="4"/>
  <c r="BS49" i="4"/>
  <c r="BO50" i="4"/>
  <c r="BP50" i="4"/>
  <c r="BQ50" i="4"/>
  <c r="BR50" i="4"/>
  <c r="BS50" i="4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M113" i="1"/>
  <c r="V113" i="1"/>
  <c r="H113" i="1"/>
  <c r="I113" i="1"/>
  <c r="G113" i="1"/>
  <c r="F113" i="1"/>
  <c r="L114" i="1" s="1"/>
  <c r="BS53" i="4" l="1"/>
  <c r="BP53" i="4"/>
  <c r="BR53" i="4"/>
  <c r="K112" i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M111" i="1"/>
  <c r="V111" i="1"/>
  <c r="L111" i="1" l="1"/>
  <c r="W113" i="1"/>
  <c r="X113" i="1" s="1"/>
  <c r="W112" i="1"/>
  <c r="X112" i="1" s="1"/>
  <c r="W114" i="1"/>
  <c r="X114" i="1" s="1"/>
  <c r="BO45" i="4"/>
  <c r="BP45" i="4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M108" i="1"/>
  <c r="V108" i="1"/>
  <c r="K109" i="1"/>
  <c r="M109" i="1"/>
  <c r="V109" i="1"/>
  <c r="H105" i="1"/>
  <c r="H106" i="1"/>
  <c r="W109" i="1" s="1"/>
  <c r="X109" i="1" s="1"/>
  <c r="H107" i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F107" i="1"/>
  <c r="L108" i="1" l="1"/>
  <c r="W110" i="1"/>
  <c r="X110" i="1" s="1"/>
  <c r="W108" i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K158" i="4" l="1"/>
  <c r="BG158" i="4"/>
  <c r="BC158" i="4"/>
  <c r="AY158" i="4"/>
  <c r="AU158" i="4"/>
  <c r="AQ158" i="4"/>
  <c r="AM158" i="4"/>
  <c r="AI158" i="4"/>
  <c r="AE158" i="4"/>
  <c r="AA158" i="4"/>
  <c r="W158" i="4"/>
  <c r="S158" i="4"/>
  <c r="O158" i="4"/>
  <c r="K158" i="4"/>
  <c r="G158" i="4"/>
  <c r="BX158" i="4"/>
  <c r="BW158" i="4"/>
  <c r="BV158" i="4"/>
  <c r="C158" i="4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L106" i="1" l="1"/>
  <c r="L107" i="1"/>
  <c r="H103" i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W106" i="1" l="1"/>
  <c r="X106" i="1" s="1"/>
  <c r="L104" i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I97" i="1"/>
  <c r="K97" i="1"/>
  <c r="M97" i="1"/>
  <c r="F98" i="1"/>
  <c r="L98" i="1" s="1"/>
  <c r="G98" i="1"/>
  <c r="H98" i="1"/>
  <c r="I98" i="1"/>
  <c r="K98" i="1"/>
  <c r="M98" i="1"/>
  <c r="F99" i="1"/>
  <c r="G99" i="1"/>
  <c r="H99" i="1"/>
  <c r="I99" i="1"/>
  <c r="K99" i="1"/>
  <c r="M99" i="1"/>
  <c r="F100" i="1"/>
  <c r="G100" i="1"/>
  <c r="H100" i="1"/>
  <c r="W103" i="1" s="1"/>
  <c r="X103" i="1" s="1"/>
  <c r="I100" i="1"/>
  <c r="K100" i="1"/>
  <c r="M100" i="1"/>
  <c r="W100" i="1" l="1"/>
  <c r="X100" i="1" s="1"/>
  <c r="L99" i="1"/>
  <c r="W101" i="1"/>
  <c r="X101" i="1" s="1"/>
  <c r="W102" i="1"/>
  <c r="X102" i="1" s="1"/>
  <c r="L100" i="1"/>
  <c r="L101" i="1"/>
  <c r="BC48" i="4"/>
  <c r="BC49" i="4"/>
  <c r="BC50" i="4"/>
  <c r="BC51" i="4"/>
  <c r="BC52" i="4"/>
  <c r="BC45" i="4"/>
  <c r="BC53" i="4" l="1"/>
  <c r="K96" i="1"/>
  <c r="M96" i="1"/>
  <c r="H96" i="1"/>
  <c r="W99" i="1" s="1"/>
  <c r="X99" i="1" s="1"/>
  <c r="I96" i="1"/>
  <c r="G96" i="1"/>
  <c r="F96" i="1"/>
  <c r="L97" i="1" s="1"/>
  <c r="BB48" i="4" l="1"/>
  <c r="BB49" i="4"/>
  <c r="BB50" i="4"/>
  <c r="BB51" i="4"/>
  <c r="BB52" i="4"/>
  <c r="BB45" i="4"/>
  <c r="BB53" i="4" l="1"/>
  <c r="V95" i="1"/>
  <c r="K95" i="1"/>
  <c r="M95" i="1"/>
  <c r="H95" i="1"/>
  <c r="W98" i="1" s="1"/>
  <c r="X98" i="1" s="1"/>
  <c r="I95" i="1"/>
  <c r="G95" i="1"/>
  <c r="F95" i="1"/>
  <c r="L96" i="1" s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K94" i="1"/>
  <c r="M94" i="1"/>
  <c r="H94" i="1"/>
  <c r="W97" i="1" s="1"/>
  <c r="X97" i="1" s="1"/>
  <c r="I94" i="1"/>
  <c r="G94" i="1"/>
  <c r="F94" i="1"/>
  <c r="L95" i="1" s="1"/>
  <c r="BA53" i="4" l="1"/>
  <c r="AZ53" i="4"/>
  <c r="AY48" i="4"/>
  <c r="AY49" i="4"/>
  <c r="AY50" i="4"/>
  <c r="AY51" i="4"/>
  <c r="AY52" i="4"/>
  <c r="AY45" i="4"/>
  <c r="V93" i="1"/>
  <c r="K93" i="1"/>
  <c r="M93" i="1"/>
  <c r="H93" i="1"/>
  <c r="W96" i="1" s="1"/>
  <c r="X96" i="1" s="1"/>
  <c r="I93" i="1"/>
  <c r="G93" i="1"/>
  <c r="F93" i="1"/>
  <c r="L94" i="1" s="1"/>
  <c r="AY53" i="4" l="1"/>
  <c r="V92" i="1"/>
  <c r="K92" i="1"/>
  <c r="H92" i="1"/>
  <c r="W95" i="1" s="1"/>
  <c r="X95" i="1" s="1"/>
  <c r="M92" i="1"/>
  <c r="I92" i="1"/>
  <c r="G92" i="1"/>
  <c r="F92" i="1"/>
  <c r="L93" i="1" s="1"/>
  <c r="AX48" i="4" l="1"/>
  <c r="AX49" i="4"/>
  <c r="AX50" i="4"/>
  <c r="AX51" i="4"/>
  <c r="AX52" i="4"/>
  <c r="AX45" i="4"/>
  <c r="AX53" i="4" l="1"/>
  <c r="V89" i="1"/>
  <c r="V90" i="1"/>
  <c r="V91" i="1"/>
  <c r="F89" i="1"/>
  <c r="G89" i="1"/>
  <c r="H89" i="1"/>
  <c r="I89" i="1"/>
  <c r="K89" i="1"/>
  <c r="M89" i="1"/>
  <c r="F90" i="1"/>
  <c r="L90" i="1" s="1"/>
  <c r="G90" i="1"/>
  <c r="H90" i="1"/>
  <c r="I90" i="1"/>
  <c r="K90" i="1"/>
  <c r="M90" i="1"/>
  <c r="F91" i="1"/>
  <c r="L92" i="1" s="1"/>
  <c r="G91" i="1"/>
  <c r="H91" i="1"/>
  <c r="W94" i="1" s="1"/>
  <c r="X94" i="1" s="1"/>
  <c r="I91" i="1"/>
  <c r="K91" i="1"/>
  <c r="M91" i="1"/>
  <c r="W92" i="1" l="1"/>
  <c r="X92" i="1" s="1"/>
  <c r="L91" i="1"/>
  <c r="W93" i="1"/>
  <c r="X93" i="1" s="1"/>
  <c r="AW48" i="4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W91" i="1" s="1"/>
  <c r="X91" i="1" s="1"/>
  <c r="I88" i="1"/>
  <c r="G88" i="1"/>
  <c r="F88" i="1"/>
  <c r="L89" i="1" s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W90" i="1" s="1"/>
  <c r="X90" i="1" s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W89" i="1" s="1"/>
  <c r="X89" i="1" s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W84" i="1" l="1"/>
  <c r="X84" i="1" s="1"/>
  <c r="AO53" i="4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L66" i="1" s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K53" i="4" l="1"/>
  <c r="S53" i="4"/>
  <c r="Q53" i="4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I58" i="1"/>
  <c r="G58" i="1"/>
  <c r="F58" i="1"/>
  <c r="W61" i="1" l="1"/>
  <c r="X61" i="1" s="1"/>
  <c r="L59" i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G35" i="1"/>
  <c r="I35" i="1"/>
  <c r="F35" i="1"/>
  <c r="L36" i="1" l="1"/>
  <c r="L37" i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G8" i="1"/>
  <c r="I8" i="1"/>
  <c r="F26" i="1"/>
  <c r="G26" i="1"/>
  <c r="I26" i="1"/>
  <c r="L8" i="1" l="1"/>
  <c r="L6" i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4" i="1" l="1"/>
  <c r="L16" i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<sst xmlns="http://schemas.openxmlformats.org/spreadsheetml/2006/main" count="1975" uniqueCount="819">
  <si>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</si>
  <si>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</si>
  <si>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</si>
  <si>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</si>
  <si>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</si>
  <si>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</si>
  <si>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</si>
  <si>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</si>
  <si>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</si>
  <si>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</si>
  <si>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</si>
  <si>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</si>
  <si>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</si>
  <si>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</si>
  <si>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</si>
  <si>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</si>
  <si>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</si>
  <si>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</si>
  <si>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</si>
  <si>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</si>
  <si>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</si>
  <si>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</si>
  <si>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</si>
  <si>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</si>
  <si>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</si>
  <si>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</si>
  <si>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</si>
  <si>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</si>
  <si>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</si>
  <si>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</si>
  <si>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</si>
  <si>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</si>
  <si>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</si>
  <si>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</si>
  <si>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</si>
  <si>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</si>
  <si>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</si>
  <si>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</si>
  <si>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</si>
  <si>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</si>
  <si>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</si>
  <si>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</si>
  <si>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</si>
  <si>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</si>
  <si>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</si>
  <si>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</si>
  <si>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</si>
  <si>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</si>
  <si>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</si>
  <si>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</si>
  <si>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</si>
  <si>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</si>
  <si>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</si>
  <si>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</si>
  <si>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</si>
  <si>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</si>
  <si>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</si>
  <si>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</si>
  <si>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</si>
  <si>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</si>
  <si>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</si>
  <si>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</si>
  <si>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</si>
  <si>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</si>
  <si>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</si>
  <si>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</si>
  <si>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</si>
  <si>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</si>
  <si>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</si>
  <si>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</si>
  <si>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</si>
  <si>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</si>
  <si>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</si>
  <si>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</si>
  <si>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</si>
  <si>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</si>
  <si>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</si>
  <si>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</si>
  <si>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</si>
  <si>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</si>
  <si>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</si>
  <si>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</si>
  <si>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</si>
  <si>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</si>
  <si>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</si>
  <si>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</si>
  <si>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</si>
  <si>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</si>
  <si>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</si>
  <si>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</si>
  <si>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</si>
  <si>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</si>
  <si>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</si>
  <si>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</si>
  <si>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</si>
  <si>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</si>
  <si>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</si>
  <si>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</si>
  <si>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</si>
  <si>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</si>
  <si>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</si>
  <si>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</si>
  <si>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</si>
  <si>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</si>
  <si>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</si>
  <si>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</si>
  <si>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</si>
  <si>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</si>
  <si>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</si>
  <si>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</si>
  <si>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</si>
  <si>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</si>
  <si>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</si>
  <si>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</si>
  <si>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</si>
  <si>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</si>
  <si>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</si>
  <si>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</si>
  <si>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</si>
  <si>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</si>
  <si>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</si>
  <si>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</si>
  <si>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</si>
  <si>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</si>
  <si>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</si>
  <si>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</si>
  <si>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</si>
  <si>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</si>
  <si>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</si>
  <si>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</si>
  <si>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</si>
  <si>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</si>
  <si>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</si>
  <si>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</si>
  <si>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</si>
  <si>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</si>
  <si>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</si>
  <si>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</si>
  <si>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</si>
  <si>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</si>
  <si>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</si>
  <si>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</si>
  <si>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</si>
  <si>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</si>
  <si>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</si>
  <si>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</si>
  <si>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</si>
  <si>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</si>
  <si>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</si>
  <si>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</si>
  <si>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</si>
  <si>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</si>
  <si>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</si>
  <si>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</si>
  <si>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</si>
  <si>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</si>
  <si>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</si>
  <si>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</si>
  <si>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</si>
  <si>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</si>
  <si>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</si>
  <si>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</si>
  <si>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</si>
  <si>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</si>
  <si>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</si>
  <si>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</si>
  <si>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</si>
  <si>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</si>
  <si>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</si>
  <si>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</si>
  <si>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</si>
  <si>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</si>
  <si>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</si>
  <si>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</si>
  <si>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</si>
  <si>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</si>
  <si>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</si>
  <si>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</si>
  <si>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</si>
  <si>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</si>
  <si>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</si>
  <si>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</si>
  <si>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</si>
  <si>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</si>
  <si>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</si>
  <si>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</si>
  <si>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</si>
  <si>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</si>
  <si>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</si>
  <si>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</si>
  <si>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</si>
  <si>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</si>
  <si>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</si>
  <si>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</si>
  <si>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</si>
  <si>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</si>
  <si>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</si>
  <si>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</si>
  <si>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</si>
  <si>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</si>
  <si>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</si>
  <si>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</si>
  <si>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</si>
  <si>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</si>
  <si>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</si>
  <si>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</si>
  <si>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</si>
  <si>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</si>
  <si>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</si>
  <si>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</si>
  <si>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</si>
  <si>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</si>
  <si>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</si>
  <si>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</si>
  <si>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</si>
  <si>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</si>
  <si>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</si>
  <si>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</si>
  <si>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</si>
  <si>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</si>
  <si>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</si>
  <si>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</si>
  <si>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</si>
  <si>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</si>
  <si>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</si>
  <si>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</si>
  <si>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</si>
  <si>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</si>
  <si>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</si>
  <si>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</si>
  <si>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</si>
  <si>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</si>
  <si>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</si>
  <si>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</si>
  <si>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</si>
  <si>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</si>
  <si>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</si>
  <si>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</si>
  <si>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</si>
  <si>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</si>
  <si>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</si>
  <si>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</si>
  <si>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</si>
  <si>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</si>
  <si>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</si>
  <si>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</si>
  <si>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</si>
  <si>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</si>
  <si>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</si>
  <si>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</si>
  <si>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</si>
  <si>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</si>
  <si>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</si>
  <si>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</si>
  <si>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</si>
  <si>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</si>
  <si>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</si>
  <si>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</si>
  <si>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</si>
  <si>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</si>
  <si>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</si>
  <si>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</si>
  <si>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</si>
  <si>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</si>
  <si>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</si>
  <si>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</si>
  <si>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</si>
  <si>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</si>
  <si>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</si>
  <si>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</si>
  <si>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</si>
  <si>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</si>
  <si>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</si>
  <si>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</si>
  <si>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</si>
  <si>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</si>
  <si>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</si>
  <si>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</si>
  <si>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</si>
  <si>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</si>
  <si>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</si>
  <si>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</si>
  <si>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</si>
  <si>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</si>
  <si>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</si>
  <si>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</si>
  <si>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</si>
  <si>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</si>
  <si>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</si>
  <si>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</si>
  <si>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</si>
  <si>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</si>
  <si>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</si>
  <si>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</si>
  <si>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</si>
  <si>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</si>
  <si>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</si>
  <si>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</si>
  <si>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</si>
  <si>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</si>
  <si>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</si>
  <si>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</si>
  <si>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</si>
  <si>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</si>
  <si>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</si>
  <si>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</si>
  <si>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</si>
  <si>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</si>
  <si>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</si>
  <si>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</si>
  <si>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</si>
  <si>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</si>
  <si>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</si>
  <si>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</si>
  <si>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</si>
  <si>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</si>
  <si>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</si>
  <si>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</si>
  <si>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</si>
  <si>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</si>
  <si>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</si>
  <si>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</si>
  <si>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</si>
  <si>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</si>
  <si>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</si>
  <si>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</si>
  <si>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</si>
  <si>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</si>
  <si>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</si>
  <si>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</si>
  <si>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</si>
  <si>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</si>
  <si>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</si>
  <si>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</si>
  <si>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</si>
  <si>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</si>
  <si>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</si>
  <si>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</si>
  <si>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</si>
  <si>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</si>
  <si>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</si>
  <si>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</si>
  <si>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</si>
  <si>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</si>
  <si>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</si>
  <si>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</si>
  <si>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</si>
  <si>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</si>
  <si>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</si>
  <si>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</si>
  <si>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</si>
  <si>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</si>
  <si>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</si>
  <si>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</si>
  <si>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</si>
  <si>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</si>
  <si>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</si>
  <si>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</si>
  <si>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</si>
  <si>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</si>
  <si>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</si>
  <si>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</si>
  <si>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</si>
  <si>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</si>
  <si>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</si>
  <si>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</si>
  <si>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</si>
  <si>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</si>
  <si>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</si>
  <si>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</si>
  <si>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</si>
  <si>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</si>
  <si>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</si>
  <si>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</si>
  <si>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</si>
  <si>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</si>
  <si>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</si>
  <si>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</si>
  <si>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</si>
  <si>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</si>
  <si>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</si>
  <si>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</si>
  <si>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</si>
  <si>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</si>
  <si>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</si>
  <si>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</si>
  <si>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</si>
  <si>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</si>
  <si>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</si>
  <si>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</si>
  <si>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</si>
  <si>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</si>
  <si>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</si>
  <si>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</si>
  <si>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</si>
  <si>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</si>
  <si>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</si>
  <si>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</si>
  <si>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</si>
  <si>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</si>
  <si>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</si>
  <si>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</si>
  <si>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</si>
  <si>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</si>
  <si>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</si>
  <si>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</si>
  <si>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</si>
  <si>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</si>
  <si>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</si>
  <si>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</si>
  <si>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</si>
  <si>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</si>
  <si>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</si>
  <si>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</si>
  <si>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</si>
  <si>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</si>
  <si>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</si>
  <si>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</si>
  <si>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</si>
  <si>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</si>
  <si>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</si>
  <si>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</si>
  <si>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</si>
  <si>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</si>
  <si>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</si>
  <si>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</si>
  <si>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</si>
  <si>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</si>
  <si>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</si>
  <si>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</si>
  <si>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</si>
  <si>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</si>
  <si>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</si>
  <si>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</si>
  <si>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</si>
  <si>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</si>
  <si>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</si>
  <si>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</si>
  <si>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</si>
  <si>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</si>
  <si>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</si>
  <si>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</si>
  <si>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</si>
  <si>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</si>
  <si>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</si>
  <si>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</si>
  <si>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</si>
  <si>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</si>
  <si>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</si>
  <si>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</si>
  <si>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</si>
  <si>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</si>
  <si>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</si>
  <si>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</si>
  <si>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</si>
  <si>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</si>
  <si>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</si>
  <si>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</si>
  <si>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</si>
  <si>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</si>
  <si>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</si>
  <si>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</si>
  <si>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</si>
  <si>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</si>
  <si>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</si>
  <si>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</si>
  <si>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</si>
  <si>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</si>
  <si>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</si>
  <si>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</si>
  <si>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</si>
  <si>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</si>
  <si>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</si>
  <si>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</si>
  <si>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</si>
  <si>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</si>
  <si>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</si>
  <si>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</si>
  <si>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</si>
  <si>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</si>
  <si>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</si>
  <si>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</si>
  <si>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</si>
  <si>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</si>
  <si>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</si>
  <si>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</si>
  <si>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</si>
  <si>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</si>
  <si>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</si>
  <si>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</si>
  <si>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</si>
  <si>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</si>
  <si>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</si>
  <si>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</si>
  <si>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</si>
  <si>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</si>
  <si>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</si>
  <si>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</si>
  <si>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</si>
  <si>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</si>
  <si>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</si>
  <si>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</si>
  <si>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</si>
  <si>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</si>
  <si>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</si>
  <si>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</si>
  <si>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</si>
  <si>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</si>
  <si>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</si>
  <si>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</si>
  <si>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</si>
  <si>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</si>
  <si>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</si>
  <si>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</si>
  <si>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</si>
  <si>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</si>
  <si>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</si>
  <si>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</si>
  <si>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</si>
  <si>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</si>
  <si>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</si>
  <si>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</si>
  <si>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</si>
  <si>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</si>
  <si>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</si>
  <si>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</si>
  <si>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</si>
  <si>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</si>
  <si>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</si>
  <si>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</si>
  <si>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</si>
  <si>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</si>
  <si>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</si>
  <si>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</si>
  <si>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</si>
  <si>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</si>
  <si>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</si>
  <si>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</si>
  <si>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</si>
  <si>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</si>
  <si>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</si>
  <si>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</si>
  <si>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</si>
  <si>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</si>
  <si>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</si>
  <si>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</si>
  <si>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</si>
  <si>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</si>
  <si>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</si>
  <si>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</si>
  <si>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</si>
  <si>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</si>
  <si>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</si>
  <si>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</si>
  <si>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</si>
  <si>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</si>
  <si>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</si>
  <si>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</si>
  <si>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</si>
  <si>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</si>
  <si>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</si>
  <si>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</si>
  <si>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</si>
  <si>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</si>
  <si>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</si>
  <si>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</si>
  <si>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</si>
  <si>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</si>
  <si>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</si>
  <si>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</si>
  <si>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</si>
  <si>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</si>
  <si>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</si>
  <si>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</si>
  <si>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</si>
  <si>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</si>
  <si>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</si>
  <si>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</si>
  <si>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</si>
  <si>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</si>
  <si>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</si>
  <si>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</si>
  <si>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</si>
  <si>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</si>
  <si>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</si>
  <si>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</si>
  <si>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</si>
  <si>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</si>
  <si>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</si>
  <si>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</si>
  <si>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</si>
  <si>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</si>
  <si>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</si>
  <si>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</si>
  <si>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</si>
  <si>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</si>
  <si>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</si>
  <si>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</si>
  <si>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</si>
  <si>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</si>
  <si>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</si>
  <si>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</si>
  <si>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</si>
  <si>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</si>
  <si>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</si>
  <si>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</si>
  <si>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</si>
  <si>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</si>
  <si>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</si>
  <si>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</si>
  <si>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</si>
  <si>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</si>
  <si>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</si>
  <si>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</si>
  <si>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</si>
  <si>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</si>
  <si>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</si>
  <si>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</si>
  <si>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</si>
  <si>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</si>
  <si>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</si>
  <si>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</si>
  <si>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</si>
  <si>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</si>
  <si>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</si>
  <si>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</si>
  <si>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</si>
  <si>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</si>
  <si>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</si>
  <si>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</si>
  <si>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</si>
  <si>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</si>
  <si>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</si>
  <si>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</si>
  <si>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</si>
  <si>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</si>
  <si>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</si>
  <si>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</si>
  <si>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</si>
  <si>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</si>
  <si>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</si>
  <si>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</si>
  <si>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</si>
  <si>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</si>
  <si>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</si>
  <si>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</si>
  <si>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</si>
  <si>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</si>
  <si>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</si>
  <si>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</si>
  <si>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</si>
  <si>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</si>
  <si>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</si>
  <si>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</si>
  <si>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</si>
  <si>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</si>
  <si>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</si>
  <si>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</si>
  <si>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</si>
  <si>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</si>
  <si>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</si>
  <si>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</si>
  <si>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</si>
  <si>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</si>
  <si>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</si>
  <si>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</si>
  <si>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</si>
  <si>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</si>
  <si>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</si>
  <si>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</si>
  <si>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</si>
  <si>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</si>
  <si>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</si>
  <si>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</si>
  <si>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</si>
  <si>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</si>
  <si>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</si>
  <si>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</si>
  <si>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</si>
  <si>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</si>
  <si>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</si>
  <si>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</si>
  <si>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</si>
  <si>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</si>
  <si>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</si>
  <si>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</si>
  <si>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</si>
  <si>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</si>
  <si>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</si>
  <si>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</si>
  <si>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</si>
  <si>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</si>
  <si>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</si>
  <si>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</si>
  <si>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</si>
  <si>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</si>
  <si>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</si>
  <si>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</si>
  <si>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</si>
  <si>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</si>
  <si>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</si>
  <si>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</si>
  <si>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</si>
  <si>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</si>
  <si>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</si>
  <si>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</si>
  <si>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</si>
  <si>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</si>
  <si>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</si>
  <si>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</si>
  <si>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</si>
  <si>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</si>
  <si>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</si>
  <si>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</si>
  <si>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</si>
  <si>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</si>
  <si>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</si>
  <si>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</si>
  <si>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</si>
  <si>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</si>
  <si>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</si>
  <si>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</si>
  <si>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</si>
  <si>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</si>
  <si>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</si>
  <si>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</si>
  <si>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</si>
  <si>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</si>
  <si>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</si>
  <si>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</si>
  <si>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</si>
  <si>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</si>
  <si>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</si>
  <si>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</si>
  <si>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</si>
  <si>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</si>
  <si>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</si>
  <si>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</si>
  <si>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</si>
  <si>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</si>
  <si>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</si>
  <si>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</si>
  <si>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</si>
  <si>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</si>
  <si>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</si>
  <si>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</si>
  <si>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</si>
  <si>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</si>
  <si>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</si>
  <si>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</si>
  <si>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</si>
  <si>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</si>
  <si>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</si>
  <si>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</si>
  <si>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</si>
  <si>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</si>
  <si>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</si>
  <si>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</si>
  <si>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</si>
  <si>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</si>
  <si>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</si>
  <si>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</si>
  <si>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</si>
  <si>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</si>
  <si>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</si>
  <si>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</si>
  <si>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</si>
  <si>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</si>
  <si>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</si>
  <si>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</si>
  <si>
    <t>讨论班</t>
    <phoneticPr fontId="1" type="noConversion"/>
  </si>
  <si>
    <t>汇报</t>
    <phoneticPr fontId="1" type="noConversion"/>
  </si>
  <si>
    <t>看程序</t>
    <phoneticPr fontId="1" type="noConversion"/>
  </si>
  <si>
    <t>低效</t>
    <phoneticPr fontId="1" type="noConversion"/>
  </si>
  <si>
    <t>围棋</t>
    <phoneticPr fontId="1" type="noConversion"/>
  </si>
  <si>
    <t>游泳</t>
    <phoneticPr fontId="1" type="noConversion"/>
  </si>
  <si>
    <t>整理</t>
    <phoneticPr fontId="1" type="noConversion"/>
  </si>
  <si>
    <t>送取快递</t>
    <phoneticPr fontId="1" type="noConversion"/>
  </si>
  <si>
    <t>整理
数据集</t>
    <phoneticPr fontId="1" type="noConversion"/>
  </si>
  <si>
    <t>讨论</t>
    <phoneticPr fontId="1" type="noConversion"/>
  </si>
  <si>
    <t>hh_blits</t>
    <phoneticPr fontId="1" type="noConversion"/>
  </si>
  <si>
    <t>整理实验结果
整理</t>
    <phoneticPr fontId="1" type="noConversion"/>
  </si>
  <si>
    <t>整理</t>
    <phoneticPr fontId="1" type="noConversion"/>
  </si>
  <si>
    <t>知乎
浪费</t>
  </si>
  <si>
    <t>目标需要很明确，每个时间点都要有目的。
可以找一个导师，发消息问道相关的要求，再再照着要求努力。
这是一个黑箱，我需要有自己找到信息的能力。
忽略一些负面的想法和对过去的惋惜。</t>
    <phoneticPr fontId="1" type="noConversion"/>
  </si>
  <si>
    <t>运行了实验，优化了代码</t>
    <phoneticPr fontId="1" type="noConversion"/>
  </si>
  <si>
    <t>设计实验调整模型</t>
    <phoneticPr fontId="1" type="noConversion"/>
  </si>
  <si>
    <t>重构数据集，去冗余</t>
    <phoneticPr fontId="1" type="noConversion"/>
  </si>
  <si>
    <t>安装blits</t>
    <phoneticPr fontId="1" type="noConversion"/>
  </si>
  <si>
    <t>运行blits</t>
    <phoneticPr fontId="1" type="noConversion"/>
  </si>
  <si>
    <t>实验采用当前模式调试网络。</t>
    <phoneticPr fontId="1" type="noConversion"/>
  </si>
  <si>
    <t>看论文，发送消息寻找教授</t>
    <phoneticPr fontId="1" type="noConversion"/>
  </si>
  <si>
    <t>重构数据处理模块。</t>
    <phoneticPr fontId="1" type="noConversion"/>
  </si>
  <si>
    <t>重构网络</t>
    <phoneticPr fontId="1" type="noConversion"/>
  </si>
  <si>
    <t>找充电器
浪费</t>
    <phoneticPr fontId="1" type="noConversion"/>
  </si>
  <si>
    <t>讨论整理</t>
    <phoneticPr fontId="1" type="noConversion"/>
  </si>
  <si>
    <t>整理</t>
  </si>
  <si>
    <t>看电视</t>
    <phoneticPr fontId="1" type="noConversion"/>
  </si>
  <si>
    <t>注册</t>
    <phoneticPr fontId="1" type="noConversion"/>
  </si>
  <si>
    <t>送毕业生</t>
    <phoneticPr fontId="1" type="noConversion"/>
  </si>
  <si>
    <t>强风吹拂</t>
    <phoneticPr fontId="1" type="noConversion"/>
  </si>
  <si>
    <t>银行业务</t>
    <phoneticPr fontId="1" type="noConversion"/>
  </si>
  <si>
    <t>看视频</t>
    <phoneticPr fontId="1" type="noConversion"/>
  </si>
  <si>
    <t>整理问题</t>
    <phoneticPr fontId="1" type="noConversion"/>
  </si>
  <si>
    <t>睡觉</t>
    <phoneticPr fontId="1" type="noConversion"/>
  </si>
  <si>
    <t>何总讨论</t>
    <phoneticPr fontId="1" type="noConversion"/>
  </si>
  <si>
    <t>找数据</t>
    <phoneticPr fontId="1" type="noConversion"/>
  </si>
  <si>
    <t>停电下棋</t>
    <phoneticPr fontId="1" type="noConversion"/>
  </si>
  <si>
    <t>扯犊子
浪费</t>
    <phoneticPr fontId="1" type="noConversion"/>
  </si>
  <si>
    <t>不要太敏感</t>
    <phoneticPr fontId="1" type="noConversion"/>
  </si>
  <si>
    <t>整理</t>
    <phoneticPr fontId="1" type="noConversion"/>
  </si>
  <si>
    <t>送芳芳姐</t>
    <phoneticPr fontId="1" type="noConversion"/>
  </si>
  <si>
    <t>取钱</t>
    <phoneticPr fontId="1" type="noConversion"/>
  </si>
  <si>
    <t>回学校</t>
    <phoneticPr fontId="1" type="noConversion"/>
  </si>
  <si>
    <t>查看数据</t>
    <phoneticPr fontId="1" type="noConversion"/>
  </si>
  <si>
    <t>提取数据</t>
    <phoneticPr fontId="1" type="noConversion"/>
  </si>
  <si>
    <t>行前准备整理</t>
    <phoneticPr fontId="1" type="noConversion"/>
  </si>
  <si>
    <t>吃饭</t>
    <phoneticPr fontId="1" type="noConversion"/>
  </si>
  <si>
    <t>睡觉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</si>
</sst>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/>
      <top style="thin">
        <color indexed="64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53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2" applyFill="1" applyBorder="1" applyAlignment="1"/>
    <xf numFmtId="0" fontId="3" fillId="9" borderId="1" xfId="2" applyFill="1" applyBorder="1" applyAlignmen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 wrapText="1"/>
    </xf>
    <xf numFmtId="0" fontId="0" fillId="7" borderId="5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6" fillId="7" borderId="2" xfId="5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3" fillId="7" borderId="2" xfId="6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14" xfId="5" applyFont="1" applyFill="1" applyBorder="1" applyAlignment="1">
      <alignment horizontal="center"/>
    </xf>
    <xf numFmtId="0" fontId="0" fillId="9" borderId="15" xfId="5" applyFont="1" applyFill="1" applyBorder="1" applyAlignment="1">
      <alignment horizontal="center"/>
    </xf>
    <xf numFmtId="0" fontId="0" fillId="6" borderId="10" xfId="5" applyFont="1" applyFill="1" applyBorder="1" applyAlignment="1">
      <alignment horizontal="center"/>
    </xf>
    <xf numFmtId="0" fontId="0" fillId="6" borderId="11" xfId="5" applyFont="1" applyFill="1" applyBorder="1" applyAlignment="1">
      <alignment horizontal="center"/>
    </xf>
    <xf numFmtId="0" fontId="0" fillId="6" borderId="12" xfId="5" applyFont="1" applyFill="1" applyBorder="1" applyAlignment="1">
      <alignment horizontal="center"/>
    </xf>
    <xf numFmtId="0" fontId="0" fillId="9" borderId="13" xfId="0" applyFill="1" applyBorder="1" applyAlignment="1">
      <alignment horizontal="center" wrapText="1"/>
    </xf>
    <xf numFmtId="0" fontId="0" fillId="9" borderId="13" xfId="0" applyFill="1" applyBorder="1" applyAlignment="1">
      <alignment horizontal="center"/>
    </xf>
    <xf numFmtId="0" fontId="0" fillId="9" borderId="8" xfId="5" applyFont="1" applyFill="1" applyBorder="1" applyAlignment="1">
      <alignment horizontal="center"/>
    </xf>
    <xf numFmtId="0" fontId="0" fillId="9" borderId="0" xfId="5" applyFont="1" applyFill="1" applyBorder="1" applyAlignment="1">
      <alignment horizontal="center"/>
    </xf>
    <xf numFmtId="0" fontId="0" fillId="9" borderId="9" xfId="5" applyFont="1" applyFill="1" applyBorder="1" applyAlignment="1">
      <alignment horizontal="center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  <c:pt idx="116">
                  <c:v>91</c:v>
                </c:pt>
                <c:pt idx="117">
                  <c:v>92</c:v>
                </c:pt>
                <c:pt idx="118">
                  <c:v>92</c:v>
                </c:pt>
                <c:pt idx="119">
                  <c:v>93</c:v>
                </c:pt>
                <c:pt idx="120">
                  <c:v>93</c:v>
                </c:pt>
                <c:pt idx="121">
                  <c:v>94</c:v>
                </c:pt>
                <c:pt idx="122">
                  <c:v>94</c:v>
                </c:pt>
                <c:pt idx="123">
                  <c:v>95</c:v>
                </c:pt>
                <c:pt idx="124">
                  <c:v>96</c:v>
                </c:pt>
                <c:pt idx="125">
                  <c:v>97</c:v>
                </c:pt>
                <c:pt idx="126">
                  <c:v>97</c:v>
                </c:pt>
                <c:pt idx="127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7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4</c:v>
                </c:pt>
                <c:pt idx="125">
                  <c:v>3</c:v>
                </c:pt>
                <c:pt idx="126">
                  <c:v>3</c:v>
                </c:pt>
                <c:pt idx="1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  <c:pt idx="116">
                  <c:v>10433.15</c:v>
                </c:pt>
                <c:pt idx="117">
                  <c:v>10547.800000000001</c:v>
                </c:pt>
                <c:pt idx="118">
                  <c:v>10547.800000000001</c:v>
                </c:pt>
                <c:pt idx="119">
                  <c:v>10662.45</c:v>
                </c:pt>
                <c:pt idx="120">
                  <c:v>10662.45</c:v>
                </c:pt>
                <c:pt idx="121">
                  <c:v>10777.1</c:v>
                </c:pt>
                <c:pt idx="122">
                  <c:v>10777.1</c:v>
                </c:pt>
                <c:pt idx="123">
                  <c:v>10891.75</c:v>
                </c:pt>
                <c:pt idx="124">
                  <c:v>11006.4</c:v>
                </c:pt>
                <c:pt idx="125">
                  <c:v>11121.050000000001</c:v>
                </c:pt>
                <c:pt idx="126">
                  <c:v>11155</c:v>
                </c:pt>
                <c:pt idx="127">
                  <c:v>11302.34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1031.8499999999999</c:v>
                </c:pt>
                <c:pt idx="115">
                  <c:v>1031.8499999999999</c:v>
                </c:pt>
                <c:pt idx="116">
                  <c:v>1031.8499999999999</c:v>
                </c:pt>
                <c:pt idx="117">
                  <c:v>917.2</c:v>
                </c:pt>
                <c:pt idx="118">
                  <c:v>917.2</c:v>
                </c:pt>
                <c:pt idx="119">
                  <c:v>802.55000000000007</c:v>
                </c:pt>
                <c:pt idx="120">
                  <c:v>802.55000000000007</c:v>
                </c:pt>
                <c:pt idx="121">
                  <c:v>687.9</c:v>
                </c:pt>
                <c:pt idx="122">
                  <c:v>687.9</c:v>
                </c:pt>
                <c:pt idx="123">
                  <c:v>573.25</c:v>
                </c:pt>
                <c:pt idx="124">
                  <c:v>458.6</c:v>
                </c:pt>
                <c:pt idx="125">
                  <c:v>343.95</c:v>
                </c:pt>
                <c:pt idx="126">
                  <c:v>345</c:v>
                </c:pt>
                <c:pt idx="127">
                  <c:v>230.66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  <c:pt idx="116">
                  <c:v>11436</c:v>
                </c:pt>
                <c:pt idx="117">
                  <c:v>11465</c:v>
                </c:pt>
                <c:pt idx="118">
                  <c:v>11403</c:v>
                </c:pt>
                <c:pt idx="119">
                  <c:v>11465</c:v>
                </c:pt>
                <c:pt idx="120">
                  <c:v>11350</c:v>
                </c:pt>
                <c:pt idx="121">
                  <c:v>11465</c:v>
                </c:pt>
                <c:pt idx="122">
                  <c:v>11465</c:v>
                </c:pt>
                <c:pt idx="123">
                  <c:v>11171</c:v>
                </c:pt>
                <c:pt idx="124">
                  <c:v>11181</c:v>
                </c:pt>
                <c:pt idx="125">
                  <c:v>11117</c:v>
                </c:pt>
                <c:pt idx="126">
                  <c:v>11169</c:v>
                </c:pt>
                <c:pt idx="127">
                  <c:v>11320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35</c:v>
                </c:pt>
                <c:pt idx="127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  <c:pt idx="116">
                  <c:v>29</c:v>
                </c:pt>
                <c:pt idx="117">
                  <c:v>0</c:v>
                </c:pt>
                <c:pt idx="118">
                  <c:v>62</c:v>
                </c:pt>
                <c:pt idx="119">
                  <c:v>0</c:v>
                </c:pt>
                <c:pt idx="120">
                  <c:v>115</c:v>
                </c:pt>
                <c:pt idx="121">
                  <c:v>0</c:v>
                </c:pt>
                <c:pt idx="122">
                  <c:v>0</c:v>
                </c:pt>
                <c:pt idx="123">
                  <c:v>294</c:v>
                </c:pt>
                <c:pt idx="124">
                  <c:v>284</c:v>
                </c:pt>
                <c:pt idx="125">
                  <c:v>348</c:v>
                </c:pt>
                <c:pt idx="126">
                  <c:v>331</c:v>
                </c:pt>
                <c:pt idx="127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  <c:pt idx="114">
                  <c:v>371.25217391304346</c:v>
                </c:pt>
                <c:pt idx="115">
                  <c:v>368.05172413793105</c:v>
                </c:pt>
                <c:pt idx="116">
                  <c:v>365.15384615384613</c:v>
                </c:pt>
                <c:pt idx="117">
                  <c:v>362.0593220338983</c:v>
                </c:pt>
                <c:pt idx="118">
                  <c:v>359.53781512605042</c:v>
                </c:pt>
                <c:pt idx="119">
                  <c:v>356.54166666666669</c:v>
                </c:pt>
                <c:pt idx="120">
                  <c:v>354.54545454545456</c:v>
                </c:pt>
                <c:pt idx="121">
                  <c:v>351.63934426229508</c:v>
                </c:pt>
                <c:pt idx="122">
                  <c:v>348.78048780487802</c:v>
                </c:pt>
                <c:pt idx="123">
                  <c:v>348.33870967741933</c:v>
                </c:pt>
                <c:pt idx="124">
                  <c:v>347.82400000000001</c:v>
                </c:pt>
                <c:pt idx="125">
                  <c:v>347.82539682539681</c:v>
                </c:pt>
                <c:pt idx="126">
                  <c:v>347.69291338582678</c:v>
                </c:pt>
                <c:pt idx="127">
                  <c:v>346.640625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  <c:pt idx="114">
                  <c:v>542.75</c:v>
                </c:pt>
                <c:pt idx="115">
                  <c:v>510.125</c:v>
                </c:pt>
                <c:pt idx="116">
                  <c:v>449.625</c:v>
                </c:pt>
                <c:pt idx="117">
                  <c:v>401.625</c:v>
                </c:pt>
                <c:pt idx="118">
                  <c:v>316.375</c:v>
                </c:pt>
                <c:pt idx="119">
                  <c:v>212.75</c:v>
                </c:pt>
                <c:pt idx="120">
                  <c:v>168</c:v>
                </c:pt>
                <c:pt idx="121">
                  <c:v>69.75</c:v>
                </c:pt>
                <c:pt idx="122">
                  <c:v>25.75</c:v>
                </c:pt>
                <c:pt idx="123">
                  <c:v>62.5</c:v>
                </c:pt>
                <c:pt idx="124">
                  <c:v>94.375</c:v>
                </c:pt>
                <c:pt idx="125">
                  <c:v>137.875</c:v>
                </c:pt>
                <c:pt idx="126">
                  <c:v>171.5</c:v>
                </c:pt>
                <c:pt idx="127">
                  <c:v>198.125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1031.8499999999999</c:v>
                </c:pt>
                <c:pt idx="115">
                  <c:v>1031.8499999999999</c:v>
                </c:pt>
                <c:pt idx="116">
                  <c:v>1031.8499999999999</c:v>
                </c:pt>
                <c:pt idx="117">
                  <c:v>917.2</c:v>
                </c:pt>
                <c:pt idx="118">
                  <c:v>917.2</c:v>
                </c:pt>
                <c:pt idx="119">
                  <c:v>802.55000000000007</c:v>
                </c:pt>
                <c:pt idx="120">
                  <c:v>802.55000000000007</c:v>
                </c:pt>
                <c:pt idx="121">
                  <c:v>687.9</c:v>
                </c:pt>
                <c:pt idx="122">
                  <c:v>687.9</c:v>
                </c:pt>
                <c:pt idx="123">
                  <c:v>573.25</c:v>
                </c:pt>
                <c:pt idx="124">
                  <c:v>458.6</c:v>
                </c:pt>
                <c:pt idx="125">
                  <c:v>343.95</c:v>
                </c:pt>
                <c:pt idx="126">
                  <c:v>345</c:v>
                </c:pt>
                <c:pt idx="127">
                  <c:v>230.66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时间统计表!$A$40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时间统计表!$B$40:$CQ$40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  <c:pt idx="70">
                  <c:v>4</c:v>
                </c:pt>
                <c:pt idx="71">
                  <c:v>7</c:v>
                </c:pt>
                <c:pt idx="72">
                  <c:v>4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时间统计表!$A$41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时间统计表!$B$41:$CQ$41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  <c:pt idx="70">
                  <c:v>7</c:v>
                </c:pt>
                <c:pt idx="71">
                  <c:v>2</c:v>
                </c:pt>
                <c:pt idx="72">
                  <c:v>0</c:v>
                </c:pt>
                <c:pt idx="73">
                  <c:v>1</c:v>
                </c:pt>
                <c:pt idx="74">
                  <c:v>5</c:v>
                </c:pt>
                <c:pt idx="75">
                  <c:v>0</c:v>
                </c:pt>
                <c:pt idx="76">
                  <c:v>8</c:v>
                </c:pt>
                <c:pt idx="77">
                  <c:v>6</c:v>
                </c:pt>
                <c:pt idx="78">
                  <c:v>8</c:v>
                </c:pt>
                <c:pt idx="79">
                  <c:v>4</c:v>
                </c:pt>
                <c:pt idx="80">
                  <c:v>6</c:v>
                </c:pt>
                <c:pt idx="81">
                  <c:v>4</c:v>
                </c:pt>
                <c:pt idx="82">
                  <c:v>16</c:v>
                </c:pt>
                <c:pt idx="8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时间统计表!$A$42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时间统计表!$B$42:$CQ$42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  <c:pt idx="70">
                  <c:v>8</c:v>
                </c:pt>
                <c:pt idx="71">
                  <c:v>7</c:v>
                </c:pt>
                <c:pt idx="72">
                  <c:v>7</c:v>
                </c:pt>
                <c:pt idx="73">
                  <c:v>11</c:v>
                </c:pt>
                <c:pt idx="74">
                  <c:v>11</c:v>
                </c:pt>
                <c:pt idx="75">
                  <c:v>13</c:v>
                </c:pt>
                <c:pt idx="76">
                  <c:v>15</c:v>
                </c:pt>
                <c:pt idx="77">
                  <c:v>10</c:v>
                </c:pt>
                <c:pt idx="78">
                  <c:v>10</c:v>
                </c:pt>
                <c:pt idx="79">
                  <c:v>18</c:v>
                </c:pt>
                <c:pt idx="80">
                  <c:v>12</c:v>
                </c:pt>
                <c:pt idx="81">
                  <c:v>12</c:v>
                </c:pt>
                <c:pt idx="82">
                  <c:v>10</c:v>
                </c:pt>
                <c:pt idx="8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时间统计表!$A$43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时间统计表!$B$43:$CQ$43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</c:v>
                </c:pt>
                <c:pt idx="81">
                  <c:v>2</c:v>
                </c:pt>
                <c:pt idx="82">
                  <c:v>8</c:v>
                </c:pt>
                <c:pt idx="8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时间统计表!$A$44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时间统计表!$B$47:$CQ$47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时间统计表!$B$44:$CQ$44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  <c:pt idx="70">
                  <c:v>10</c:v>
                </c:pt>
                <c:pt idx="71">
                  <c:v>16</c:v>
                </c:pt>
                <c:pt idx="72">
                  <c:v>23</c:v>
                </c:pt>
                <c:pt idx="73">
                  <c:v>21</c:v>
                </c:pt>
                <c:pt idx="74">
                  <c:v>16</c:v>
                </c:pt>
                <c:pt idx="75">
                  <c:v>20</c:v>
                </c:pt>
                <c:pt idx="76">
                  <c:v>10</c:v>
                </c:pt>
                <c:pt idx="77">
                  <c:v>20</c:v>
                </c:pt>
                <c:pt idx="78">
                  <c:v>16</c:v>
                </c:pt>
                <c:pt idx="79">
                  <c:v>12</c:v>
                </c:pt>
                <c:pt idx="80">
                  <c:v>12</c:v>
                </c:pt>
                <c:pt idx="81">
                  <c:v>16</c:v>
                </c:pt>
                <c:pt idx="82">
                  <c:v>2</c:v>
                </c:pt>
                <c:pt idx="8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时间统计表!$A$48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时间统计表!$B$48:$CQ$48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  <c:pt idx="74">
                  <c:v>4</c:v>
                </c:pt>
                <c:pt idx="75">
                  <c:v>3.1428571428571428</c:v>
                </c:pt>
                <c:pt idx="76">
                  <c:v>2.8571428571428572</c:v>
                </c:pt>
                <c:pt idx="77">
                  <c:v>2.2857142857142856</c:v>
                </c:pt>
                <c:pt idx="78">
                  <c:v>1.5714285714285714</c:v>
                </c:pt>
                <c:pt idx="79">
                  <c:v>1.2857142857142858</c:v>
                </c:pt>
                <c:pt idx="80">
                  <c:v>1.2857142857142858</c:v>
                </c:pt>
                <c:pt idx="81">
                  <c:v>1.2857142857142858</c:v>
                </c:pt>
                <c:pt idx="82">
                  <c:v>1.2857142857142858</c:v>
                </c:pt>
                <c:pt idx="83">
                  <c:v>1.4285714285714286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时间统计表!$A$49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3.2857142857142856</c:v>
                </c:pt>
                <c:pt idx="77">
                  <c:v>3.1428571428571428</c:v>
                </c:pt>
                <c:pt idx="78">
                  <c:v>4</c:v>
                </c:pt>
                <c:pt idx="79">
                  <c:v>4.5714285714285712</c:v>
                </c:pt>
                <c:pt idx="80">
                  <c:v>5.2857142857142856</c:v>
                </c:pt>
                <c:pt idx="81">
                  <c:v>5.1428571428571432</c:v>
                </c:pt>
                <c:pt idx="82">
                  <c:v>7.4285714285714288</c:v>
                </c:pt>
                <c:pt idx="83">
                  <c:v>7.1428571428571432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时间统计表!$A$50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  <c:pt idx="74">
                  <c:v>9.2857142857142865</c:v>
                </c:pt>
                <c:pt idx="75">
                  <c:v>10</c:v>
                </c:pt>
                <c:pt idx="76">
                  <c:v>10.285714285714286</c:v>
                </c:pt>
                <c:pt idx="77">
                  <c:v>10.571428571428571</c:v>
                </c:pt>
                <c:pt idx="78">
                  <c:v>11</c:v>
                </c:pt>
                <c:pt idx="79">
                  <c:v>12.571428571428571</c:v>
                </c:pt>
                <c:pt idx="80">
                  <c:v>12.714285714285714</c:v>
                </c:pt>
                <c:pt idx="81">
                  <c:v>12.857142857142858</c:v>
                </c:pt>
                <c:pt idx="82">
                  <c:v>12.428571428571429</c:v>
                </c:pt>
                <c:pt idx="83">
                  <c:v>11.571428571428571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时间统计表!$A$51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  <c:pt idx="74">
                  <c:v>3</c:v>
                </c:pt>
                <c:pt idx="75">
                  <c:v>3.2857142857142856</c:v>
                </c:pt>
                <c:pt idx="76">
                  <c:v>2.8571428571428572</c:v>
                </c:pt>
                <c:pt idx="77">
                  <c:v>2</c:v>
                </c:pt>
                <c:pt idx="78">
                  <c:v>1.4285714285714286</c:v>
                </c:pt>
                <c:pt idx="79">
                  <c:v>1.1428571428571428</c:v>
                </c:pt>
                <c:pt idx="80">
                  <c:v>1.2857142857142858</c:v>
                </c:pt>
                <c:pt idx="81">
                  <c:v>1.2857142857142858</c:v>
                </c:pt>
                <c:pt idx="82">
                  <c:v>2</c:v>
                </c:pt>
                <c:pt idx="83">
                  <c:v>3.8571428571428572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时间统计表!$A$52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  <c:pt idx="74">
                  <c:v>16.285714285714285</c:v>
                </c:pt>
                <c:pt idx="75">
                  <c:v>16.857142857142858</c:v>
                </c:pt>
                <c:pt idx="76">
                  <c:v>16.571428571428573</c:v>
                </c:pt>
                <c:pt idx="77">
                  <c:v>18</c:v>
                </c:pt>
                <c:pt idx="78">
                  <c:v>18</c:v>
                </c:pt>
                <c:pt idx="79">
                  <c:v>16.428571428571427</c:v>
                </c:pt>
                <c:pt idx="80">
                  <c:v>15.142857142857142</c:v>
                </c:pt>
                <c:pt idx="81">
                  <c:v>15.142857142857142</c:v>
                </c:pt>
                <c:pt idx="82">
                  <c:v>12.571428571428571</c:v>
                </c:pt>
                <c:pt idx="83">
                  <c:v>11.714285714285714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时间统计表!$A$40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时间统计表!$B$40:$AW$40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时间统计表!$B$44:$AW$44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时间统计表!$A$48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时间统计表!$B$48:$BW$48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3.1428571428571428</c:v>
                </c:pt>
                <c:pt idx="71">
                  <c:v>3.7142857142857144</c:v>
                </c:pt>
                <c:pt idx="72">
                  <c:v>4</c:v>
                </c:pt>
                <c:pt idx="73">
                  <c:v>3.7142857142857144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时间统计表!$A$49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5.8571428571428568</c:v>
                </c:pt>
                <c:pt idx="71">
                  <c:v>5.2857142857142856</c:v>
                </c:pt>
                <c:pt idx="72">
                  <c:v>4.7142857142857144</c:v>
                </c:pt>
                <c:pt idx="73">
                  <c:v>3.7142857142857144</c:v>
                </c:pt>
                <c:pt idx="74">
                  <c:v>3.2857142857142856</c:v>
                </c:pt>
                <c:pt idx="75">
                  <c:v>2.5714285714285716</c:v>
                </c:pt>
                <c:pt idx="76">
                  <c:v>3.2857142857142856</c:v>
                </c:pt>
                <c:pt idx="77">
                  <c:v>3.1428571428571428</c:v>
                </c:pt>
                <c:pt idx="78">
                  <c:v>4</c:v>
                </c:pt>
                <c:pt idx="79">
                  <c:v>4.5714285714285712</c:v>
                </c:pt>
                <c:pt idx="80">
                  <c:v>5.2857142857142856</c:v>
                </c:pt>
                <c:pt idx="81">
                  <c:v>5.1428571428571432</c:v>
                </c:pt>
                <c:pt idx="82">
                  <c:v>7.4285714285714288</c:v>
                </c:pt>
                <c:pt idx="83">
                  <c:v>7.1428571428571432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时间统计表!$A$50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11.142857142857142</c:v>
                </c:pt>
                <c:pt idx="71">
                  <c:v>10.714285714285714</c:v>
                </c:pt>
                <c:pt idx="72">
                  <c:v>9.2857142857142865</c:v>
                </c:pt>
                <c:pt idx="73">
                  <c:v>9.7142857142857135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时间统计表!$A$51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5.7142857142857144</c:v>
                </c:pt>
                <c:pt idx="71">
                  <c:v>5.7142857142857144</c:v>
                </c:pt>
                <c:pt idx="72">
                  <c:v>4.7142857142857144</c:v>
                </c:pt>
                <c:pt idx="73">
                  <c:v>3.8571428571428572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时间统计表!$A$52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时间统计表!$B$52:$BW$52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10</c:v>
                </c:pt>
                <c:pt idx="71">
                  <c:v>10.428571428571429</c:v>
                </c:pt>
                <c:pt idx="72">
                  <c:v>13.142857142857142</c:v>
                </c:pt>
                <c:pt idx="73">
                  <c:v>14.857142857142858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时间统计表!$A$153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4.666666666666667</c:v>
                </c:pt>
                <c:pt idx="71">
                  <c:v>5</c:v>
                </c:pt>
                <c:pt idx="72">
                  <c:v>5</c:v>
                </c:pt>
                <c:pt idx="73">
                  <c:v>4</c:v>
                </c:pt>
                <c:pt idx="74">
                  <c:v>2.3333333333333335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时间统计表!$A$154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5</c:v>
                </c:pt>
                <c:pt idx="71">
                  <c:v>4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时间统计表!$A$155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9.6666666666666661</c:v>
                </c:pt>
                <c:pt idx="71">
                  <c:v>9.3333333333333339</c:v>
                </c:pt>
                <c:pt idx="72">
                  <c:v>7.333333333333333</c:v>
                </c:pt>
                <c:pt idx="73">
                  <c:v>8.3333333333333339</c:v>
                </c:pt>
                <c:pt idx="74">
                  <c:v>9.6666666666666661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时间统计表!$A$156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3.6666666666666665</c:v>
                </c:pt>
                <c:pt idx="71">
                  <c:v>4.666666666666667</c:v>
                </c:pt>
                <c:pt idx="72">
                  <c:v>4</c:v>
                </c:pt>
                <c:pt idx="73">
                  <c:v>2.6666666666666665</c:v>
                </c:pt>
                <c:pt idx="74">
                  <c:v>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时间统计表!$A$157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时间统计表!$B$152:$DL$152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时间统计表!$B$157:$DL$157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12.666666666666666</c:v>
                </c:pt>
                <c:pt idx="71">
                  <c:v>12.666666666666666</c:v>
                </c:pt>
                <c:pt idx="72">
                  <c:v>16.333333333333332</c:v>
                </c:pt>
                <c:pt idx="73">
                  <c:v>20</c:v>
                </c:pt>
                <c:pt idx="7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_xlchart.v1.0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_xlchart.v1.2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_xlchart.v1.4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_xlchart.v1.8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_xlchart.v1.6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1155" y="9242500"/>
              <a:ext cx="5105400" cy="2832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8775" y="12182475"/>
              <a:ext cx="51054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5" y="3425190"/>
              <a:ext cx="51054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5" y="6526530"/>
              <a:ext cx="51054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8335" y="9566910"/>
              <a:ext cx="51054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4528185"/>
              <a:ext cx="51816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opLeftCell="L1" zoomScale="85" zoomScaleNormal="85" workbookViewId="0">
      <pane ySplit="1" topLeftCell="A2" activePane="bottomLeft" state="frozen"/>
      <selection pane="bottomLeft" activeCell="V127" sqref="V127:AA129"/>
    </sheetView>
  </sheetViews>
  <sheetFormatPr defaultRowHeight="14.25" x14ac:dyDescent="0.2"/>
  <cols>
    <col min="6" max="9" width="8.875" style="5"/>
    <col min="10" max="10" width="12.375" customWidth="1"/>
    <col min="23" max="23" width="18.375" customWidth="1"/>
  </cols>
  <sheetData>
    <row r="1" spans="1:24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6">
        <f t="shared" si="21"/>
        <v>6271.71</v>
      </c>
      <c r="G87" s="6">
        <f t="shared" si="22"/>
        <v>3520.96</v>
      </c>
      <c r="H87" s="6">
        <f t="shared" si="23"/>
        <v>4</v>
      </c>
      <c r="I87" s="6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6">
        <f t="shared" si="21"/>
        <v>6620.4000000000005</v>
      </c>
      <c r="G88" s="6">
        <f t="shared" si="22"/>
        <v>3310.2000000000003</v>
      </c>
      <c r="H88" s="6">
        <f t="shared" si="23"/>
        <v>31</v>
      </c>
      <c r="I88" s="6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6">
        <f t="shared" ref="F89:F96" si="37">B89*C89*0.01</f>
        <v>6622.8</v>
      </c>
      <c r="G89" s="6">
        <f t="shared" ref="G89:G96" si="38">B89*D89*0.01</f>
        <v>3311.4</v>
      </c>
      <c r="H89" s="6">
        <f t="shared" ref="H89:H96" si="39">B89-B88</f>
        <v>4</v>
      </c>
      <c r="I89" s="6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6">
        <f t="shared" si="37"/>
        <v>6733.79</v>
      </c>
      <c r="G90" s="6">
        <f t="shared" si="38"/>
        <v>3311.7000000000003</v>
      </c>
      <c r="H90" s="6">
        <f t="shared" si="39"/>
        <v>1</v>
      </c>
      <c r="I90" s="6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6">
        <f t="shared" si="37"/>
        <v>6844.8</v>
      </c>
      <c r="G91" s="6">
        <f t="shared" si="38"/>
        <v>3422.4</v>
      </c>
      <c r="H91" s="6">
        <f t="shared" si="39"/>
        <v>1</v>
      </c>
      <c r="I91" s="6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6">
        <f t="shared" si="37"/>
        <v>6772.83</v>
      </c>
      <c r="G92" s="6">
        <f t="shared" si="38"/>
        <v>3886.05</v>
      </c>
      <c r="H92" s="6">
        <f t="shared" si="39"/>
        <v>63</v>
      </c>
      <c r="I92" s="6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6">
        <f t="shared" si="37"/>
        <v>6917.34</v>
      </c>
      <c r="G93" s="6">
        <f t="shared" si="38"/>
        <v>3793.38</v>
      </c>
      <c r="H93" s="6">
        <f t="shared" si="39"/>
        <v>54</v>
      </c>
      <c r="I93" s="6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6">
        <f t="shared" si="37"/>
        <v>6945.8600000000006</v>
      </c>
      <c r="G94" s="6">
        <f t="shared" si="38"/>
        <v>3696.9900000000002</v>
      </c>
      <c r="H94" s="6">
        <f t="shared" si="39"/>
        <v>46</v>
      </c>
      <c r="I94" s="6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6">
        <f t="shared" si="37"/>
        <v>7084.9800000000005</v>
      </c>
      <c r="G95" s="6">
        <f t="shared" si="38"/>
        <v>3598.7200000000003</v>
      </c>
      <c r="H95" s="6">
        <f t="shared" si="39"/>
        <v>43</v>
      </c>
      <c r="I95" s="6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6">
        <f t="shared" si="37"/>
        <v>7117.74</v>
      </c>
      <c r="G96" s="6">
        <f t="shared" si="38"/>
        <v>3502.38</v>
      </c>
      <c r="H96" s="6">
        <f t="shared" si="39"/>
        <v>52</v>
      </c>
      <c r="I96" s="6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6">
        <f t="shared" ref="F97:F109" si="44">B97*C97*0.01</f>
        <v>7243.52</v>
      </c>
      <c r="G97" s="6">
        <f t="shared" ref="G97:G109" si="45">B97*D97*0.01</f>
        <v>3395.4</v>
      </c>
      <c r="H97" s="6">
        <f t="shared" ref="H97:H100" si="46">B97-B96</f>
        <v>20</v>
      </c>
      <c r="I97" s="6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6">
        <f t="shared" si="44"/>
        <v>7369.7</v>
      </c>
      <c r="G98" s="6">
        <f t="shared" si="45"/>
        <v>3288.02</v>
      </c>
      <c r="H98" s="6">
        <f t="shared" si="46"/>
        <v>20</v>
      </c>
      <c r="I98" s="6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6">
        <f t="shared" si="44"/>
        <v>7489.68</v>
      </c>
      <c r="G99" s="6">
        <f t="shared" si="45"/>
        <v>3177.44</v>
      </c>
      <c r="H99" s="6">
        <f t="shared" si="46"/>
        <v>10</v>
      </c>
      <c r="I99" s="6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6">
        <f t="shared" si="44"/>
        <v>7614.55</v>
      </c>
      <c r="G100" s="6">
        <f t="shared" si="45"/>
        <v>3068.55</v>
      </c>
      <c r="H100" s="6">
        <f t="shared" si="46"/>
        <v>17</v>
      </c>
      <c r="I100" s="6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6">
        <f t="shared" si="44"/>
        <v>7728.2</v>
      </c>
      <c r="G101" s="6">
        <f t="shared" si="45"/>
        <v>2954.9</v>
      </c>
      <c r="H101" s="6">
        <f t="shared" ref="H101:H102" si="50">B101-B100</f>
        <v>0</v>
      </c>
      <c r="I101" s="6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6">
        <f t="shared" si="44"/>
        <v>7843.92</v>
      </c>
      <c r="G102" s="6">
        <f t="shared" si="45"/>
        <v>3410.4</v>
      </c>
      <c r="H102" s="6">
        <f t="shared" si="50"/>
        <v>3</v>
      </c>
      <c r="I102" s="6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6">
        <f t="shared" si="44"/>
        <v>8081.22</v>
      </c>
      <c r="G103" s="6">
        <f t="shared" si="45"/>
        <v>3300.78</v>
      </c>
      <c r="H103" s="6">
        <f t="shared" ref="H103:H109" si="62">B103-B102</f>
        <v>14</v>
      </c>
      <c r="I103" s="6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6">
        <f t="shared" si="44"/>
        <v>8536.5</v>
      </c>
      <c r="G104" s="6">
        <f t="shared" si="45"/>
        <v>2845.5</v>
      </c>
      <c r="H104" s="6">
        <f t="shared" si="62"/>
        <v>0</v>
      </c>
      <c r="I104" s="6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6">
        <f t="shared" si="44"/>
        <v>8550</v>
      </c>
      <c r="G105" s="6">
        <f t="shared" si="45"/>
        <v>2850</v>
      </c>
      <c r="H105" s="6">
        <f t="shared" si="62"/>
        <v>18</v>
      </c>
      <c r="I105" s="6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6">
        <f t="shared" si="44"/>
        <v>8678.44</v>
      </c>
      <c r="G106" s="6">
        <f t="shared" si="45"/>
        <v>2740.56</v>
      </c>
      <c r="H106" s="6">
        <f t="shared" si="62"/>
        <v>19</v>
      </c>
      <c r="I106" s="6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6">
        <f t="shared" si="44"/>
        <v>8683</v>
      </c>
      <c r="G107" s="6">
        <f t="shared" si="45"/>
        <v>2742</v>
      </c>
      <c r="H107" s="6">
        <f t="shared" si="62"/>
        <v>6</v>
      </c>
      <c r="I107" s="6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6">
        <f t="shared" si="44"/>
        <v>8687.56</v>
      </c>
      <c r="G108" s="6">
        <f t="shared" si="45"/>
        <v>2743.44</v>
      </c>
      <c r="H108" s="6">
        <f t="shared" si="62"/>
        <v>6</v>
      </c>
      <c r="I108" s="6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6">
        <f t="shared" si="44"/>
        <v>8692.880000000001</v>
      </c>
      <c r="G109" s="6">
        <f t="shared" si="45"/>
        <v>2745.12</v>
      </c>
      <c r="H109" s="6">
        <f t="shared" si="62"/>
        <v>7</v>
      </c>
      <c r="I109" s="6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6">
        <f t="shared" ref="F110:F129" si="74">B110*C110*0.01</f>
        <v>8816.5</v>
      </c>
      <c r="G110" s="6">
        <f t="shared" ref="G110:G129" si="75">B110*D110*0.01</f>
        <v>2633.5</v>
      </c>
      <c r="H110" s="6">
        <f t="shared" ref="H110:H129" si="76">B110-B109</f>
        <v>12</v>
      </c>
      <c r="I110" s="6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6">
        <f t="shared" si="74"/>
        <v>9054.19</v>
      </c>
      <c r="G111" s="6">
        <f t="shared" si="75"/>
        <v>2406.81</v>
      </c>
      <c r="H111" s="6">
        <f t="shared" si="76"/>
        <v>11</v>
      </c>
      <c r="I111" s="6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6">
        <f t="shared" si="74"/>
        <v>9286.65</v>
      </c>
      <c r="G112" s="6">
        <f t="shared" si="75"/>
        <v>2178.35</v>
      </c>
      <c r="H112" s="6">
        <f t="shared" si="76"/>
        <v>4</v>
      </c>
      <c r="I112" s="6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6">
        <f t="shared" si="74"/>
        <v>9630.6</v>
      </c>
      <c r="G113" s="6">
        <f t="shared" si="75"/>
        <v>1834.4</v>
      </c>
      <c r="H113" s="6">
        <f t="shared" si="76"/>
        <v>0</v>
      </c>
      <c r="I113" s="6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6">
        <f t="shared" si="74"/>
        <v>9859.9</v>
      </c>
      <c r="G114" s="6">
        <f t="shared" si="75"/>
        <v>1605.1000000000001</v>
      </c>
      <c r="H114" s="6">
        <f t="shared" si="76"/>
        <v>0</v>
      </c>
      <c r="I114" s="6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6">
        <f t="shared" si="74"/>
        <v>10318.5</v>
      </c>
      <c r="G115" s="6">
        <f t="shared" si="75"/>
        <v>1146.5</v>
      </c>
      <c r="H115" s="6">
        <f t="shared" si="76"/>
        <v>0</v>
      </c>
      <c r="I115" s="6">
        <f t="shared" ref="I115:I129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">
      <c r="A116" s="1">
        <v>43618</v>
      </c>
      <c r="B116" s="4">
        <v>11465</v>
      </c>
      <c r="C116" s="2">
        <v>91</v>
      </c>
      <c r="D116" s="2">
        <v>9</v>
      </c>
      <c r="E116" s="2">
        <v>0</v>
      </c>
      <c r="F116" s="6">
        <f t="shared" si="74"/>
        <v>10433.15</v>
      </c>
      <c r="G116" s="6">
        <f t="shared" si="75"/>
        <v>1031.8499999999999</v>
      </c>
      <c r="H116" s="6">
        <f t="shared" si="76"/>
        <v>0</v>
      </c>
      <c r="I116" s="6">
        <f t="shared" si="97"/>
        <v>0</v>
      </c>
      <c r="J116" s="3">
        <v>352</v>
      </c>
      <c r="K116">
        <f>AVERAGE(J$2:J116)</f>
        <v>371.25217391304346</v>
      </c>
      <c r="L116" s="5">
        <f t="shared" ref="L116:L127" si="100">F116-F115</f>
        <v>114.64999999999964</v>
      </c>
      <c r="M116">
        <f t="shared" ref="M116:M127" si="101">B116-J116</f>
        <v>11113</v>
      </c>
      <c r="V116">
        <f t="shared" ref="V116:V127" si="102">AVERAGE(J109:J116)</f>
        <v>542.75</v>
      </c>
      <c r="W116" s="5">
        <f t="shared" ref="W116:W127" si="103">AVERAGE(H113:H116)</f>
        <v>0</v>
      </c>
      <c r="X116">
        <f t="shared" ref="X116:X127" si="104">W116*4</f>
        <v>0</v>
      </c>
    </row>
    <row r="117" spans="1:24" x14ac:dyDescent="0.2">
      <c r="A117" s="1">
        <v>43619</v>
      </c>
      <c r="B117" s="4">
        <v>11465</v>
      </c>
      <c r="C117" s="2">
        <v>91</v>
      </c>
      <c r="D117" s="2">
        <v>9</v>
      </c>
      <c r="E117" s="2">
        <v>0</v>
      </c>
      <c r="F117" s="6">
        <f t="shared" si="74"/>
        <v>10433.15</v>
      </c>
      <c r="G117" s="6">
        <f t="shared" si="75"/>
        <v>1031.8499999999999</v>
      </c>
      <c r="H117" s="6">
        <f t="shared" si="76"/>
        <v>0</v>
      </c>
      <c r="I117" s="6">
        <f t="shared" si="97"/>
        <v>0</v>
      </c>
      <c r="J117" s="3">
        <v>0</v>
      </c>
      <c r="K117">
        <f>AVERAGE(J$2:J117)</f>
        <v>368.05172413793105</v>
      </c>
      <c r="L117" s="5">
        <f t="shared" si="100"/>
        <v>0</v>
      </c>
      <c r="M117">
        <f t="shared" si="101"/>
        <v>11465</v>
      </c>
      <c r="V117">
        <f t="shared" si="102"/>
        <v>510.125</v>
      </c>
      <c r="W117" s="5">
        <f t="shared" si="103"/>
        <v>0</v>
      </c>
      <c r="X117">
        <f t="shared" si="104"/>
        <v>0</v>
      </c>
    </row>
    <row r="118" spans="1:24" x14ac:dyDescent="0.2">
      <c r="A118" s="1">
        <v>43620</v>
      </c>
      <c r="B118" s="4">
        <v>11465</v>
      </c>
      <c r="C118" s="2">
        <v>91</v>
      </c>
      <c r="D118" s="2">
        <v>9</v>
      </c>
      <c r="E118" s="2">
        <v>0</v>
      </c>
      <c r="F118" s="6">
        <f t="shared" si="74"/>
        <v>10433.15</v>
      </c>
      <c r="G118" s="6">
        <f t="shared" si="75"/>
        <v>1031.8499999999999</v>
      </c>
      <c r="H118" s="6">
        <f t="shared" si="76"/>
        <v>0</v>
      </c>
      <c r="I118" s="6">
        <f t="shared" si="97"/>
        <v>0</v>
      </c>
      <c r="J118" s="3">
        <v>29</v>
      </c>
      <c r="K118">
        <f>AVERAGE(J$2:J118)</f>
        <v>365.15384615384613</v>
      </c>
      <c r="L118" s="5">
        <f t="shared" si="100"/>
        <v>0</v>
      </c>
      <c r="M118">
        <f t="shared" si="101"/>
        <v>11436</v>
      </c>
      <c r="V118">
        <f t="shared" si="102"/>
        <v>449.625</v>
      </c>
      <c r="W118" s="5">
        <f t="shared" si="103"/>
        <v>0</v>
      </c>
      <c r="X118">
        <f t="shared" si="104"/>
        <v>0</v>
      </c>
    </row>
    <row r="119" spans="1:24" x14ac:dyDescent="0.2">
      <c r="A119" s="1">
        <v>43621</v>
      </c>
      <c r="B119" s="4">
        <v>11465</v>
      </c>
      <c r="C119" s="2">
        <v>92</v>
      </c>
      <c r="D119" s="2">
        <v>8</v>
      </c>
      <c r="E119" s="2">
        <v>0</v>
      </c>
      <c r="F119" s="6">
        <f t="shared" si="74"/>
        <v>10547.800000000001</v>
      </c>
      <c r="G119" s="6">
        <f t="shared" si="75"/>
        <v>917.2</v>
      </c>
      <c r="H119" s="6">
        <f t="shared" si="76"/>
        <v>0</v>
      </c>
      <c r="I119" s="6">
        <f t="shared" si="97"/>
        <v>0</v>
      </c>
      <c r="J119" s="3">
        <v>0</v>
      </c>
      <c r="K119">
        <f>AVERAGE(J$2:J119)</f>
        <v>362.0593220338983</v>
      </c>
      <c r="L119" s="5">
        <f t="shared" si="100"/>
        <v>114.65000000000146</v>
      </c>
      <c r="M119">
        <f t="shared" si="101"/>
        <v>11465</v>
      </c>
      <c r="V119">
        <f t="shared" si="102"/>
        <v>401.625</v>
      </c>
      <c r="W119" s="5">
        <f t="shared" si="103"/>
        <v>0</v>
      </c>
      <c r="X119">
        <f t="shared" si="104"/>
        <v>0</v>
      </c>
    </row>
    <row r="120" spans="1:24" x14ac:dyDescent="0.2">
      <c r="A120" s="1">
        <v>43622</v>
      </c>
      <c r="B120" s="4">
        <v>11465</v>
      </c>
      <c r="C120" s="2">
        <v>92</v>
      </c>
      <c r="D120" s="2">
        <v>8</v>
      </c>
      <c r="E120" s="2">
        <v>0</v>
      </c>
      <c r="F120" s="6">
        <f t="shared" si="74"/>
        <v>10547.800000000001</v>
      </c>
      <c r="G120" s="6">
        <f t="shared" si="75"/>
        <v>917.2</v>
      </c>
      <c r="H120" s="6">
        <f t="shared" si="76"/>
        <v>0</v>
      </c>
      <c r="I120" s="6">
        <f t="shared" si="97"/>
        <v>0</v>
      </c>
      <c r="J120" s="3">
        <v>62</v>
      </c>
      <c r="K120">
        <f>AVERAGE(J$2:J120)</f>
        <v>359.53781512605042</v>
      </c>
      <c r="L120" s="5">
        <f t="shared" si="100"/>
        <v>0</v>
      </c>
      <c r="M120">
        <f t="shared" si="101"/>
        <v>11403</v>
      </c>
      <c r="V120">
        <f t="shared" si="102"/>
        <v>316.375</v>
      </c>
      <c r="W120" s="5">
        <f t="shared" si="103"/>
        <v>0</v>
      </c>
      <c r="X120">
        <f t="shared" si="104"/>
        <v>0</v>
      </c>
    </row>
    <row r="121" spans="1:24" x14ac:dyDescent="0.2">
      <c r="A121" s="1">
        <v>43623</v>
      </c>
      <c r="B121" s="4">
        <v>11465</v>
      </c>
      <c r="C121" s="2">
        <v>93</v>
      </c>
      <c r="D121" s="2">
        <v>7</v>
      </c>
      <c r="E121" s="2">
        <v>0</v>
      </c>
      <c r="F121" s="6">
        <f t="shared" si="74"/>
        <v>10662.45</v>
      </c>
      <c r="G121" s="6">
        <f t="shared" si="75"/>
        <v>802.55000000000007</v>
      </c>
      <c r="H121" s="6">
        <f t="shared" si="76"/>
        <v>0</v>
      </c>
      <c r="I121" s="6">
        <f t="shared" si="97"/>
        <v>0</v>
      </c>
      <c r="J121" s="3">
        <v>0</v>
      </c>
      <c r="K121">
        <f>AVERAGE(J$2:J121)</f>
        <v>356.54166666666669</v>
      </c>
      <c r="L121" s="5">
        <f t="shared" si="100"/>
        <v>114.64999999999964</v>
      </c>
      <c r="M121">
        <f t="shared" si="101"/>
        <v>11465</v>
      </c>
      <c r="V121">
        <f t="shared" si="102"/>
        <v>212.75</v>
      </c>
      <c r="W121" s="5">
        <f t="shared" si="103"/>
        <v>0</v>
      </c>
      <c r="X121">
        <f t="shared" si="104"/>
        <v>0</v>
      </c>
    </row>
    <row r="122" spans="1:24" x14ac:dyDescent="0.2">
      <c r="A122" s="1">
        <v>43624</v>
      </c>
      <c r="B122" s="4">
        <v>11465</v>
      </c>
      <c r="C122" s="2">
        <v>93</v>
      </c>
      <c r="D122" s="2">
        <v>7</v>
      </c>
      <c r="E122" s="2">
        <v>0</v>
      </c>
      <c r="F122" s="6">
        <f t="shared" si="74"/>
        <v>10662.45</v>
      </c>
      <c r="G122" s="6">
        <f t="shared" si="75"/>
        <v>802.55000000000007</v>
      </c>
      <c r="H122" s="6">
        <f t="shared" si="76"/>
        <v>0</v>
      </c>
      <c r="I122" s="6">
        <f t="shared" si="97"/>
        <v>0</v>
      </c>
      <c r="J122" s="3">
        <v>115</v>
      </c>
      <c r="K122">
        <f>AVERAGE(J$2:J122)</f>
        <v>354.54545454545456</v>
      </c>
      <c r="L122" s="5">
        <f t="shared" si="100"/>
        <v>0</v>
      </c>
      <c r="M122">
        <f t="shared" si="101"/>
        <v>11350</v>
      </c>
      <c r="V122">
        <f t="shared" si="102"/>
        <v>168</v>
      </c>
      <c r="W122" s="5">
        <f t="shared" si="103"/>
        <v>0</v>
      </c>
      <c r="X122">
        <f t="shared" si="104"/>
        <v>0</v>
      </c>
    </row>
    <row r="123" spans="1:24" x14ac:dyDescent="0.2">
      <c r="A123" s="1">
        <v>43625</v>
      </c>
      <c r="B123" s="4">
        <v>11465</v>
      </c>
      <c r="C123" s="2">
        <v>94</v>
      </c>
      <c r="D123" s="2">
        <v>6</v>
      </c>
      <c r="E123" s="2">
        <v>0</v>
      </c>
      <c r="F123" s="6">
        <f t="shared" si="74"/>
        <v>10777.1</v>
      </c>
      <c r="G123" s="6">
        <f t="shared" si="75"/>
        <v>687.9</v>
      </c>
      <c r="H123" s="6">
        <f t="shared" si="76"/>
        <v>0</v>
      </c>
      <c r="I123" s="6">
        <f t="shared" si="97"/>
        <v>0</v>
      </c>
      <c r="J123" s="3">
        <v>0</v>
      </c>
      <c r="K123">
        <f>AVERAGE(J$2:J123)</f>
        <v>351.63934426229508</v>
      </c>
      <c r="L123" s="5">
        <f t="shared" si="100"/>
        <v>114.64999999999964</v>
      </c>
      <c r="M123">
        <f t="shared" si="101"/>
        <v>11465</v>
      </c>
      <c r="V123">
        <f t="shared" si="102"/>
        <v>69.75</v>
      </c>
      <c r="W123" s="5">
        <f t="shared" si="103"/>
        <v>0</v>
      </c>
      <c r="X123">
        <f t="shared" si="104"/>
        <v>0</v>
      </c>
    </row>
    <row r="124" spans="1:24" x14ac:dyDescent="0.2">
      <c r="A124" s="1">
        <v>43626</v>
      </c>
      <c r="B124" s="4">
        <v>11465</v>
      </c>
      <c r="C124" s="2">
        <v>94</v>
      </c>
      <c r="D124" s="2">
        <v>6</v>
      </c>
      <c r="E124" s="2">
        <v>0</v>
      </c>
      <c r="F124" s="6">
        <f t="shared" si="74"/>
        <v>10777.1</v>
      </c>
      <c r="G124" s="6">
        <f t="shared" si="75"/>
        <v>687.9</v>
      </c>
      <c r="H124" s="6">
        <f t="shared" si="76"/>
        <v>0</v>
      </c>
      <c r="I124" s="6">
        <f t="shared" si="97"/>
        <v>0</v>
      </c>
      <c r="J124" s="3">
        <v>0</v>
      </c>
      <c r="K124">
        <f>AVERAGE(J$2:J124)</f>
        <v>348.78048780487802</v>
      </c>
      <c r="L124" s="5">
        <f t="shared" si="100"/>
        <v>0</v>
      </c>
      <c r="M124">
        <f t="shared" si="101"/>
        <v>11465</v>
      </c>
      <c r="V124">
        <f t="shared" si="102"/>
        <v>25.75</v>
      </c>
      <c r="W124" s="5">
        <f t="shared" si="103"/>
        <v>0</v>
      </c>
      <c r="X124">
        <f t="shared" si="104"/>
        <v>0</v>
      </c>
    </row>
    <row r="125" spans="1:24" x14ac:dyDescent="0.2">
      <c r="A125" s="1">
        <v>43627</v>
      </c>
      <c r="B125" s="4">
        <v>11465</v>
      </c>
      <c r="C125" s="2">
        <v>95</v>
      </c>
      <c r="D125" s="2">
        <v>5</v>
      </c>
      <c r="E125" s="2">
        <v>0</v>
      </c>
      <c r="F125" s="6">
        <f t="shared" si="74"/>
        <v>10891.75</v>
      </c>
      <c r="G125" s="6">
        <f t="shared" si="75"/>
        <v>573.25</v>
      </c>
      <c r="H125" s="6">
        <f t="shared" si="76"/>
        <v>0</v>
      </c>
      <c r="I125" s="6">
        <f t="shared" si="97"/>
        <v>0</v>
      </c>
      <c r="J125" s="3">
        <v>294</v>
      </c>
      <c r="K125">
        <f>AVERAGE(J$2:J125)</f>
        <v>348.33870967741933</v>
      </c>
      <c r="L125" s="5">
        <f t="shared" si="100"/>
        <v>114.64999999999964</v>
      </c>
      <c r="M125">
        <f t="shared" si="101"/>
        <v>11171</v>
      </c>
      <c r="V125">
        <f t="shared" si="102"/>
        <v>62.5</v>
      </c>
      <c r="W125" s="5">
        <f t="shared" si="103"/>
        <v>0</v>
      </c>
      <c r="X125">
        <f t="shared" si="104"/>
        <v>0</v>
      </c>
    </row>
    <row r="126" spans="1:24" x14ac:dyDescent="0.2">
      <c r="A126" s="1">
        <v>43628</v>
      </c>
      <c r="B126" s="4">
        <v>11465</v>
      </c>
      <c r="C126" s="2">
        <v>96</v>
      </c>
      <c r="D126" s="2">
        <v>4</v>
      </c>
      <c r="E126" s="2">
        <v>0</v>
      </c>
      <c r="F126" s="6">
        <f t="shared" si="74"/>
        <v>11006.4</v>
      </c>
      <c r="G126" s="6">
        <f t="shared" si="75"/>
        <v>458.6</v>
      </c>
      <c r="H126" s="6">
        <f t="shared" si="76"/>
        <v>0</v>
      </c>
      <c r="I126" s="6">
        <f t="shared" si="97"/>
        <v>0</v>
      </c>
      <c r="J126" s="3">
        <v>284</v>
      </c>
      <c r="K126">
        <f>AVERAGE(J$2:J126)</f>
        <v>347.82400000000001</v>
      </c>
      <c r="L126" s="5">
        <f t="shared" si="100"/>
        <v>114.64999999999964</v>
      </c>
      <c r="M126">
        <f t="shared" si="101"/>
        <v>11181</v>
      </c>
      <c r="V126">
        <f t="shared" si="102"/>
        <v>94.375</v>
      </c>
      <c r="W126" s="5">
        <f t="shared" si="103"/>
        <v>0</v>
      </c>
      <c r="X126">
        <f t="shared" si="104"/>
        <v>0</v>
      </c>
    </row>
    <row r="127" spans="1:24" x14ac:dyDescent="0.2">
      <c r="A127" s="1">
        <v>43629</v>
      </c>
      <c r="B127" s="4">
        <v>11465</v>
      </c>
      <c r="C127" s="2">
        <v>97</v>
      </c>
      <c r="D127" s="2">
        <v>3</v>
      </c>
      <c r="E127" s="2">
        <v>0</v>
      </c>
      <c r="F127" s="6">
        <f t="shared" si="74"/>
        <v>11121.050000000001</v>
      </c>
      <c r="G127" s="6">
        <f t="shared" si="75"/>
        <v>343.95</v>
      </c>
      <c r="H127" s="6">
        <f t="shared" si="76"/>
        <v>0</v>
      </c>
      <c r="I127" s="6">
        <f t="shared" si="97"/>
        <v>0</v>
      </c>
      <c r="J127" s="3">
        <v>348</v>
      </c>
      <c r="K127">
        <f>AVERAGE(J$2:J127)</f>
        <v>347.82539682539681</v>
      </c>
      <c r="L127" s="5">
        <f t="shared" si="100"/>
        <v>114.65000000000146</v>
      </c>
      <c r="M127">
        <f t="shared" si="101"/>
        <v>11117</v>
      </c>
      <c r="V127">
        <f t="shared" si="102"/>
        <v>137.875</v>
      </c>
      <c r="W127" s="5">
        <f t="shared" si="103"/>
        <v>0</v>
      </c>
      <c r="X127">
        <f t="shared" si="104"/>
        <v>0</v>
      </c>
    </row>
    <row r="128" spans="1:24" x14ac:dyDescent="0.2">
      <c r="A128" s="1">
        <v>43630</v>
      </c>
      <c r="B128" s="4">
        <v>11500</v>
      </c>
      <c r="C128" s="2">
        <v>97</v>
      </c>
      <c r="D128" s="2">
        <v>3</v>
      </c>
      <c r="E128" s="2">
        <v>0</v>
      </c>
      <c r="F128" s="6">
        <f t="shared" si="74"/>
        <v>11155</v>
      </c>
      <c r="G128" s="6">
        <f t="shared" si="75"/>
        <v>345</v>
      </c>
      <c r="H128" s="6">
        <f t="shared" si="76"/>
        <v>35</v>
      </c>
      <c r="I128" s="6">
        <f t="shared" si="97"/>
        <v>0</v>
      </c>
      <c r="J128" s="3">
        <v>331</v>
      </c>
      <c r="K128">
        <f>AVERAGE(J$2:J128)</f>
        <v>347.69291338582678</v>
      </c>
      <c r="L128" s="5">
        <f t="shared" ref="L128:L129" si="105">F128-F127</f>
        <v>33.949999999998909</v>
      </c>
      <c r="M128">
        <f t="shared" ref="M128:M129" si="106">B128-J128</f>
        <v>11169</v>
      </c>
      <c r="V128">
        <f t="shared" ref="V128:V129" si="107">AVERAGE(J121:J128)</f>
        <v>171.5</v>
      </c>
      <c r="W128" s="5">
        <f t="shared" ref="W128:W129" si="108">AVERAGE(H125:H128)</f>
        <v>8.75</v>
      </c>
      <c r="X128">
        <f t="shared" ref="X128:X129" si="109">W128*4</f>
        <v>35</v>
      </c>
    </row>
    <row r="129" spans="1:24" x14ac:dyDescent="0.2">
      <c r="A129" s="1">
        <v>43631</v>
      </c>
      <c r="B129" s="4">
        <v>11533</v>
      </c>
      <c r="C129" s="2">
        <v>98</v>
      </c>
      <c r="D129" s="2">
        <v>2</v>
      </c>
      <c r="E129" s="2">
        <v>0</v>
      </c>
      <c r="F129" s="5">
        <f t="shared" si="74"/>
        <v>11302.34</v>
      </c>
      <c r="G129" s="5">
        <f t="shared" si="75"/>
        <v>230.66</v>
      </c>
      <c r="H129" s="6">
        <f t="shared" si="76"/>
        <v>33</v>
      </c>
      <c r="I129" s="5">
        <f t="shared" si="97"/>
        <v>0</v>
      </c>
      <c r="J129" s="3">
        <v>213</v>
      </c>
      <c r="K129">
        <f>AVERAGE(J$2:J129)</f>
        <v>346.640625</v>
      </c>
      <c r="L129" s="5">
        <f t="shared" si="105"/>
        <v>147.34000000000015</v>
      </c>
      <c r="M129">
        <f t="shared" si="106"/>
        <v>11320</v>
      </c>
      <c r="V129">
        <f t="shared" si="107"/>
        <v>198.125</v>
      </c>
      <c r="W129" s="5">
        <f t="shared" si="108"/>
        <v>17</v>
      </c>
      <c r="X129">
        <f t="shared" si="109"/>
        <v>68</v>
      </c>
    </row>
    <row r="130" spans="1:24" x14ac:dyDescent="0.2">
      <c r="A130" s="1">
        <v>43632</v>
      </c>
    </row>
    <row r="131" spans="1:24" x14ac:dyDescent="0.2">
      <c r="A131" s="1">
        <v>43633</v>
      </c>
    </row>
    <row r="132" spans="1:24" x14ac:dyDescent="0.2">
      <c r="A132" s="1">
        <v>43634</v>
      </c>
    </row>
    <row r="133" spans="1:24" x14ac:dyDescent="0.2">
      <c r="A133" s="1">
        <v>43635</v>
      </c>
    </row>
    <row r="134" spans="1:24" x14ac:dyDescent="0.2">
      <c r="A134" s="1">
        <v>43636</v>
      </c>
    </row>
    <row r="135" spans="1:24" x14ac:dyDescent="0.2">
      <c r="A135" s="1">
        <v>43637</v>
      </c>
    </row>
    <row r="136" spans="1:24" x14ac:dyDescent="0.2">
      <c r="A136" s="1">
        <v>43638</v>
      </c>
    </row>
    <row r="137" spans="1:24" x14ac:dyDescent="0.2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tabSelected="1" zoomScale="85" zoomScaleNormal="85" workbookViewId="0">
      <pane xSplit="1" topLeftCell="CD1" activePane="topRight" state="frozen"/>
      <selection pane="topRight" activeCell="CN12" sqref="CN12"/>
    </sheetView>
  </sheetViews>
  <sheetFormatPr defaultRowHeight="14.25" x14ac:dyDescent="0.2"/>
  <cols>
    <col min="2" max="20" width="10.75" customWidth="1"/>
    <col min="21" max="21" width="10.75" style="32" customWidth="1"/>
    <col min="22" max="23" width="10.75" customWidth="1"/>
    <col min="28" max="28" width="11" customWidth="1"/>
    <col min="36" max="36" width="9" customWidth="1"/>
  </cols>
  <sheetData>
    <row r="1" spans="1:95" x14ac:dyDescent="0.2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9" customHeight="1" x14ac:dyDescent="0.2">
      <c r="A2" s="10">
        <v>0.25</v>
      </c>
      <c r="B2" s="90" t="s">
        <v>13</v>
      </c>
      <c r="C2" s="51" t="s">
        <v>56</v>
      </c>
      <c r="D2" s="100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90" t="s">
        <v>157</v>
      </c>
      <c r="J2" s="57" t="s">
        <v>185</v>
      </c>
      <c r="K2" s="55" t="s">
        <v>212</v>
      </c>
      <c r="L2" s="90" t="s">
        <v>230</v>
      </c>
      <c r="M2" s="90" t="s">
        <v>13</v>
      </c>
      <c r="N2" s="90" t="s">
        <v>13</v>
      </c>
      <c r="O2" s="90" t="s">
        <v>271</v>
      </c>
      <c r="P2" s="100" t="s">
        <v>279</v>
      </c>
      <c r="Q2" s="101" t="s">
        <v>293</v>
      </c>
      <c r="R2" s="100" t="s">
        <v>313</v>
      </c>
      <c r="S2" s="61" t="s">
        <v>96</v>
      </c>
      <c r="T2" s="90" t="s">
        <v>13</v>
      </c>
      <c r="U2" s="61" t="s">
        <v>96</v>
      </c>
      <c r="V2" s="51" t="s">
        <v>384</v>
      </c>
      <c r="W2" s="51" t="s">
        <v>13</v>
      </c>
      <c r="X2" s="90" t="s">
        <v>13</v>
      </c>
      <c r="Y2" s="55" t="s">
        <v>177</v>
      </c>
      <c r="Z2" s="90" t="s">
        <v>13</v>
      </c>
      <c r="AA2" s="90" t="s">
        <v>13</v>
      </c>
      <c r="AB2" s="55" t="s">
        <v>177</v>
      </c>
      <c r="AC2" s="90" t="s">
        <v>13</v>
      </c>
      <c r="AD2" s="100" t="s">
        <v>279</v>
      </c>
      <c r="AE2" s="53" t="s">
        <v>506</v>
      </c>
      <c r="AF2" s="90" t="s">
        <v>58</v>
      </c>
      <c r="AG2" s="90" t="s">
        <v>58</v>
      </c>
      <c r="AH2" s="90" t="s">
        <v>13</v>
      </c>
      <c r="AI2" s="90" t="s">
        <v>13</v>
      </c>
      <c r="AJ2" s="108" t="s">
        <v>279</v>
      </c>
      <c r="AK2" s="90" t="s">
        <v>13</v>
      </c>
      <c r="AL2" s="51" t="s">
        <v>573</v>
      </c>
      <c r="AM2" s="100" t="s">
        <v>177</v>
      </c>
      <c r="AN2" s="100" t="s">
        <v>177</v>
      </c>
      <c r="AO2" s="94" t="s">
        <v>608</v>
      </c>
      <c r="AP2" s="51" t="s">
        <v>13</v>
      </c>
      <c r="AQ2" s="100" t="s">
        <v>560</v>
      </c>
      <c r="AR2" s="100" t="s">
        <v>177</v>
      </c>
      <c r="AS2" s="90" t="s">
        <v>13</v>
      </c>
      <c r="AT2" s="90" t="s">
        <v>13</v>
      </c>
      <c r="AU2" s="90" t="s">
        <v>13</v>
      </c>
      <c r="AV2" s="90" t="s">
        <v>13</v>
      </c>
      <c r="AW2" s="90" t="s">
        <v>13</v>
      </c>
      <c r="AX2" s="90" t="s">
        <v>58</v>
      </c>
      <c r="AY2" s="53" t="s">
        <v>658</v>
      </c>
      <c r="AZ2" s="51" t="s">
        <v>663</v>
      </c>
      <c r="BA2" s="90" t="s">
        <v>13</v>
      </c>
      <c r="BB2" s="90" t="s">
        <v>13</v>
      </c>
      <c r="BC2" s="90" t="s">
        <v>13</v>
      </c>
      <c r="BD2" s="93" t="s">
        <v>619</v>
      </c>
      <c r="BE2" s="93" t="s">
        <v>619</v>
      </c>
      <c r="BF2" s="90" t="s">
        <v>13</v>
      </c>
      <c r="BG2" s="90" t="s">
        <v>13</v>
      </c>
      <c r="BH2" s="90" t="s">
        <v>13</v>
      </c>
      <c r="BI2" s="90" t="s">
        <v>13</v>
      </c>
      <c r="BJ2" s="90" t="s">
        <v>13</v>
      </c>
      <c r="BK2" s="90" t="s">
        <v>13</v>
      </c>
      <c r="BL2" s="90" t="s">
        <v>13</v>
      </c>
      <c r="BM2" s="90" t="s">
        <v>13</v>
      </c>
      <c r="BN2" s="90" t="s">
        <v>13</v>
      </c>
      <c r="BO2" s="90" t="s">
        <v>13</v>
      </c>
      <c r="BP2" s="91" t="s">
        <v>45</v>
      </c>
      <c r="BQ2" s="90" t="s">
        <v>13</v>
      </c>
      <c r="BR2" s="90" t="s">
        <v>13</v>
      </c>
      <c r="BS2" s="90" t="s">
        <v>13</v>
      </c>
      <c r="BT2" s="90" t="s">
        <v>13</v>
      </c>
      <c r="BU2" s="93" t="s">
        <v>619</v>
      </c>
      <c r="BV2" s="93" t="s">
        <v>619</v>
      </c>
      <c r="BW2" s="90" t="s">
        <v>13</v>
      </c>
      <c r="BX2" s="91" t="s">
        <v>772</v>
      </c>
      <c r="BY2" s="91" t="s">
        <v>772</v>
      </c>
      <c r="BZ2" s="136" t="s">
        <v>13</v>
      </c>
      <c r="CA2" s="90" t="s">
        <v>13</v>
      </c>
      <c r="CB2" s="90" t="s">
        <v>13</v>
      </c>
      <c r="CC2" s="90" t="s">
        <v>13</v>
      </c>
      <c r="CD2" s="90" t="s">
        <v>13</v>
      </c>
      <c r="CE2" s="93" t="s">
        <v>783</v>
      </c>
      <c r="CF2" s="92" t="s">
        <v>800</v>
      </c>
      <c r="CG2" s="93" t="s">
        <v>783</v>
      </c>
      <c r="CH2" s="90" t="s">
        <v>13</v>
      </c>
      <c r="CI2" s="90" t="s">
        <v>13</v>
      </c>
      <c r="CJ2" s="2"/>
      <c r="CK2" t="s">
        <v>703</v>
      </c>
      <c r="CL2" t="s">
        <v>704</v>
      </c>
      <c r="CP2" s="2"/>
      <c r="CQ2" s="2"/>
    </row>
    <row r="3" spans="1:95" x14ac:dyDescent="0.2">
      <c r="A3" s="10">
        <v>0.27083333333333331</v>
      </c>
      <c r="B3" s="90"/>
      <c r="C3" s="100" t="s">
        <v>57</v>
      </c>
      <c r="D3" s="100"/>
      <c r="E3" s="90" t="s">
        <v>81</v>
      </c>
      <c r="F3" s="90" t="s">
        <v>58</v>
      </c>
      <c r="G3" s="90" t="s">
        <v>112</v>
      </c>
      <c r="H3" s="55" t="s">
        <v>128</v>
      </c>
      <c r="I3" s="90"/>
      <c r="J3" s="55" t="s">
        <v>186</v>
      </c>
      <c r="K3" s="94" t="s">
        <v>211</v>
      </c>
      <c r="L3" s="90"/>
      <c r="M3" s="90"/>
      <c r="N3" s="90"/>
      <c r="O3" s="90"/>
      <c r="P3" s="100"/>
      <c r="Q3" s="101"/>
      <c r="R3" s="100"/>
      <c r="S3" s="90" t="s">
        <v>325</v>
      </c>
      <c r="T3" s="90"/>
      <c r="U3" s="51" t="s">
        <v>371</v>
      </c>
      <c r="V3" s="51"/>
      <c r="W3" s="90" t="s">
        <v>388</v>
      </c>
      <c r="X3" s="90"/>
      <c r="Y3" s="90" t="s">
        <v>429</v>
      </c>
      <c r="Z3" s="90"/>
      <c r="AA3" s="90"/>
      <c r="AB3" s="90" t="s">
        <v>385</v>
      </c>
      <c r="AC3" s="90"/>
      <c r="AD3" s="100"/>
      <c r="AE3" s="52" t="s">
        <v>507</v>
      </c>
      <c r="AF3" s="90"/>
      <c r="AG3" s="90"/>
      <c r="AH3" s="90"/>
      <c r="AI3" s="90"/>
      <c r="AJ3" s="108"/>
      <c r="AK3" s="90"/>
      <c r="AL3" s="91" t="s">
        <v>568</v>
      </c>
      <c r="AM3" s="100"/>
      <c r="AN3" s="100"/>
      <c r="AO3" s="94"/>
      <c r="AP3" s="51" t="s">
        <v>58</v>
      </c>
      <c r="AQ3" s="100"/>
      <c r="AR3" s="100"/>
      <c r="AS3" s="90"/>
      <c r="AT3" s="90"/>
      <c r="AU3" s="90"/>
      <c r="AV3" s="90"/>
      <c r="AW3" s="90"/>
      <c r="AX3" s="90"/>
      <c r="AY3" s="90" t="s">
        <v>58</v>
      </c>
      <c r="AZ3" s="90" t="s">
        <v>58</v>
      </c>
      <c r="BA3" s="90"/>
      <c r="BB3" s="90"/>
      <c r="BC3" s="90"/>
      <c r="BD3" s="93"/>
      <c r="BE3" s="93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1"/>
      <c r="BQ3" s="90"/>
      <c r="BR3" s="90"/>
      <c r="BS3" s="90"/>
      <c r="BT3" s="90"/>
      <c r="BU3" s="93"/>
      <c r="BV3" s="93"/>
      <c r="BW3" s="90"/>
      <c r="BX3" s="91"/>
      <c r="BY3" s="91"/>
      <c r="BZ3" s="137"/>
      <c r="CA3" s="90"/>
      <c r="CB3" s="90"/>
      <c r="CC3" s="90"/>
      <c r="CD3" s="90"/>
      <c r="CE3" s="93"/>
      <c r="CF3" s="92"/>
      <c r="CG3" s="93"/>
      <c r="CH3" s="90"/>
      <c r="CI3" s="90"/>
      <c r="CJ3" s="65"/>
      <c r="CK3" s="42"/>
      <c r="CL3" s="42"/>
      <c r="CM3" s="42"/>
      <c r="CN3" s="42"/>
      <c r="CO3" s="42"/>
      <c r="CP3" s="65"/>
      <c r="CQ3" s="65"/>
    </row>
    <row r="4" spans="1:95" ht="13.9" customHeight="1" x14ac:dyDescent="0.2">
      <c r="A4" s="10">
        <v>0.29166666666666669</v>
      </c>
      <c r="B4" s="51" t="s">
        <v>14</v>
      </c>
      <c r="C4" s="100"/>
      <c r="D4" s="90" t="s">
        <v>69</v>
      </c>
      <c r="E4" s="90"/>
      <c r="F4" s="90"/>
      <c r="G4" s="90"/>
      <c r="H4" s="114" t="s">
        <v>127</v>
      </c>
      <c r="I4" s="90" t="s">
        <v>158</v>
      </c>
      <c r="J4" s="51" t="s">
        <v>187</v>
      </c>
      <c r="K4" s="94"/>
      <c r="L4" s="51" t="s">
        <v>233</v>
      </c>
      <c r="M4" s="51" t="s">
        <v>233</v>
      </c>
      <c r="N4" s="51" t="s">
        <v>233</v>
      </c>
      <c r="O4" s="90"/>
      <c r="P4" s="90" t="s">
        <v>280</v>
      </c>
      <c r="Q4" s="101"/>
      <c r="R4" s="100"/>
      <c r="S4" s="90"/>
      <c r="T4" s="51" t="s">
        <v>334</v>
      </c>
      <c r="U4" s="90" t="s">
        <v>372</v>
      </c>
      <c r="V4" s="90" t="s">
        <v>385</v>
      </c>
      <c r="W4" s="90"/>
      <c r="X4" s="90"/>
      <c r="Y4" s="90"/>
      <c r="Z4" s="90"/>
      <c r="AA4" s="90" t="s">
        <v>385</v>
      </c>
      <c r="AB4" s="90"/>
      <c r="AC4" s="51" t="s">
        <v>58</v>
      </c>
      <c r="AD4" s="100"/>
      <c r="AE4" s="90" t="s">
        <v>58</v>
      </c>
      <c r="AF4" s="91" t="s">
        <v>45</v>
      </c>
      <c r="AG4" s="104" t="s">
        <v>537</v>
      </c>
      <c r="AH4" s="91" t="s">
        <v>45</v>
      </c>
      <c r="AI4" s="108" t="s">
        <v>279</v>
      </c>
      <c r="AJ4" s="108"/>
      <c r="AK4" s="90" t="s">
        <v>58</v>
      </c>
      <c r="AL4" s="91"/>
      <c r="AM4" s="90" t="s">
        <v>13</v>
      </c>
      <c r="AN4" s="104" t="s">
        <v>599</v>
      </c>
      <c r="AO4" s="94"/>
      <c r="AP4" s="54" t="s">
        <v>611</v>
      </c>
      <c r="AQ4" s="100"/>
      <c r="AR4" s="90" t="s">
        <v>13</v>
      </c>
      <c r="AS4" s="90" t="s">
        <v>13</v>
      </c>
      <c r="AT4" s="90" t="s">
        <v>58</v>
      </c>
      <c r="AU4" s="90" t="s">
        <v>58</v>
      </c>
      <c r="AV4" s="90"/>
      <c r="AW4" s="91" t="s">
        <v>45</v>
      </c>
      <c r="AX4" s="91" t="s">
        <v>45</v>
      </c>
      <c r="AY4" s="90"/>
      <c r="AZ4" s="90"/>
      <c r="BA4" s="90"/>
      <c r="BB4" s="90" t="s">
        <v>58</v>
      </c>
      <c r="BC4" s="90"/>
      <c r="BD4" s="90" t="s">
        <v>13</v>
      </c>
      <c r="BE4" s="90" t="s">
        <v>13</v>
      </c>
      <c r="BF4" s="90" t="s">
        <v>58</v>
      </c>
      <c r="BG4" s="90" t="s">
        <v>58</v>
      </c>
      <c r="BH4" s="90" t="s">
        <v>58</v>
      </c>
      <c r="BI4" s="91" t="s">
        <v>45</v>
      </c>
      <c r="BJ4" s="90" t="s">
        <v>17</v>
      </c>
      <c r="BK4" s="90"/>
      <c r="BL4" s="90"/>
      <c r="BM4" s="90"/>
      <c r="BN4" s="90" t="s">
        <v>17</v>
      </c>
      <c r="BO4" s="90" t="s">
        <v>17</v>
      </c>
      <c r="BP4" s="91"/>
      <c r="BQ4" s="90" t="s">
        <v>17</v>
      </c>
      <c r="BR4" s="91" t="s">
        <v>45</v>
      </c>
      <c r="BS4" s="70" t="s">
        <v>58</v>
      </c>
      <c r="BT4" s="133" t="s">
        <v>58</v>
      </c>
      <c r="BU4" s="90" t="s">
        <v>13</v>
      </c>
      <c r="BV4" s="90" t="s">
        <v>13</v>
      </c>
      <c r="BW4" s="90" t="s">
        <v>13</v>
      </c>
      <c r="BX4" s="90" t="s">
        <v>17</v>
      </c>
      <c r="BY4" s="90" t="s">
        <v>13</v>
      </c>
      <c r="BZ4" s="137"/>
      <c r="CA4" s="90" t="s">
        <v>13</v>
      </c>
      <c r="CB4" s="90" t="s">
        <v>13</v>
      </c>
      <c r="CC4" s="90" t="s">
        <v>13</v>
      </c>
      <c r="CD4" s="90" t="s">
        <v>17</v>
      </c>
      <c r="CE4" s="90" t="s">
        <v>13</v>
      </c>
      <c r="CF4" s="90" t="s">
        <v>13</v>
      </c>
      <c r="CG4" s="90" t="s">
        <v>13</v>
      </c>
      <c r="CH4" s="91" t="s">
        <v>45</v>
      </c>
      <c r="CI4" s="90" t="s">
        <v>13</v>
      </c>
      <c r="CJ4" s="65"/>
      <c r="CK4" s="42"/>
      <c r="CL4" s="42"/>
      <c r="CM4" s="42"/>
      <c r="CN4" s="42"/>
      <c r="CO4" s="42"/>
      <c r="CP4" s="65"/>
      <c r="CQ4" s="65"/>
    </row>
    <row r="5" spans="1:95" x14ac:dyDescent="0.2">
      <c r="A5" s="10">
        <v>0.3125</v>
      </c>
      <c r="B5" s="51" t="s">
        <v>16</v>
      </c>
      <c r="C5" s="100"/>
      <c r="D5" s="90"/>
      <c r="E5" s="57" t="s">
        <v>82</v>
      </c>
      <c r="F5" s="57" t="s">
        <v>45</v>
      </c>
      <c r="G5" s="51" t="s">
        <v>113</v>
      </c>
      <c r="H5" s="114"/>
      <c r="I5" s="90"/>
      <c r="J5" s="90" t="s">
        <v>188</v>
      </c>
      <c r="K5" s="90" t="s">
        <v>210</v>
      </c>
      <c r="L5" s="61" t="s">
        <v>232</v>
      </c>
      <c r="M5" s="51" t="s">
        <v>247</v>
      </c>
      <c r="N5" s="98" t="s">
        <v>256</v>
      </c>
      <c r="O5" s="90"/>
      <c r="P5" s="90"/>
      <c r="Q5" s="101"/>
      <c r="R5" s="90" t="s">
        <v>314</v>
      </c>
      <c r="S5" s="90"/>
      <c r="T5" s="98" t="s">
        <v>335</v>
      </c>
      <c r="U5" s="90"/>
      <c r="V5" s="90"/>
      <c r="W5" s="90"/>
      <c r="X5" s="90" t="s">
        <v>58</v>
      </c>
      <c r="Y5" s="98" t="s">
        <v>45</v>
      </c>
      <c r="Z5" s="51" t="s">
        <v>435</v>
      </c>
      <c r="AA5" s="90"/>
      <c r="AB5" s="91" t="s">
        <v>471</v>
      </c>
      <c r="AC5" s="91" t="s">
        <v>45</v>
      </c>
      <c r="AD5" s="51" t="s">
        <v>58</v>
      </c>
      <c r="AE5" s="90"/>
      <c r="AF5" s="91"/>
      <c r="AG5" s="104"/>
      <c r="AH5" s="91"/>
      <c r="AI5" s="108"/>
      <c r="AJ5" s="108"/>
      <c r="AK5" s="90"/>
      <c r="AL5" s="90" t="s">
        <v>58</v>
      </c>
      <c r="AM5" s="90"/>
      <c r="AN5" s="104"/>
      <c r="AO5" s="94"/>
      <c r="AP5" s="91" t="s">
        <v>45</v>
      </c>
      <c r="AQ5" s="100"/>
      <c r="AR5" s="90"/>
      <c r="AS5" s="90"/>
      <c r="AT5" s="90"/>
      <c r="AU5" s="90"/>
      <c r="AV5" s="90"/>
      <c r="AW5" s="91"/>
      <c r="AX5" s="91"/>
      <c r="AY5" s="91" t="s">
        <v>45</v>
      </c>
      <c r="AZ5" s="91" t="s">
        <v>45</v>
      </c>
      <c r="BA5" s="90"/>
      <c r="BB5" s="90"/>
      <c r="BC5" s="90"/>
      <c r="BD5" s="90"/>
      <c r="BE5" s="90"/>
      <c r="BF5" s="90"/>
      <c r="BG5" s="90"/>
      <c r="BH5" s="90"/>
      <c r="BI5" s="91"/>
      <c r="BJ5" s="90"/>
      <c r="BK5" s="90"/>
      <c r="BL5" s="90"/>
      <c r="BM5" s="90"/>
      <c r="BN5" s="90"/>
      <c r="BO5" s="90"/>
      <c r="BP5" s="66" t="s">
        <v>17</v>
      </c>
      <c r="BQ5" s="90"/>
      <c r="BR5" s="91"/>
      <c r="BS5" s="91" t="s">
        <v>45</v>
      </c>
      <c r="BT5" s="97"/>
      <c r="BU5" s="90"/>
      <c r="BV5" s="90"/>
      <c r="BW5" s="90"/>
      <c r="BX5" s="90"/>
      <c r="BY5" s="90"/>
      <c r="BZ5" s="137"/>
      <c r="CA5" s="90"/>
      <c r="CB5" s="90"/>
      <c r="CC5" s="90"/>
      <c r="CD5" s="90"/>
      <c r="CE5" s="90"/>
      <c r="CF5" s="90"/>
      <c r="CG5" s="90"/>
      <c r="CH5" s="91"/>
      <c r="CI5" s="90"/>
      <c r="CJ5" s="2"/>
      <c r="CP5" s="2"/>
      <c r="CQ5" s="2"/>
    </row>
    <row r="6" spans="1:95" ht="13.9" customHeight="1" x14ac:dyDescent="0.2">
      <c r="A6" s="10">
        <v>0.33333333333333298</v>
      </c>
      <c r="B6" s="55" t="s">
        <v>15</v>
      </c>
      <c r="C6" s="100"/>
      <c r="D6" s="90"/>
      <c r="E6" s="61" t="s">
        <v>86</v>
      </c>
      <c r="F6" s="91" t="s">
        <v>98</v>
      </c>
      <c r="G6" s="61" t="s">
        <v>115</v>
      </c>
      <c r="H6" s="114"/>
      <c r="I6" s="54" t="s">
        <v>159</v>
      </c>
      <c r="J6" s="90"/>
      <c r="K6" s="90"/>
      <c r="L6" s="91" t="s">
        <v>231</v>
      </c>
      <c r="M6" s="91" t="s">
        <v>246</v>
      </c>
      <c r="N6" s="98"/>
      <c r="O6" s="90"/>
      <c r="P6" s="61" t="s">
        <v>281</v>
      </c>
      <c r="Q6" s="101"/>
      <c r="R6" s="90"/>
      <c r="S6" s="90"/>
      <c r="T6" s="98"/>
      <c r="U6" s="91" t="s">
        <v>373</v>
      </c>
      <c r="V6" s="60" t="s">
        <v>386</v>
      </c>
      <c r="W6" s="98" t="s">
        <v>45</v>
      </c>
      <c r="X6" s="90"/>
      <c r="Y6" s="98"/>
      <c r="Z6" s="98" t="s">
        <v>45</v>
      </c>
      <c r="AA6" s="91" t="s">
        <v>354</v>
      </c>
      <c r="AB6" s="91"/>
      <c r="AC6" s="91"/>
      <c r="AD6" s="93" t="s">
        <v>493</v>
      </c>
      <c r="AE6" s="52" t="s">
        <v>507</v>
      </c>
      <c r="AF6" s="53" t="s">
        <v>506</v>
      </c>
      <c r="AG6" s="91" t="s">
        <v>45</v>
      </c>
      <c r="AH6" s="90" t="s">
        <v>58</v>
      </c>
      <c r="AI6" s="108"/>
      <c r="AJ6" s="90" t="s">
        <v>13</v>
      </c>
      <c r="AK6" s="93" t="s">
        <v>477</v>
      </c>
      <c r="AL6" s="90"/>
      <c r="AM6" s="90"/>
      <c r="AN6" s="90" t="s">
        <v>13</v>
      </c>
      <c r="AO6" s="90" t="s">
        <v>58</v>
      </c>
      <c r="AP6" s="91"/>
      <c r="AQ6" s="90" t="s">
        <v>13</v>
      </c>
      <c r="AR6" s="91" t="s">
        <v>45</v>
      </c>
      <c r="AS6" s="91" t="s">
        <v>45</v>
      </c>
      <c r="AT6" s="91" t="s">
        <v>45</v>
      </c>
      <c r="AU6" s="91" t="s">
        <v>45</v>
      </c>
      <c r="AV6" s="90" t="s">
        <v>58</v>
      </c>
      <c r="AW6" s="90" t="s">
        <v>58</v>
      </c>
      <c r="AX6" s="109" t="s">
        <v>651</v>
      </c>
      <c r="AY6" s="91"/>
      <c r="AZ6" s="91"/>
      <c r="BA6" s="90" t="s">
        <v>58</v>
      </c>
      <c r="BB6" s="91" t="s">
        <v>45</v>
      </c>
      <c r="BC6" s="62" t="s">
        <v>159</v>
      </c>
      <c r="BD6" s="90"/>
      <c r="BE6" s="90" t="s">
        <v>58</v>
      </c>
      <c r="BF6" s="93" t="s">
        <v>477</v>
      </c>
      <c r="BG6" s="90" t="s">
        <v>17</v>
      </c>
      <c r="BH6" s="90" t="s">
        <v>17</v>
      </c>
      <c r="BI6" s="91"/>
      <c r="BJ6" s="91" t="s">
        <v>45</v>
      </c>
      <c r="BK6" s="90" t="s">
        <v>17</v>
      </c>
      <c r="BL6" s="90" t="s">
        <v>17</v>
      </c>
      <c r="BM6" s="90" t="s">
        <v>17</v>
      </c>
      <c r="BN6" s="127" t="s">
        <v>399</v>
      </c>
      <c r="BO6" s="94" t="s">
        <v>697</v>
      </c>
      <c r="BP6" s="94" t="s">
        <v>698</v>
      </c>
      <c r="BQ6" s="90" t="s">
        <v>58</v>
      </c>
      <c r="BR6" s="67" t="s">
        <v>712</v>
      </c>
      <c r="BS6" s="91"/>
      <c r="BT6" s="93" t="s">
        <v>477</v>
      </c>
      <c r="BU6" s="91" t="s">
        <v>45</v>
      </c>
      <c r="BV6" s="91" t="s">
        <v>725</v>
      </c>
      <c r="BW6" s="90" t="s">
        <v>58</v>
      </c>
      <c r="BX6" s="90" t="s">
        <v>58</v>
      </c>
      <c r="BY6" s="90" t="s">
        <v>13</v>
      </c>
      <c r="BZ6" s="138"/>
      <c r="CA6" s="91" t="s">
        <v>725</v>
      </c>
      <c r="CB6" s="91" t="s">
        <v>725</v>
      </c>
      <c r="CC6" s="90" t="s">
        <v>13</v>
      </c>
      <c r="CD6" s="87" t="s">
        <v>159</v>
      </c>
      <c r="CE6" s="90" t="s">
        <v>13</v>
      </c>
      <c r="CF6" s="90" t="s">
        <v>13</v>
      </c>
      <c r="CG6" s="90" t="s">
        <v>13</v>
      </c>
      <c r="CH6" s="91" t="s">
        <v>806</v>
      </c>
      <c r="CI6" s="91" t="s">
        <v>45</v>
      </c>
      <c r="CJ6" s="65"/>
      <c r="CK6" s="42"/>
      <c r="CL6" s="42"/>
      <c r="CM6" s="42" t="s">
        <v>811</v>
      </c>
      <c r="CN6" s="42"/>
      <c r="CO6" s="42"/>
      <c r="CP6" s="65"/>
      <c r="CQ6" s="65"/>
    </row>
    <row r="7" spans="1:95" ht="13.9" customHeight="1" x14ac:dyDescent="0.2">
      <c r="A7" s="10">
        <v>0.35416666666666702</v>
      </c>
      <c r="B7" s="105" t="s">
        <v>145</v>
      </c>
      <c r="C7" s="90" t="s">
        <v>58</v>
      </c>
      <c r="D7" s="90"/>
      <c r="E7" s="91" t="s">
        <v>83</v>
      </c>
      <c r="F7" s="91"/>
      <c r="G7" s="91" t="s">
        <v>114</v>
      </c>
      <c r="H7" s="115" t="s">
        <v>130</v>
      </c>
      <c r="I7" s="52" t="s">
        <v>160</v>
      </c>
      <c r="J7" s="95" t="s">
        <v>189</v>
      </c>
      <c r="K7" s="90"/>
      <c r="L7" s="91"/>
      <c r="M7" s="91"/>
      <c r="N7" s="62" t="s">
        <v>260</v>
      </c>
      <c r="O7" s="109" t="s">
        <v>58</v>
      </c>
      <c r="P7" s="109" t="s">
        <v>282</v>
      </c>
      <c r="Q7" s="101"/>
      <c r="R7" s="91" t="s">
        <v>315</v>
      </c>
      <c r="S7" s="99" t="s">
        <v>326</v>
      </c>
      <c r="T7" s="91" t="s">
        <v>354</v>
      </c>
      <c r="U7" s="91"/>
      <c r="V7" s="99" t="s">
        <v>387</v>
      </c>
      <c r="W7" s="98"/>
      <c r="X7" s="55" t="s">
        <v>409</v>
      </c>
      <c r="Y7" s="90" t="s">
        <v>58</v>
      </c>
      <c r="Z7" s="98"/>
      <c r="AA7" s="91"/>
      <c r="AB7" s="62" t="s">
        <v>472</v>
      </c>
      <c r="AC7" s="91" t="s">
        <v>480</v>
      </c>
      <c r="AD7" s="93"/>
      <c r="AE7" s="98" t="s">
        <v>512</v>
      </c>
      <c r="AF7" s="52" t="s">
        <v>45</v>
      </c>
      <c r="AG7" s="91"/>
      <c r="AH7" s="90"/>
      <c r="AI7" s="108"/>
      <c r="AJ7" s="90"/>
      <c r="AK7" s="93"/>
      <c r="AL7" s="91" t="s">
        <v>569</v>
      </c>
      <c r="AM7" s="90"/>
      <c r="AN7" s="90"/>
      <c r="AO7" s="90"/>
      <c r="AP7" s="91" t="s">
        <v>159</v>
      </c>
      <c r="AQ7" s="90"/>
      <c r="AR7" s="91"/>
      <c r="AS7" s="91"/>
      <c r="AT7" s="91"/>
      <c r="AU7" s="91"/>
      <c r="AV7" s="90"/>
      <c r="AW7" s="90"/>
      <c r="AX7" s="109"/>
      <c r="AY7" s="62" t="s">
        <v>659</v>
      </c>
      <c r="AZ7" s="99" t="s">
        <v>664</v>
      </c>
      <c r="BA7" s="90"/>
      <c r="BB7" s="91"/>
      <c r="BC7" s="91" t="s">
        <v>45</v>
      </c>
      <c r="BD7" s="90"/>
      <c r="BE7" s="90"/>
      <c r="BF7" s="93"/>
      <c r="BG7" s="90"/>
      <c r="BH7" s="90"/>
      <c r="BI7" s="90" t="s">
        <v>17</v>
      </c>
      <c r="BJ7" s="91"/>
      <c r="BK7" s="90"/>
      <c r="BL7" s="90"/>
      <c r="BM7" s="90"/>
      <c r="BN7" s="127"/>
      <c r="BO7" s="94"/>
      <c r="BP7" s="94"/>
      <c r="BQ7" s="90"/>
      <c r="BR7" s="68" t="s">
        <v>713</v>
      </c>
      <c r="BS7" s="69" t="s">
        <v>17</v>
      </c>
      <c r="BT7" s="93"/>
      <c r="BU7" s="91"/>
      <c r="BV7" s="91"/>
      <c r="BW7" s="90"/>
      <c r="BX7" s="90"/>
      <c r="BY7" s="90"/>
      <c r="BZ7" s="93" t="s">
        <v>794</v>
      </c>
      <c r="CA7" s="91"/>
      <c r="CB7" s="91"/>
      <c r="CC7" s="90"/>
      <c r="CD7" s="90" t="s">
        <v>58</v>
      </c>
      <c r="CE7" s="90"/>
      <c r="CF7" s="90"/>
      <c r="CG7" s="90"/>
      <c r="CH7" s="91"/>
      <c r="CI7" s="91"/>
      <c r="CJ7" s="65"/>
      <c r="CK7" s="42"/>
      <c r="CL7" s="42"/>
      <c r="CM7" s="42"/>
      <c r="CN7" s="42"/>
      <c r="CO7" s="42"/>
      <c r="CP7" s="65"/>
      <c r="CQ7" s="65"/>
    </row>
    <row r="8" spans="1:95" ht="13.9" customHeight="1" x14ac:dyDescent="0.2">
      <c r="A8" s="10">
        <v>0.375</v>
      </c>
      <c r="B8" s="105"/>
      <c r="C8" s="90"/>
      <c r="D8" s="100" t="s">
        <v>66</v>
      </c>
      <c r="E8" s="91"/>
      <c r="F8" s="108" t="s">
        <v>99</v>
      </c>
      <c r="G8" s="91"/>
      <c r="H8" s="115"/>
      <c r="I8" s="52" t="s">
        <v>41</v>
      </c>
      <c r="J8" s="95"/>
      <c r="K8" s="90"/>
      <c r="L8" s="62" t="s">
        <v>230</v>
      </c>
      <c r="M8" s="91"/>
      <c r="N8" s="91" t="s">
        <v>42</v>
      </c>
      <c r="O8" s="109"/>
      <c r="P8" s="109"/>
      <c r="Q8" s="101"/>
      <c r="R8" s="91"/>
      <c r="S8" s="99"/>
      <c r="T8" s="91"/>
      <c r="U8" s="61" t="s">
        <v>13</v>
      </c>
      <c r="V8" s="99"/>
      <c r="W8" s="108" t="s">
        <v>396</v>
      </c>
      <c r="X8" s="98" t="s">
        <v>410</v>
      </c>
      <c r="Y8" s="90"/>
      <c r="Z8" s="98"/>
      <c r="AA8" s="91"/>
      <c r="AB8" s="91" t="s">
        <v>474</v>
      </c>
      <c r="AC8" s="91"/>
      <c r="AD8" s="93"/>
      <c r="AE8" s="98"/>
      <c r="AF8" s="91" t="s">
        <v>524</v>
      </c>
      <c r="AG8" s="98" t="s">
        <v>538</v>
      </c>
      <c r="AH8" s="51" t="s">
        <v>13</v>
      </c>
      <c r="AI8" s="52" t="s">
        <v>45</v>
      </c>
      <c r="AJ8" s="90" t="s">
        <v>13</v>
      </c>
      <c r="AK8" s="59" t="s">
        <v>565</v>
      </c>
      <c r="AL8" s="91"/>
      <c r="AM8" s="90"/>
      <c r="AN8" s="90"/>
      <c r="AO8" s="54" t="s">
        <v>609</v>
      </c>
      <c r="AP8" s="91"/>
      <c r="AQ8" s="90"/>
      <c r="AR8" s="90" t="s">
        <v>58</v>
      </c>
      <c r="AS8" s="93" t="s">
        <v>619</v>
      </c>
      <c r="AT8" s="91" t="s">
        <v>623</v>
      </c>
      <c r="AU8" s="91" t="s">
        <v>261</v>
      </c>
      <c r="AV8" s="91" t="s">
        <v>45</v>
      </c>
      <c r="AW8" s="105" t="s">
        <v>644</v>
      </c>
      <c r="AX8" s="91" t="s">
        <v>652</v>
      </c>
      <c r="AY8" s="94" t="s">
        <v>657</v>
      </c>
      <c r="AZ8" s="99"/>
      <c r="BA8" s="91" t="s">
        <v>45</v>
      </c>
      <c r="BB8" s="93" t="s">
        <v>619</v>
      </c>
      <c r="BC8" s="91"/>
      <c r="BD8" s="91" t="s">
        <v>45</v>
      </c>
      <c r="BE8" s="105" t="s">
        <v>680</v>
      </c>
      <c r="BF8" s="93"/>
      <c r="BG8" s="90" t="s">
        <v>178</v>
      </c>
      <c r="BH8" s="91" t="s">
        <v>45</v>
      </c>
      <c r="BI8" s="90"/>
      <c r="BJ8" s="91"/>
      <c r="BK8" s="98" t="s">
        <v>19</v>
      </c>
      <c r="BL8" s="93" t="s">
        <v>619</v>
      </c>
      <c r="BM8" s="93" t="s">
        <v>619</v>
      </c>
      <c r="BN8" s="127"/>
      <c r="BO8" s="94" t="s">
        <v>698</v>
      </c>
      <c r="BP8" s="91" t="s">
        <v>702</v>
      </c>
      <c r="BQ8" s="92" t="s">
        <v>670</v>
      </c>
      <c r="BR8" s="91" t="s">
        <v>714</v>
      </c>
      <c r="BS8" s="91" t="s">
        <v>720</v>
      </c>
      <c r="BT8" s="91" t="s">
        <v>720</v>
      </c>
      <c r="BU8" s="96" t="s">
        <v>734</v>
      </c>
      <c r="BV8" s="87" t="s">
        <v>765</v>
      </c>
      <c r="BW8" s="146" t="s">
        <v>770</v>
      </c>
      <c r="BX8" s="95" t="s">
        <v>766</v>
      </c>
      <c r="BY8" s="90" t="s">
        <v>13</v>
      </c>
      <c r="BZ8" s="93"/>
      <c r="CA8" s="90" t="s">
        <v>17</v>
      </c>
      <c r="CB8" s="91" t="s">
        <v>725</v>
      </c>
      <c r="CC8" s="90" t="s">
        <v>17</v>
      </c>
      <c r="CD8" s="90"/>
      <c r="CE8" s="91" t="s">
        <v>45</v>
      </c>
      <c r="CF8" s="94" t="s">
        <v>796</v>
      </c>
      <c r="CG8" s="94" t="s">
        <v>796</v>
      </c>
      <c r="CH8" s="91" t="s">
        <v>806</v>
      </c>
      <c r="CI8" s="90" t="s">
        <v>17</v>
      </c>
      <c r="CJ8" s="65"/>
      <c r="CK8" s="42"/>
      <c r="CL8" s="42"/>
      <c r="CM8" s="42" t="s">
        <v>812</v>
      </c>
      <c r="CN8" s="42"/>
      <c r="CO8" s="42"/>
      <c r="CP8" s="65"/>
      <c r="CQ8" s="65"/>
    </row>
    <row r="9" spans="1:95" ht="13.9" customHeight="1" x14ac:dyDescent="0.2">
      <c r="A9" s="10">
        <v>0.39583333333333298</v>
      </c>
      <c r="B9" s="105"/>
      <c r="C9" s="100" t="s">
        <v>57</v>
      </c>
      <c r="D9" s="100"/>
      <c r="E9" s="91" t="s">
        <v>84</v>
      </c>
      <c r="F9" s="108"/>
      <c r="G9" s="64" t="s">
        <v>119</v>
      </c>
      <c r="H9" s="115" t="s">
        <v>131</v>
      </c>
      <c r="I9" s="52" t="s">
        <v>172</v>
      </c>
      <c r="J9" s="95"/>
      <c r="K9" s="95" t="s">
        <v>209</v>
      </c>
      <c r="L9" s="62" t="s">
        <v>229</v>
      </c>
      <c r="M9" s="91" t="s">
        <v>231</v>
      </c>
      <c r="N9" s="91"/>
      <c r="O9" s="108" t="s">
        <v>96</v>
      </c>
      <c r="P9" s="91" t="s">
        <v>283</v>
      </c>
      <c r="Q9" s="108" t="s">
        <v>297</v>
      </c>
      <c r="R9" s="61" t="s">
        <v>193</v>
      </c>
      <c r="S9" s="99"/>
      <c r="T9" s="91"/>
      <c r="U9" s="91" t="s">
        <v>374</v>
      </c>
      <c r="V9" s="99"/>
      <c r="W9" s="108"/>
      <c r="X9" s="98"/>
      <c r="Y9" s="98" t="s">
        <v>425</v>
      </c>
      <c r="Z9" s="109" t="s">
        <v>436</v>
      </c>
      <c r="AA9" s="91"/>
      <c r="AB9" s="91"/>
      <c r="AC9" s="56" t="s">
        <v>485</v>
      </c>
      <c r="AD9" s="52" t="s">
        <v>494</v>
      </c>
      <c r="AE9" s="55" t="s">
        <v>513</v>
      </c>
      <c r="AF9" s="91"/>
      <c r="AG9" s="98"/>
      <c r="AH9" s="52" t="s">
        <v>547</v>
      </c>
      <c r="AI9" s="107" t="s">
        <v>448</v>
      </c>
      <c r="AJ9" s="90"/>
      <c r="AK9" s="59"/>
      <c r="AL9" s="91"/>
      <c r="AM9" s="90"/>
      <c r="AN9" s="90"/>
      <c r="AO9" s="91" t="s">
        <v>45</v>
      </c>
      <c r="AP9" s="94" t="s">
        <v>560</v>
      </c>
      <c r="AQ9" s="90"/>
      <c r="AR9" s="90"/>
      <c r="AS9" s="93"/>
      <c r="AT9" s="91"/>
      <c r="AU9" s="91"/>
      <c r="AV9" s="91"/>
      <c r="AW9" s="105"/>
      <c r="AX9" s="91"/>
      <c r="AY9" s="94"/>
      <c r="AZ9" s="52" t="s">
        <v>665</v>
      </c>
      <c r="BA9" s="91"/>
      <c r="BB9" s="93"/>
      <c r="BC9" s="62" t="s">
        <v>159</v>
      </c>
      <c r="BD9" s="91"/>
      <c r="BE9" s="105"/>
      <c r="BF9" s="93"/>
      <c r="BG9" s="90"/>
      <c r="BH9" s="91"/>
      <c r="BI9" s="92" t="s">
        <v>670</v>
      </c>
      <c r="BJ9" s="94" t="s">
        <v>690</v>
      </c>
      <c r="BK9" s="98"/>
      <c r="BL9" s="93"/>
      <c r="BM9" s="93"/>
      <c r="BN9" s="127"/>
      <c r="BO9" s="94"/>
      <c r="BP9" s="91"/>
      <c r="BQ9" s="92"/>
      <c r="BR9" s="91"/>
      <c r="BS9" s="91"/>
      <c r="BT9" s="91"/>
      <c r="BU9" s="97"/>
      <c r="BV9" s="95" t="s">
        <v>766</v>
      </c>
      <c r="BW9" s="147"/>
      <c r="BX9" s="91"/>
      <c r="BY9" s="90"/>
      <c r="BZ9" s="95" t="s">
        <v>795</v>
      </c>
      <c r="CA9" s="90"/>
      <c r="CB9" s="91"/>
      <c r="CC9" s="90"/>
      <c r="CD9" s="90" t="s">
        <v>58</v>
      </c>
      <c r="CE9" s="91"/>
      <c r="CF9" s="94"/>
      <c r="CG9" s="94"/>
      <c r="CH9" s="91"/>
      <c r="CI9" s="90"/>
      <c r="CJ9" s="65"/>
      <c r="CK9" s="42"/>
      <c r="CL9" s="42"/>
      <c r="CM9" s="42" t="s">
        <v>813</v>
      </c>
      <c r="CN9" s="42"/>
      <c r="CO9" s="42"/>
      <c r="CP9" s="65"/>
      <c r="CQ9" s="65"/>
    </row>
    <row r="10" spans="1:95" ht="13.9" customHeight="1" x14ac:dyDescent="0.2">
      <c r="A10" s="10">
        <v>0.41666666666666702</v>
      </c>
      <c r="B10" s="105"/>
      <c r="C10" s="100"/>
      <c r="D10" s="100"/>
      <c r="E10" s="91"/>
      <c r="F10" s="108"/>
      <c r="G10" s="54" t="s">
        <v>120</v>
      </c>
      <c r="H10" s="115"/>
      <c r="I10" s="61" t="s">
        <v>176</v>
      </c>
      <c r="J10" s="106" t="s">
        <v>192</v>
      </c>
      <c r="K10" s="95"/>
      <c r="L10" s="52" t="s">
        <v>231</v>
      </c>
      <c r="M10" s="91"/>
      <c r="N10" s="62" t="s">
        <v>259</v>
      </c>
      <c r="O10" s="108"/>
      <c r="P10" s="91"/>
      <c r="Q10" s="108"/>
      <c r="R10" s="91" t="s">
        <v>318</v>
      </c>
      <c r="S10" s="52" t="s">
        <v>327</v>
      </c>
      <c r="T10" s="91"/>
      <c r="U10" s="91"/>
      <c r="V10" s="99"/>
      <c r="W10" s="108"/>
      <c r="X10" s="98" t="s">
        <v>411</v>
      </c>
      <c r="Y10" s="98"/>
      <c r="Z10" s="109"/>
      <c r="AA10" s="91"/>
      <c r="AB10" s="91"/>
      <c r="AC10" s="91" t="s">
        <v>481</v>
      </c>
      <c r="AD10" s="91" t="s">
        <v>495</v>
      </c>
      <c r="AE10" s="98" t="s">
        <v>261</v>
      </c>
      <c r="AF10" s="91"/>
      <c r="AG10" s="98" t="s">
        <v>535</v>
      </c>
      <c r="AH10" s="61" t="s">
        <v>551</v>
      </c>
      <c r="AI10" s="107"/>
      <c r="AJ10" s="106" t="s">
        <v>225</v>
      </c>
      <c r="AK10" s="90" t="s">
        <v>58</v>
      </c>
      <c r="AL10" s="51" t="s">
        <v>574</v>
      </c>
      <c r="AM10" s="91" t="s">
        <v>45</v>
      </c>
      <c r="AN10" s="90"/>
      <c r="AO10" s="91"/>
      <c r="AP10" s="94"/>
      <c r="AQ10" s="90"/>
      <c r="AR10" s="93" t="s">
        <v>619</v>
      </c>
      <c r="AS10" s="91" t="s">
        <v>622</v>
      </c>
      <c r="AT10" s="91"/>
      <c r="AU10" s="94" t="s">
        <v>633</v>
      </c>
      <c r="AV10" s="100" t="s">
        <v>177</v>
      </c>
      <c r="AW10" s="105"/>
      <c r="AX10" s="91" t="s">
        <v>640</v>
      </c>
      <c r="AY10" s="91" t="s">
        <v>640</v>
      </c>
      <c r="AZ10" s="98" t="s">
        <v>642</v>
      </c>
      <c r="BA10" s="91" t="s">
        <v>641</v>
      </c>
      <c r="BB10" s="98" t="s">
        <v>643</v>
      </c>
      <c r="BC10" s="98" t="s">
        <v>642</v>
      </c>
      <c r="BD10" s="91" t="s">
        <v>641</v>
      </c>
      <c r="BE10" s="105"/>
      <c r="BF10" s="90" t="s">
        <v>17</v>
      </c>
      <c r="BG10" s="54" t="s">
        <v>682</v>
      </c>
      <c r="BH10" s="91"/>
      <c r="BI10" s="92"/>
      <c r="BJ10" s="94"/>
      <c r="BK10" s="98" t="s">
        <v>19</v>
      </c>
      <c r="BL10" s="124" t="s">
        <v>19</v>
      </c>
      <c r="BM10" s="124" t="s">
        <v>19</v>
      </c>
      <c r="BN10" s="127"/>
      <c r="BO10" s="98" t="s">
        <v>699</v>
      </c>
      <c r="BP10" s="91"/>
      <c r="BQ10" s="94" t="s">
        <v>707</v>
      </c>
      <c r="BR10" s="91" t="s">
        <v>716</v>
      </c>
      <c r="BS10" s="90" t="s">
        <v>58</v>
      </c>
      <c r="BT10" s="91" t="s">
        <v>720</v>
      </c>
      <c r="BU10" s="95" t="s">
        <v>733</v>
      </c>
      <c r="BV10" s="91"/>
      <c r="BW10" s="147"/>
      <c r="BX10" s="95" t="s">
        <v>766</v>
      </c>
      <c r="BY10" s="90" t="s">
        <v>58</v>
      </c>
      <c r="BZ10" s="91"/>
      <c r="CA10" s="91" t="s">
        <v>725</v>
      </c>
      <c r="CB10" s="91" t="s">
        <v>725</v>
      </c>
      <c r="CC10" s="91" t="s">
        <v>725</v>
      </c>
      <c r="CD10" s="90"/>
      <c r="CE10" s="90" t="s">
        <v>58</v>
      </c>
      <c r="CF10" s="91" t="s">
        <v>45</v>
      </c>
      <c r="CG10" s="91" t="s">
        <v>45</v>
      </c>
      <c r="CH10" s="91" t="s">
        <v>805</v>
      </c>
      <c r="CI10" s="87" t="s">
        <v>159</v>
      </c>
      <c r="CJ10" s="65"/>
      <c r="CK10" s="42"/>
      <c r="CL10" s="42"/>
      <c r="CM10" s="42" t="s">
        <v>814</v>
      </c>
      <c r="CN10" s="42"/>
      <c r="CO10" s="42"/>
      <c r="CP10" s="65"/>
      <c r="CQ10" s="65"/>
    </row>
    <row r="11" spans="1:95" ht="13.9" customHeight="1" x14ac:dyDescent="0.2">
      <c r="A11" s="10">
        <v>0.4375</v>
      </c>
      <c r="B11" s="105"/>
      <c r="C11" s="100"/>
      <c r="D11" s="100"/>
      <c r="E11" s="61" t="s">
        <v>87</v>
      </c>
      <c r="F11" s="106" t="s">
        <v>100</v>
      </c>
      <c r="G11" s="91" t="s">
        <v>116</v>
      </c>
      <c r="H11" s="115"/>
      <c r="I11" s="91" t="s">
        <v>161</v>
      </c>
      <c r="J11" s="106"/>
      <c r="K11" s="62" t="s">
        <v>208</v>
      </c>
      <c r="L11" s="91" t="s">
        <v>237</v>
      </c>
      <c r="M11" s="62" t="s">
        <v>58</v>
      </c>
      <c r="N11" s="91" t="s">
        <v>261</v>
      </c>
      <c r="O11" s="108"/>
      <c r="P11" s="91"/>
      <c r="Q11" s="91" t="s">
        <v>295</v>
      </c>
      <c r="R11" s="91"/>
      <c r="S11" s="108" t="s">
        <v>328</v>
      </c>
      <c r="T11" s="54" t="s">
        <v>353</v>
      </c>
      <c r="U11" s="91" t="s">
        <v>373</v>
      </c>
      <c r="V11" s="99"/>
      <c r="W11" s="52" t="s">
        <v>400</v>
      </c>
      <c r="X11" s="98"/>
      <c r="Y11" s="51" t="s">
        <v>178</v>
      </c>
      <c r="Z11" s="91" t="s">
        <v>437</v>
      </c>
      <c r="AA11" s="62" t="s">
        <v>446</v>
      </c>
      <c r="AB11" s="91" t="s">
        <v>42</v>
      </c>
      <c r="AC11" s="91"/>
      <c r="AD11" s="91"/>
      <c r="AE11" s="98"/>
      <c r="AF11" s="90" t="s">
        <v>13</v>
      </c>
      <c r="AG11" s="98"/>
      <c r="AH11" s="91" t="s">
        <v>549</v>
      </c>
      <c r="AI11" s="107"/>
      <c r="AJ11" s="106"/>
      <c r="AK11" s="90"/>
      <c r="AL11" s="91" t="s">
        <v>570</v>
      </c>
      <c r="AM11" s="91"/>
      <c r="AN11" s="90"/>
      <c r="AO11" s="51" t="s">
        <v>58</v>
      </c>
      <c r="AP11" s="94"/>
      <c r="AQ11" s="90"/>
      <c r="AR11" s="93"/>
      <c r="AS11" s="91"/>
      <c r="AT11" s="91"/>
      <c r="AU11" s="94"/>
      <c r="AV11" s="100"/>
      <c r="AW11" s="105"/>
      <c r="AX11" s="91"/>
      <c r="AY11" s="91"/>
      <c r="AZ11" s="98"/>
      <c r="BA11" s="91"/>
      <c r="BB11" s="98"/>
      <c r="BC11" s="98"/>
      <c r="BD11" s="91"/>
      <c r="BE11" s="105"/>
      <c r="BF11" s="90"/>
      <c r="BG11" s="91" t="s">
        <v>45</v>
      </c>
      <c r="BH11" s="92" t="s">
        <v>670</v>
      </c>
      <c r="BI11" s="98" t="s">
        <v>685</v>
      </c>
      <c r="BJ11" s="94" t="s">
        <v>690</v>
      </c>
      <c r="BK11" s="98"/>
      <c r="BL11" s="125"/>
      <c r="BM11" s="125"/>
      <c r="BN11" s="127"/>
      <c r="BO11" s="98"/>
      <c r="BP11" s="91"/>
      <c r="BQ11" s="94"/>
      <c r="BR11" s="91"/>
      <c r="BS11" s="90"/>
      <c r="BT11" s="91"/>
      <c r="BU11" s="91"/>
      <c r="BV11" s="95" t="s">
        <v>769</v>
      </c>
      <c r="BW11" s="147"/>
      <c r="BX11" s="91"/>
      <c r="BY11" s="90"/>
      <c r="BZ11" s="95" t="s">
        <v>795</v>
      </c>
      <c r="CA11" s="91"/>
      <c r="CB11" s="91"/>
      <c r="CC11" s="91"/>
      <c r="CD11" s="90" t="s">
        <v>58</v>
      </c>
      <c r="CE11" s="90"/>
      <c r="CF11" s="91"/>
      <c r="CG11" s="91"/>
      <c r="CH11" s="91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9" customHeight="1" x14ac:dyDescent="0.2">
      <c r="A12" s="10">
        <v>0.45833333333333298</v>
      </c>
      <c r="B12" s="51" t="s">
        <v>17</v>
      </c>
      <c r="C12" s="98" t="s">
        <v>59</v>
      </c>
      <c r="D12" s="98" t="s">
        <v>70</v>
      </c>
      <c r="E12" s="54" t="s">
        <v>88</v>
      </c>
      <c r="F12" s="106"/>
      <c r="G12" s="91"/>
      <c r="H12" s="61" t="s">
        <v>138</v>
      </c>
      <c r="I12" s="91"/>
      <c r="J12" s="61" t="s">
        <v>193</v>
      </c>
      <c r="K12" s="62" t="s">
        <v>207</v>
      </c>
      <c r="L12" s="91"/>
      <c r="M12" s="91" t="s">
        <v>252</v>
      </c>
      <c r="N12" s="91"/>
      <c r="O12" s="108"/>
      <c r="P12" s="108" t="s">
        <v>286</v>
      </c>
      <c r="Q12" s="91"/>
      <c r="R12" s="91"/>
      <c r="S12" s="108"/>
      <c r="T12" s="52" t="s">
        <v>363</v>
      </c>
      <c r="U12" s="91"/>
      <c r="V12" s="109" t="s">
        <v>388</v>
      </c>
      <c r="W12" s="93" t="s">
        <v>401</v>
      </c>
      <c r="X12" s="55" t="s">
        <v>409</v>
      </c>
      <c r="Y12" s="98" t="s">
        <v>43</v>
      </c>
      <c r="Z12" s="91"/>
      <c r="AA12" s="90" t="s">
        <v>447</v>
      </c>
      <c r="AB12" s="91"/>
      <c r="AC12" s="91"/>
      <c r="AD12" s="109" t="s">
        <v>496</v>
      </c>
      <c r="AE12" s="51" t="s">
        <v>13</v>
      </c>
      <c r="AF12" s="90"/>
      <c r="AG12" s="98"/>
      <c r="AH12" s="91"/>
      <c r="AI12" s="107"/>
      <c r="AJ12" s="91" t="s">
        <v>556</v>
      </c>
      <c r="AK12" s="92" t="s">
        <v>566</v>
      </c>
      <c r="AL12" s="91"/>
      <c r="AM12" s="51" t="s">
        <v>17</v>
      </c>
      <c r="AN12" s="91" t="s">
        <v>45</v>
      </c>
      <c r="AO12" s="103" t="s">
        <v>610</v>
      </c>
      <c r="AP12" s="94"/>
      <c r="AQ12" s="53" t="s">
        <v>605</v>
      </c>
      <c r="AR12" s="51" t="s">
        <v>17</v>
      </c>
      <c r="AS12" s="91" t="s">
        <v>622</v>
      </c>
      <c r="AT12" s="91"/>
      <c r="AU12" s="94"/>
      <c r="AV12" s="106" t="s">
        <v>634</v>
      </c>
      <c r="AW12" s="99" t="s">
        <v>645</v>
      </c>
      <c r="AX12" s="91"/>
      <c r="AY12" s="91"/>
      <c r="AZ12" s="94" t="s">
        <v>657</v>
      </c>
      <c r="BA12" s="91"/>
      <c r="BB12" s="98"/>
      <c r="BC12" s="98"/>
      <c r="BD12" s="91"/>
      <c r="BE12" s="102" t="s">
        <v>670</v>
      </c>
      <c r="BF12" s="94" t="s">
        <v>677</v>
      </c>
      <c r="BG12" s="91"/>
      <c r="BH12" s="92"/>
      <c r="BI12" s="98"/>
      <c r="BJ12" s="94"/>
      <c r="BK12" s="93" t="s">
        <v>619</v>
      </c>
      <c r="BL12" s="125"/>
      <c r="BM12" s="125"/>
      <c r="BN12" s="127"/>
      <c r="BO12" s="90" t="s">
        <v>58</v>
      </c>
      <c r="BP12" s="92" t="s">
        <v>691</v>
      </c>
      <c r="BQ12" s="94"/>
      <c r="BR12" s="91" t="s">
        <v>717</v>
      </c>
      <c r="BS12" s="94" t="s">
        <v>721</v>
      </c>
      <c r="BT12" s="90" t="s">
        <v>17</v>
      </c>
      <c r="BU12" s="94" t="s">
        <v>761</v>
      </c>
      <c r="BV12" s="91"/>
      <c r="BW12" s="148"/>
      <c r="BX12" s="95" t="s">
        <v>766</v>
      </c>
      <c r="BY12" s="94" t="s">
        <v>777</v>
      </c>
      <c r="BZ12" s="91"/>
      <c r="CA12" s="91" t="s">
        <v>725</v>
      </c>
      <c r="CB12" s="92" t="s">
        <v>17</v>
      </c>
      <c r="CC12" s="91" t="s">
        <v>725</v>
      </c>
      <c r="CD12" s="90"/>
      <c r="CE12" s="90" t="s">
        <v>17</v>
      </c>
      <c r="CF12" s="94" t="s">
        <v>802</v>
      </c>
      <c r="CG12" s="90" t="s">
        <v>17</v>
      </c>
      <c r="CH12" s="90" t="s">
        <v>17</v>
      </c>
      <c r="CI12" s="65"/>
      <c r="CJ12" s="65"/>
      <c r="CK12" s="42"/>
      <c r="CL12" s="42"/>
      <c r="CM12" s="42" t="s">
        <v>815</v>
      </c>
      <c r="CN12" s="42"/>
      <c r="CO12" s="42"/>
      <c r="CP12" s="65"/>
      <c r="CQ12" s="65"/>
    </row>
    <row r="13" spans="1:95" ht="13.9" customHeight="1" x14ac:dyDescent="0.2">
      <c r="A13" s="10">
        <v>0.47916666666666602</v>
      </c>
      <c r="B13" s="100" t="s">
        <v>15</v>
      </c>
      <c r="C13" s="98"/>
      <c r="D13" s="98"/>
      <c r="E13" s="91" t="s">
        <v>82</v>
      </c>
      <c r="F13" s="109" t="s">
        <v>101</v>
      </c>
      <c r="G13" s="109" t="s">
        <v>117</v>
      </c>
      <c r="H13" s="99" t="s">
        <v>143</v>
      </c>
      <c r="I13" s="61" t="s">
        <v>138</v>
      </c>
      <c r="J13" s="91" t="s">
        <v>194</v>
      </c>
      <c r="K13" s="61" t="s">
        <v>206</v>
      </c>
      <c r="L13" s="91"/>
      <c r="M13" s="91"/>
      <c r="N13" s="91"/>
      <c r="O13" s="99" t="s">
        <v>264</v>
      </c>
      <c r="P13" s="108"/>
      <c r="Q13" s="61" t="s">
        <v>294</v>
      </c>
      <c r="R13" s="109" t="s">
        <v>316</v>
      </c>
      <c r="S13" s="109" t="s">
        <v>329</v>
      </c>
      <c r="T13" s="60" t="s">
        <v>364</v>
      </c>
      <c r="U13" s="91"/>
      <c r="V13" s="109"/>
      <c r="W13" s="93"/>
      <c r="X13" s="98" t="s">
        <v>412</v>
      </c>
      <c r="Y13" s="98"/>
      <c r="Z13" s="91"/>
      <c r="AA13" s="90"/>
      <c r="AB13" s="55" t="s">
        <v>193</v>
      </c>
      <c r="AC13" s="91"/>
      <c r="AD13" s="109"/>
      <c r="AE13" s="91" t="s">
        <v>508</v>
      </c>
      <c r="AF13" s="95" t="s">
        <v>532</v>
      </c>
      <c r="AG13" s="98"/>
      <c r="AH13" s="91" t="s">
        <v>550</v>
      </c>
      <c r="AI13" s="107"/>
      <c r="AJ13" s="91"/>
      <c r="AK13" s="92"/>
      <c r="AL13" s="91"/>
      <c r="AM13" s="106" t="s">
        <v>594</v>
      </c>
      <c r="AN13" s="91"/>
      <c r="AO13" s="103"/>
      <c r="AP13" s="103" t="s">
        <v>614</v>
      </c>
      <c r="AQ13" s="107" t="s">
        <v>448</v>
      </c>
      <c r="AR13" s="91" t="s">
        <v>620</v>
      </c>
      <c r="AS13" s="91"/>
      <c r="AT13" s="90" t="s">
        <v>17</v>
      </c>
      <c r="AU13" s="94"/>
      <c r="AV13" s="106"/>
      <c r="AW13" s="99"/>
      <c r="AX13" s="91"/>
      <c r="AY13" s="91"/>
      <c r="AZ13" s="94"/>
      <c r="BA13" s="91"/>
      <c r="BB13" s="98"/>
      <c r="BC13" s="98"/>
      <c r="BD13" s="91"/>
      <c r="BE13" s="102"/>
      <c r="BF13" s="94"/>
      <c r="BG13" s="102" t="s">
        <v>683</v>
      </c>
      <c r="BH13" s="90" t="s">
        <v>17</v>
      </c>
      <c r="BI13" s="90" t="s">
        <v>17</v>
      </c>
      <c r="BJ13" s="90" t="s">
        <v>17</v>
      </c>
      <c r="BK13" s="93"/>
      <c r="BL13" s="126"/>
      <c r="BM13" s="126"/>
      <c r="BN13" s="127"/>
      <c r="BO13" s="90"/>
      <c r="BP13" s="92"/>
      <c r="BQ13" s="94" t="s">
        <v>708</v>
      </c>
      <c r="BR13" s="91"/>
      <c r="BS13" s="94"/>
      <c r="BT13" s="90"/>
      <c r="BU13" s="94"/>
      <c r="BV13" s="90" t="s">
        <v>17</v>
      </c>
      <c r="BW13" s="90" t="s">
        <v>17</v>
      </c>
      <c r="BX13" s="91"/>
      <c r="BY13" s="94"/>
      <c r="BZ13" s="90" t="s">
        <v>58</v>
      </c>
      <c r="CA13" s="91"/>
      <c r="CB13" s="92"/>
      <c r="CC13" s="91"/>
      <c r="CD13" s="90" t="s">
        <v>58</v>
      </c>
      <c r="CE13" s="90"/>
      <c r="CF13" s="94"/>
      <c r="CG13" s="90"/>
      <c r="CH13" s="90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9" customHeight="1" x14ac:dyDescent="0.2">
      <c r="A14" s="10">
        <v>0.5</v>
      </c>
      <c r="B14" s="100"/>
      <c r="C14" s="98"/>
      <c r="D14" s="98"/>
      <c r="E14" s="91"/>
      <c r="F14" s="109"/>
      <c r="G14" s="109"/>
      <c r="H14" s="99"/>
      <c r="I14" s="90" t="s">
        <v>162</v>
      </c>
      <c r="J14" s="91"/>
      <c r="K14" s="57" t="s">
        <v>45</v>
      </c>
      <c r="L14" s="91" t="s">
        <v>236</v>
      </c>
      <c r="M14" s="91"/>
      <c r="N14" s="61" t="s">
        <v>262</v>
      </c>
      <c r="O14" s="99"/>
      <c r="P14" s="108"/>
      <c r="Q14" s="109" t="s">
        <v>296</v>
      </c>
      <c r="R14" s="109"/>
      <c r="S14" s="109"/>
      <c r="T14" s="62" t="s">
        <v>336</v>
      </c>
      <c r="U14" s="109" t="s">
        <v>375</v>
      </c>
      <c r="V14" s="60" t="s">
        <v>389</v>
      </c>
      <c r="W14" s="111" t="s">
        <v>402</v>
      </c>
      <c r="X14" s="98"/>
      <c r="Y14" s="98"/>
      <c r="Z14" s="91"/>
      <c r="AA14" s="91" t="s">
        <v>445</v>
      </c>
      <c r="AB14" s="110" t="s">
        <v>476</v>
      </c>
      <c r="AC14" s="91"/>
      <c r="AD14" s="92" t="s">
        <v>500</v>
      </c>
      <c r="AE14" s="91"/>
      <c r="AF14" s="95"/>
      <c r="AG14" s="109" t="s">
        <v>336</v>
      </c>
      <c r="AH14" s="91"/>
      <c r="AI14" s="107"/>
      <c r="AJ14" s="61" t="s">
        <v>193</v>
      </c>
      <c r="AK14" s="92"/>
      <c r="AL14" s="60" t="s">
        <v>575</v>
      </c>
      <c r="AM14" s="106"/>
      <c r="AN14" s="53" t="s">
        <v>600</v>
      </c>
      <c r="AO14" s="103"/>
      <c r="AP14" s="103"/>
      <c r="AQ14" s="107"/>
      <c r="AR14" s="91"/>
      <c r="AS14" s="90" t="s">
        <v>58</v>
      </c>
      <c r="AT14" s="90"/>
      <c r="AU14" s="90" t="s">
        <v>17</v>
      </c>
      <c r="AV14" s="94" t="s">
        <v>633</v>
      </c>
      <c r="AW14" s="90" t="s">
        <v>17</v>
      </c>
      <c r="AX14" s="90" t="s">
        <v>17</v>
      </c>
      <c r="AY14" s="94" t="s">
        <v>657</v>
      </c>
      <c r="AZ14" s="90" t="s">
        <v>17</v>
      </c>
      <c r="BA14" s="91"/>
      <c r="BB14" s="92" t="s">
        <v>668</v>
      </c>
      <c r="BC14" s="90" t="s">
        <v>17</v>
      </c>
      <c r="BD14" s="90" t="s">
        <v>17</v>
      </c>
      <c r="BE14" s="102"/>
      <c r="BF14" s="94"/>
      <c r="BG14" s="102"/>
      <c r="BH14" s="90"/>
      <c r="BI14" s="90"/>
      <c r="BJ14" s="90"/>
      <c r="BK14" s="90" t="s">
        <v>17</v>
      </c>
      <c r="BL14" s="90" t="s">
        <v>17</v>
      </c>
      <c r="BM14" s="90" t="s">
        <v>17</v>
      </c>
      <c r="BN14" s="127"/>
      <c r="BO14" s="90" t="s">
        <v>58</v>
      </c>
      <c r="BP14" s="92" t="s">
        <v>691</v>
      </c>
      <c r="BQ14" s="94"/>
      <c r="BR14" s="66" t="s">
        <v>17</v>
      </c>
      <c r="BS14" s="90" t="s">
        <v>17</v>
      </c>
      <c r="BT14" s="94" t="s">
        <v>726</v>
      </c>
      <c r="BU14" s="94" t="s">
        <v>762</v>
      </c>
      <c r="BV14" s="90"/>
      <c r="BW14" s="90"/>
      <c r="BX14" s="90" t="s">
        <v>17</v>
      </c>
      <c r="BY14" s="90" t="s">
        <v>17</v>
      </c>
      <c r="BZ14" s="90"/>
      <c r="CA14" s="91" t="s">
        <v>725</v>
      </c>
      <c r="CB14" s="92" t="s">
        <v>17</v>
      </c>
      <c r="CC14" s="91" t="s">
        <v>725</v>
      </c>
      <c r="CD14" s="90"/>
      <c r="CE14" s="91" t="s">
        <v>725</v>
      </c>
      <c r="CF14" s="94" t="s">
        <v>802</v>
      </c>
      <c r="CG14" s="15" t="s">
        <v>206</v>
      </c>
      <c r="CH14" s="92" t="s">
        <v>807</v>
      </c>
      <c r="CI14" s="65"/>
      <c r="CJ14" s="65"/>
      <c r="CK14" s="42"/>
      <c r="CL14" s="42"/>
      <c r="CM14" s="42" t="s">
        <v>816</v>
      </c>
      <c r="CN14" s="42"/>
      <c r="CO14" s="42"/>
      <c r="CP14" s="65"/>
      <c r="CQ14" s="65"/>
    </row>
    <row r="15" spans="1:95" ht="13.9" customHeight="1" x14ac:dyDescent="0.2">
      <c r="A15" s="10">
        <v>0.52083333333333304</v>
      </c>
      <c r="B15" s="100"/>
      <c r="C15" s="100" t="s">
        <v>63</v>
      </c>
      <c r="D15" s="90" t="s">
        <v>71</v>
      </c>
      <c r="E15" s="51" t="s">
        <v>89</v>
      </c>
      <c r="F15" s="53" t="s">
        <v>102</v>
      </c>
      <c r="G15" s="57" t="s">
        <v>119</v>
      </c>
      <c r="H15" s="99"/>
      <c r="I15" s="90"/>
      <c r="J15" s="57" t="s">
        <v>195</v>
      </c>
      <c r="K15" s="55" t="s">
        <v>215</v>
      </c>
      <c r="L15" s="91"/>
      <c r="M15" s="90" t="s">
        <v>17</v>
      </c>
      <c r="N15" s="90" t="s">
        <v>258</v>
      </c>
      <c r="O15" s="99"/>
      <c r="P15" s="90" t="s">
        <v>284</v>
      </c>
      <c r="Q15" s="109"/>
      <c r="R15" s="109"/>
      <c r="S15" s="57" t="s">
        <v>330</v>
      </c>
      <c r="T15" s="98" t="s">
        <v>337</v>
      </c>
      <c r="U15" s="109"/>
      <c r="V15" s="105" t="s">
        <v>300</v>
      </c>
      <c r="W15" s="111"/>
      <c r="X15" s="94" t="s">
        <v>415</v>
      </c>
      <c r="Y15" s="98" t="s">
        <v>41</v>
      </c>
      <c r="Z15" s="91"/>
      <c r="AA15" s="91"/>
      <c r="AB15" s="110"/>
      <c r="AC15" s="110" t="s">
        <v>486</v>
      </c>
      <c r="AD15" s="92"/>
      <c r="AE15" s="51" t="s">
        <v>17</v>
      </c>
      <c r="AF15" s="95"/>
      <c r="AG15" s="109"/>
      <c r="AH15" s="91"/>
      <c r="AI15" s="107"/>
      <c r="AJ15" s="110" t="s">
        <v>559</v>
      </c>
      <c r="AK15" s="92"/>
      <c r="AL15" s="90" t="s">
        <v>571</v>
      </c>
      <c r="AM15" s="106"/>
      <c r="AN15" s="51" t="s">
        <v>601</v>
      </c>
      <c r="AO15" s="103"/>
      <c r="AP15" s="103"/>
      <c r="AQ15" s="107"/>
      <c r="AR15" s="90" t="s">
        <v>13</v>
      </c>
      <c r="AS15" s="90"/>
      <c r="AT15" s="94" t="s">
        <v>625</v>
      </c>
      <c r="AU15" s="90"/>
      <c r="AV15" s="94"/>
      <c r="AW15" s="90"/>
      <c r="AX15" s="90"/>
      <c r="AY15" s="94"/>
      <c r="AZ15" s="90"/>
      <c r="BA15" s="91"/>
      <c r="BB15" s="92"/>
      <c r="BC15" s="90"/>
      <c r="BD15" s="90"/>
      <c r="BE15" s="102"/>
      <c r="BF15" s="94"/>
      <c r="BG15" s="102"/>
      <c r="BH15" s="94" t="s">
        <v>684</v>
      </c>
      <c r="BI15" s="90" t="s">
        <v>13</v>
      </c>
      <c r="BJ15" s="94" t="s">
        <v>60</v>
      </c>
      <c r="BK15" s="90"/>
      <c r="BL15" s="90"/>
      <c r="BM15" s="90"/>
      <c r="BN15" s="127"/>
      <c r="BO15" s="90"/>
      <c r="BP15" s="92"/>
      <c r="BQ15" s="90" t="s">
        <v>58</v>
      </c>
      <c r="BR15" s="93" t="s">
        <v>718</v>
      </c>
      <c r="BS15" s="90"/>
      <c r="BT15" s="94"/>
      <c r="BU15" s="94"/>
      <c r="BV15" s="91" t="s">
        <v>725</v>
      </c>
      <c r="BW15" s="91" t="s">
        <v>725</v>
      </c>
      <c r="BX15" s="90"/>
      <c r="BY15" s="90"/>
      <c r="BZ15" s="90" t="s">
        <v>58</v>
      </c>
      <c r="CA15" s="91"/>
      <c r="CB15" s="92"/>
      <c r="CC15" s="91"/>
      <c r="CD15" s="94" t="s">
        <v>796</v>
      </c>
      <c r="CE15" s="91"/>
      <c r="CF15" s="94"/>
      <c r="CG15" s="94" t="s">
        <v>802</v>
      </c>
      <c r="CH15" s="9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9" customHeight="1" x14ac:dyDescent="0.2">
      <c r="A16" s="10">
        <v>0.54166666666666596</v>
      </c>
      <c r="B16" s="56" t="s">
        <v>18</v>
      </c>
      <c r="C16" s="100"/>
      <c r="D16" s="90"/>
      <c r="E16" s="100" t="s">
        <v>90</v>
      </c>
      <c r="F16" s="55" t="s">
        <v>103</v>
      </c>
      <c r="G16" s="53" t="s">
        <v>121</v>
      </c>
      <c r="H16" s="99"/>
      <c r="I16" s="92" t="s">
        <v>177</v>
      </c>
      <c r="J16" s="51" t="s">
        <v>17</v>
      </c>
      <c r="K16" s="57" t="s">
        <v>216</v>
      </c>
      <c r="L16" s="91"/>
      <c r="M16" s="90"/>
      <c r="N16" s="90"/>
      <c r="O16" s="99"/>
      <c r="P16" s="90"/>
      <c r="Q16" s="109"/>
      <c r="R16" s="109"/>
      <c r="S16" s="61" t="s">
        <v>96</v>
      </c>
      <c r="T16" s="98"/>
      <c r="U16" s="92" t="s">
        <v>378</v>
      </c>
      <c r="V16" s="105"/>
      <c r="W16" s="105" t="s">
        <v>403</v>
      </c>
      <c r="X16" s="94"/>
      <c r="Y16" s="98"/>
      <c r="Z16" s="91"/>
      <c r="AA16" s="51" t="s">
        <v>449</v>
      </c>
      <c r="AB16" s="51" t="s">
        <v>17</v>
      </c>
      <c r="AC16" s="110"/>
      <c r="AD16" s="55" t="s">
        <v>501</v>
      </c>
      <c r="AE16" s="55" t="s">
        <v>15</v>
      </c>
      <c r="AF16" s="95"/>
      <c r="AG16" s="90" t="s">
        <v>13</v>
      </c>
      <c r="AH16" s="90" t="s">
        <v>548</v>
      </c>
      <c r="AI16" s="90" t="s">
        <v>58</v>
      </c>
      <c r="AJ16" s="110"/>
      <c r="AK16" s="93" t="s">
        <v>567</v>
      </c>
      <c r="AL16" s="90"/>
      <c r="AM16" s="94" t="s">
        <v>595</v>
      </c>
      <c r="AN16" s="95" t="s">
        <v>602</v>
      </c>
      <c r="AO16" s="103"/>
      <c r="AP16" s="103"/>
      <c r="AQ16" s="107"/>
      <c r="AR16" s="90"/>
      <c r="AS16" s="90" t="s">
        <v>58</v>
      </c>
      <c r="AT16" s="94"/>
      <c r="AU16" s="94" t="s">
        <v>633</v>
      </c>
      <c r="AV16" s="94"/>
      <c r="AW16" s="90" t="s">
        <v>58</v>
      </c>
      <c r="AX16" s="57" t="s">
        <v>653</v>
      </c>
      <c r="AY16" s="90" t="s">
        <v>17</v>
      </c>
      <c r="AZ16" s="92" t="s">
        <v>470</v>
      </c>
      <c r="BA16" s="90" t="s">
        <v>17</v>
      </c>
      <c r="BB16" s="92"/>
      <c r="BC16" s="93" t="s">
        <v>619</v>
      </c>
      <c r="BD16" s="106" t="s">
        <v>670</v>
      </c>
      <c r="BE16" s="90" t="s">
        <v>13</v>
      </c>
      <c r="BF16" s="94"/>
      <c r="BG16" s="102"/>
      <c r="BH16" s="94"/>
      <c r="BI16" s="90"/>
      <c r="BJ16" s="94"/>
      <c r="BK16" s="90" t="s">
        <v>13</v>
      </c>
      <c r="BL16" s="90" t="s">
        <v>13</v>
      </c>
      <c r="BM16" s="128" t="s">
        <v>13</v>
      </c>
      <c r="BN16" s="127"/>
      <c r="BO16" s="92" t="s">
        <v>700</v>
      </c>
      <c r="BP16" s="101" t="s">
        <v>416</v>
      </c>
      <c r="BQ16" s="90"/>
      <c r="BR16" s="93"/>
      <c r="BS16" s="92" t="s">
        <v>60</v>
      </c>
      <c r="BT16" s="91" t="s">
        <v>725</v>
      </c>
      <c r="BU16" s="91" t="s">
        <v>45</v>
      </c>
      <c r="BV16" s="91"/>
      <c r="BW16" s="91"/>
      <c r="BX16" s="141" t="s">
        <v>775</v>
      </c>
      <c r="BY16" s="139" t="s">
        <v>779</v>
      </c>
      <c r="BZ16" s="90"/>
      <c r="CA16" s="91" t="s">
        <v>725</v>
      </c>
      <c r="CB16" s="92" t="s">
        <v>17</v>
      </c>
      <c r="CC16" s="90" t="s">
        <v>13</v>
      </c>
      <c r="CD16" s="94"/>
      <c r="CE16" s="91" t="s">
        <v>725</v>
      </c>
      <c r="CF16" s="90" t="s">
        <v>17</v>
      </c>
      <c r="CG16" s="94"/>
      <c r="CH16" s="93" t="s">
        <v>783</v>
      </c>
      <c r="CI16" s="65"/>
      <c r="CJ16" s="65"/>
      <c r="CK16" s="42"/>
      <c r="CL16" s="42"/>
      <c r="CM16" s="42" t="s">
        <v>817</v>
      </c>
      <c r="CN16" s="42"/>
      <c r="CO16" s="42"/>
      <c r="CP16" s="65"/>
      <c r="CQ16" s="65"/>
    </row>
    <row r="17" spans="1:95" ht="13.9" customHeight="1" x14ac:dyDescent="0.2">
      <c r="A17" s="10">
        <v>0.5625</v>
      </c>
      <c r="B17" s="57" t="s">
        <v>19</v>
      </c>
      <c r="C17" s="100"/>
      <c r="D17" s="100" t="s">
        <v>72</v>
      </c>
      <c r="E17" s="100"/>
      <c r="F17" s="94" t="s">
        <v>104</v>
      </c>
      <c r="G17" s="112" t="s">
        <v>122</v>
      </c>
      <c r="H17" s="51" t="s">
        <v>139</v>
      </c>
      <c r="I17" s="92"/>
      <c r="J17" s="91" t="s">
        <v>21</v>
      </c>
      <c r="K17" s="57" t="s">
        <v>217</v>
      </c>
      <c r="L17" s="90" t="s">
        <v>240</v>
      </c>
      <c r="M17" s="92" t="s">
        <v>250</v>
      </c>
      <c r="N17" s="100" t="s">
        <v>257</v>
      </c>
      <c r="O17" s="92" t="s">
        <v>272</v>
      </c>
      <c r="P17" s="100" t="s">
        <v>285</v>
      </c>
      <c r="Q17" s="98" t="s">
        <v>290</v>
      </c>
      <c r="R17" s="109"/>
      <c r="S17" s="56" t="s">
        <v>332</v>
      </c>
      <c r="T17" s="52" t="s">
        <v>338</v>
      </c>
      <c r="U17" s="92"/>
      <c r="V17" s="105"/>
      <c r="W17" s="105"/>
      <c r="X17" s="101" t="s">
        <v>416</v>
      </c>
      <c r="Y17" s="98" t="s">
        <v>430</v>
      </c>
      <c r="Z17" s="55" t="s">
        <v>438</v>
      </c>
      <c r="AA17" s="91" t="s">
        <v>252</v>
      </c>
      <c r="AB17" s="57" t="s">
        <v>478</v>
      </c>
      <c r="AC17" s="110"/>
      <c r="AD17" s="55"/>
      <c r="AE17" s="53" t="s">
        <v>15</v>
      </c>
      <c r="AF17" s="95"/>
      <c r="AG17" s="90"/>
      <c r="AH17" s="90"/>
      <c r="AI17" s="90"/>
      <c r="AJ17" s="110"/>
      <c r="AK17" s="93"/>
      <c r="AL17" s="90" t="s">
        <v>572</v>
      </c>
      <c r="AM17" s="94"/>
      <c r="AN17" s="95"/>
      <c r="AO17" s="103"/>
      <c r="AP17" s="103"/>
      <c r="AQ17" s="107"/>
      <c r="AR17" s="91" t="s">
        <v>45</v>
      </c>
      <c r="AS17" s="90"/>
      <c r="AT17" s="94"/>
      <c r="AU17" s="94"/>
      <c r="AV17" s="94"/>
      <c r="AW17" s="90"/>
      <c r="AX17" s="90" t="s">
        <v>13</v>
      </c>
      <c r="AY17" s="90"/>
      <c r="AZ17" s="92"/>
      <c r="BA17" s="90"/>
      <c r="BB17" s="92"/>
      <c r="BC17" s="93"/>
      <c r="BD17" s="106"/>
      <c r="BE17" s="90"/>
      <c r="BF17" s="94"/>
      <c r="BG17" s="102"/>
      <c r="BH17" s="90" t="s">
        <v>13</v>
      </c>
      <c r="BI17" s="90" t="s">
        <v>13</v>
      </c>
      <c r="BJ17" s="90" t="s">
        <v>13</v>
      </c>
      <c r="BK17" s="90"/>
      <c r="BL17" s="90"/>
      <c r="BM17" s="129"/>
      <c r="BN17" s="127"/>
      <c r="BO17" s="92"/>
      <c r="BP17" s="90"/>
      <c r="BQ17" s="90" t="s">
        <v>17</v>
      </c>
      <c r="BR17" s="90" t="s">
        <v>13</v>
      </c>
      <c r="BS17" s="92"/>
      <c r="BT17" s="91"/>
      <c r="BU17" s="91"/>
      <c r="BV17" s="91" t="s">
        <v>159</v>
      </c>
      <c r="BW17" s="91" t="s">
        <v>725</v>
      </c>
      <c r="BX17" s="142"/>
      <c r="BY17" s="140"/>
      <c r="BZ17" s="90" t="s">
        <v>58</v>
      </c>
      <c r="CA17" s="91"/>
      <c r="CB17" s="92"/>
      <c r="CC17" s="90"/>
      <c r="CD17" s="91" t="s">
        <v>725</v>
      </c>
      <c r="CE17" s="91"/>
      <c r="CF17" s="90"/>
      <c r="CG17" s="94" t="s">
        <v>802</v>
      </c>
      <c r="CH17" s="93"/>
      <c r="CI17" s="2"/>
      <c r="CJ17" s="2"/>
      <c r="CP17" s="2"/>
      <c r="CQ17" s="2"/>
    </row>
    <row r="18" spans="1:95" ht="13.9" customHeight="1" x14ac:dyDescent="0.2">
      <c r="A18" s="10">
        <v>0.58333333333333304</v>
      </c>
      <c r="B18" s="90" t="s">
        <v>13</v>
      </c>
      <c r="C18" s="94" t="s">
        <v>64</v>
      </c>
      <c r="D18" s="100"/>
      <c r="E18" s="109" t="s">
        <v>91</v>
      </c>
      <c r="F18" s="94"/>
      <c r="G18" s="112"/>
      <c r="H18" s="62" t="s">
        <v>140</v>
      </c>
      <c r="I18" s="62" t="s">
        <v>178</v>
      </c>
      <c r="J18" s="91"/>
      <c r="K18" s="62" t="s">
        <v>218</v>
      </c>
      <c r="L18" s="90"/>
      <c r="M18" s="92"/>
      <c r="N18" s="100"/>
      <c r="O18" s="92"/>
      <c r="P18" s="100"/>
      <c r="Q18" s="98"/>
      <c r="R18" s="98" t="s">
        <v>45</v>
      </c>
      <c r="S18" s="98" t="s">
        <v>331</v>
      </c>
      <c r="T18" s="90" t="s">
        <v>365</v>
      </c>
      <c r="U18" s="98" t="s">
        <v>379</v>
      </c>
      <c r="V18" s="105"/>
      <c r="W18" s="105"/>
      <c r="X18" s="101"/>
      <c r="Y18" s="98"/>
      <c r="Z18" s="51" t="s">
        <v>17</v>
      </c>
      <c r="AA18" s="91"/>
      <c r="AB18" s="93" t="s">
        <v>477</v>
      </c>
      <c r="AC18" s="90" t="s">
        <v>17</v>
      </c>
      <c r="AD18" s="90" t="s">
        <v>502</v>
      </c>
      <c r="AE18" s="90" t="s">
        <v>13</v>
      </c>
      <c r="AF18" s="95"/>
      <c r="AG18" s="55" t="s">
        <v>96</v>
      </c>
      <c r="AH18" s="90"/>
      <c r="AI18" s="90"/>
      <c r="AJ18" s="110"/>
      <c r="AK18" s="90" t="s">
        <v>17</v>
      </c>
      <c r="AL18" s="90"/>
      <c r="AM18" s="98" t="s">
        <v>261</v>
      </c>
      <c r="AN18" s="51" t="s">
        <v>178</v>
      </c>
      <c r="AO18" s="103"/>
      <c r="AP18" s="103"/>
      <c r="AQ18" s="107"/>
      <c r="AR18" s="91"/>
      <c r="AS18" s="100" t="s">
        <v>177</v>
      </c>
      <c r="AT18" s="94"/>
      <c r="AU18" s="94"/>
      <c r="AV18" s="90" t="s">
        <v>17</v>
      </c>
      <c r="AW18" s="55" t="s">
        <v>177</v>
      </c>
      <c r="AX18" s="90"/>
      <c r="AY18" s="106" t="s">
        <v>660</v>
      </c>
      <c r="AZ18" s="100" t="s">
        <v>193</v>
      </c>
      <c r="BA18" s="100" t="s">
        <v>177</v>
      </c>
      <c r="BB18" s="92"/>
      <c r="BC18" s="100" t="s">
        <v>177</v>
      </c>
      <c r="BD18" s="90" t="s">
        <v>13</v>
      </c>
      <c r="BE18" s="90" t="s">
        <v>13</v>
      </c>
      <c r="BF18" s="94"/>
      <c r="BG18" s="102"/>
      <c r="BH18" s="90"/>
      <c r="BI18" s="90"/>
      <c r="BJ18" s="90"/>
      <c r="BK18" s="90" t="s">
        <v>13</v>
      </c>
      <c r="BL18" s="99" t="s">
        <v>693</v>
      </c>
      <c r="BM18" s="129"/>
      <c r="BN18" s="127"/>
      <c r="BO18" s="92" t="s">
        <v>700</v>
      </c>
      <c r="BP18" s="90"/>
      <c r="BQ18" s="90"/>
      <c r="BR18" s="90"/>
      <c r="BS18" s="91" t="s">
        <v>45</v>
      </c>
      <c r="BT18" s="94" t="s">
        <v>727</v>
      </c>
      <c r="BU18" s="85" t="s">
        <v>17</v>
      </c>
      <c r="BV18" s="91"/>
      <c r="BW18" s="91"/>
      <c r="BX18" s="143"/>
      <c r="BY18" s="139" t="s">
        <v>780</v>
      </c>
      <c r="BZ18" s="90"/>
      <c r="CA18" s="90" t="s">
        <v>13</v>
      </c>
      <c r="CB18" s="92" t="s">
        <v>17</v>
      </c>
      <c r="CC18" s="90" t="s">
        <v>13</v>
      </c>
      <c r="CD18" s="91"/>
      <c r="CE18" s="91" t="s">
        <v>725</v>
      </c>
      <c r="CF18" s="94" t="s">
        <v>801</v>
      </c>
      <c r="CG18" s="94"/>
      <c r="CH18" s="90" t="s">
        <v>13</v>
      </c>
      <c r="CI18" s="65"/>
      <c r="CJ18" s="65"/>
      <c r="CK18" s="42"/>
      <c r="CL18" s="42"/>
      <c r="CM18" s="42" t="s">
        <v>818</v>
      </c>
      <c r="CN18" s="42"/>
      <c r="CO18" s="42"/>
      <c r="CP18" s="65"/>
      <c r="CQ18" s="65"/>
    </row>
    <row r="19" spans="1:95" ht="13.9" customHeight="1" x14ac:dyDescent="0.2">
      <c r="A19" s="10">
        <v>0.60416666666666596</v>
      </c>
      <c r="B19" s="90"/>
      <c r="C19" s="94"/>
      <c r="D19" s="51" t="s">
        <v>76</v>
      </c>
      <c r="E19" s="109"/>
      <c r="F19" s="94"/>
      <c r="G19" s="113" t="s">
        <v>123</v>
      </c>
      <c r="H19" s="20" t="s">
        <v>141</v>
      </c>
      <c r="I19" s="93" t="s">
        <v>179</v>
      </c>
      <c r="J19" s="93" t="s">
        <v>196</v>
      </c>
      <c r="K19" s="91" t="s">
        <v>219</v>
      </c>
      <c r="L19" s="90"/>
      <c r="M19" s="92"/>
      <c r="N19" s="100"/>
      <c r="O19" s="92"/>
      <c r="P19" s="106" t="s">
        <v>287</v>
      </c>
      <c r="Q19" s="63" t="s">
        <v>292</v>
      </c>
      <c r="R19" s="98"/>
      <c r="S19" s="98"/>
      <c r="T19" s="90"/>
      <c r="U19" s="98"/>
      <c r="V19" s="105"/>
      <c r="W19" s="105"/>
      <c r="X19" s="55" t="s">
        <v>409</v>
      </c>
      <c r="Y19" s="98"/>
      <c r="Z19" s="52" t="s">
        <v>439</v>
      </c>
      <c r="AA19" s="91"/>
      <c r="AB19" s="93"/>
      <c r="AC19" s="90"/>
      <c r="AD19" s="90"/>
      <c r="AE19" s="90"/>
      <c r="AF19" s="95"/>
      <c r="AG19" s="57" t="s">
        <v>45</v>
      </c>
      <c r="AH19" s="102" t="s">
        <v>553</v>
      </c>
      <c r="AI19" s="102" t="s">
        <v>408</v>
      </c>
      <c r="AJ19" s="61" t="s">
        <v>558</v>
      </c>
      <c r="AK19" s="90"/>
      <c r="AL19" s="90"/>
      <c r="AM19" s="98"/>
      <c r="AN19" s="55" t="s">
        <v>603</v>
      </c>
      <c r="AO19" s="103"/>
      <c r="AP19" s="103"/>
      <c r="AQ19" s="107"/>
      <c r="AR19" s="91" t="s">
        <v>45</v>
      </c>
      <c r="AS19" s="100"/>
      <c r="AT19" s="99" t="s">
        <v>624</v>
      </c>
      <c r="AU19" s="94"/>
      <c r="AV19" s="90"/>
      <c r="AW19" s="90" t="s">
        <v>13</v>
      </c>
      <c r="AX19" s="91" t="s">
        <v>45</v>
      </c>
      <c r="AY19" s="106"/>
      <c r="AZ19" s="100"/>
      <c r="BA19" s="100"/>
      <c r="BB19" s="92"/>
      <c r="BC19" s="100"/>
      <c r="BD19" s="90"/>
      <c r="BE19" s="90"/>
      <c r="BF19" s="94"/>
      <c r="BG19" s="102"/>
      <c r="BH19" s="90" t="s">
        <v>13</v>
      </c>
      <c r="BI19" s="94" t="s">
        <v>687</v>
      </c>
      <c r="BJ19" s="90" t="s">
        <v>13</v>
      </c>
      <c r="BK19" s="90"/>
      <c r="BL19" s="99"/>
      <c r="BM19" s="130"/>
      <c r="BN19" s="90" t="s">
        <v>58</v>
      </c>
      <c r="BO19" s="92"/>
      <c r="BP19" s="94" t="s">
        <v>697</v>
      </c>
      <c r="BQ19" s="67" t="s">
        <v>709</v>
      </c>
      <c r="BR19" s="93" t="s">
        <v>619</v>
      </c>
      <c r="BS19" s="91"/>
      <c r="BT19" s="94"/>
      <c r="BU19" s="91" t="s">
        <v>725</v>
      </c>
      <c r="BV19" s="87" t="s">
        <v>767</v>
      </c>
      <c r="BW19" s="15" t="s">
        <v>773</v>
      </c>
      <c r="BX19" s="90" t="s">
        <v>58</v>
      </c>
      <c r="BY19" s="140"/>
      <c r="BZ19" s="90" t="s">
        <v>58</v>
      </c>
      <c r="CA19" s="90"/>
      <c r="CB19" s="92"/>
      <c r="CC19" s="90"/>
      <c r="CD19" s="91" t="s">
        <v>725</v>
      </c>
      <c r="CE19" s="91"/>
      <c r="CF19" s="94"/>
      <c r="CG19" s="94" t="s">
        <v>802</v>
      </c>
      <c r="CH19" s="90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9" customHeight="1" x14ac:dyDescent="0.2">
      <c r="A20" s="10">
        <v>0.625</v>
      </c>
      <c r="B20" s="100" t="s">
        <v>20</v>
      </c>
      <c r="C20" s="90" t="s">
        <v>65</v>
      </c>
      <c r="D20" s="98" t="s">
        <v>73</v>
      </c>
      <c r="E20" s="109"/>
      <c r="F20" s="108" t="s">
        <v>103</v>
      </c>
      <c r="G20" s="113"/>
      <c r="H20" s="20"/>
      <c r="I20" s="93"/>
      <c r="J20" s="93"/>
      <c r="K20" s="91"/>
      <c r="L20" s="61" t="s">
        <v>241</v>
      </c>
      <c r="M20" s="92"/>
      <c r="N20" s="100"/>
      <c r="O20" s="92"/>
      <c r="P20" s="106"/>
      <c r="Q20" s="61" t="s">
        <v>291</v>
      </c>
      <c r="R20" s="90" t="s">
        <v>13</v>
      </c>
      <c r="S20" s="62" t="s">
        <v>325</v>
      </c>
      <c r="T20" s="51" t="s">
        <v>366</v>
      </c>
      <c r="U20" s="90" t="s">
        <v>380</v>
      </c>
      <c r="V20" s="105"/>
      <c r="W20" s="105"/>
      <c r="X20" s="98" t="s">
        <v>413</v>
      </c>
      <c r="Y20" s="51" t="s">
        <v>426</v>
      </c>
      <c r="Z20" s="93" t="s">
        <v>441</v>
      </c>
      <c r="AA20" s="62" t="s">
        <v>450</v>
      </c>
      <c r="AB20" s="93"/>
      <c r="AC20" s="90" t="s">
        <v>487</v>
      </c>
      <c r="AD20" s="90"/>
      <c r="AE20" s="90"/>
      <c r="AF20" s="95"/>
      <c r="AG20" s="98" t="s">
        <v>536</v>
      </c>
      <c r="AH20" s="102"/>
      <c r="AI20" s="102"/>
      <c r="AJ20" s="94" t="s">
        <v>560</v>
      </c>
      <c r="AK20" s="91" t="s">
        <v>45</v>
      </c>
      <c r="AL20" s="91" t="s">
        <v>45</v>
      </c>
      <c r="AM20" s="99" t="s">
        <v>596</v>
      </c>
      <c r="AN20" s="51" t="s">
        <v>17</v>
      </c>
      <c r="AO20" s="103"/>
      <c r="AP20" s="103"/>
      <c r="AQ20" s="107" t="s">
        <v>17</v>
      </c>
      <c r="AR20" s="91"/>
      <c r="AS20" s="90" t="s">
        <v>13</v>
      </c>
      <c r="AT20" s="99"/>
      <c r="AU20" s="94" t="s">
        <v>633</v>
      </c>
      <c r="AV20" s="94" t="s">
        <v>633</v>
      </c>
      <c r="AW20" s="90"/>
      <c r="AX20" s="91"/>
      <c r="AY20" s="106"/>
      <c r="AZ20" s="107" t="s">
        <v>669</v>
      </c>
      <c r="BA20" s="90" t="s">
        <v>13</v>
      </c>
      <c r="BB20" s="92"/>
      <c r="BC20" s="90" t="s">
        <v>13</v>
      </c>
      <c r="BD20" s="90" t="s">
        <v>13</v>
      </c>
      <c r="BE20" s="91" t="s">
        <v>45</v>
      </c>
      <c r="BF20" s="94"/>
      <c r="BG20" s="90" t="s">
        <v>13</v>
      </c>
      <c r="BH20" s="90"/>
      <c r="BI20" s="94"/>
      <c r="BJ20" s="90"/>
      <c r="BK20" s="92" t="s">
        <v>670</v>
      </c>
      <c r="BL20" s="99"/>
      <c r="BM20" s="92" t="s">
        <v>670</v>
      </c>
      <c r="BN20" s="90"/>
      <c r="BO20" s="93" t="s">
        <v>701</v>
      </c>
      <c r="BP20" s="94"/>
      <c r="BQ20" s="94" t="s">
        <v>710</v>
      </c>
      <c r="BR20" s="93"/>
      <c r="BS20" s="131" t="s">
        <v>722</v>
      </c>
      <c r="BT20" s="131" t="s">
        <v>728</v>
      </c>
      <c r="BU20" s="91"/>
      <c r="BV20" s="88" t="s">
        <v>768</v>
      </c>
      <c r="BW20" s="95" t="s">
        <v>766</v>
      </c>
      <c r="BX20" s="90"/>
      <c r="BY20" s="139" t="s">
        <v>779</v>
      </c>
      <c r="BZ20" s="90"/>
      <c r="CA20" s="92" t="s">
        <v>15</v>
      </c>
      <c r="CB20" s="90" t="s">
        <v>13</v>
      </c>
      <c r="CC20" s="91" t="s">
        <v>725</v>
      </c>
      <c r="CD20" s="91"/>
      <c r="CE20" s="91" t="s">
        <v>725</v>
      </c>
      <c r="CF20" s="92" t="s">
        <v>647</v>
      </c>
      <c r="CG20" s="94"/>
      <c r="CH20" s="93" t="s">
        <v>808</v>
      </c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9" customHeight="1" x14ac:dyDescent="0.2">
      <c r="A21" s="10">
        <v>0.64583333333333304</v>
      </c>
      <c r="B21" s="100"/>
      <c r="C21" s="90"/>
      <c r="D21" s="98"/>
      <c r="E21" s="54" t="s">
        <v>92</v>
      </c>
      <c r="F21" s="108"/>
      <c r="G21" s="113"/>
      <c r="H21" s="18" t="s">
        <v>142</v>
      </c>
      <c r="I21" s="91" t="s">
        <v>41</v>
      </c>
      <c r="J21" s="109" t="s">
        <v>197</v>
      </c>
      <c r="K21" s="60" t="s">
        <v>220</v>
      </c>
      <c r="L21" s="91" t="s">
        <v>242</v>
      </c>
      <c r="M21" s="92"/>
      <c r="N21" s="60" t="s">
        <v>263</v>
      </c>
      <c r="O21" s="91" t="s">
        <v>273</v>
      </c>
      <c r="P21" s="106"/>
      <c r="Q21" s="91" t="s">
        <v>298</v>
      </c>
      <c r="R21" s="90"/>
      <c r="S21" s="91" t="s">
        <v>327</v>
      </c>
      <c r="T21" s="92" t="s">
        <v>367</v>
      </c>
      <c r="U21" s="90"/>
      <c r="V21" s="100" t="s">
        <v>390</v>
      </c>
      <c r="W21" s="61" t="s">
        <v>404</v>
      </c>
      <c r="X21" s="98"/>
      <c r="Y21" s="98" t="s">
        <v>41</v>
      </c>
      <c r="Z21" s="93"/>
      <c r="AA21" s="104" t="s">
        <v>463</v>
      </c>
      <c r="AB21" s="106" t="s">
        <v>473</v>
      </c>
      <c r="AC21" s="90"/>
      <c r="AD21" s="90"/>
      <c r="AE21" s="90"/>
      <c r="AF21" s="95"/>
      <c r="AG21" s="98"/>
      <c r="AH21" s="102"/>
      <c r="AI21" s="102"/>
      <c r="AJ21" s="94"/>
      <c r="AK21" s="91"/>
      <c r="AL21" s="91"/>
      <c r="AM21" s="99"/>
      <c r="AN21" s="53" t="s">
        <v>604</v>
      </c>
      <c r="AO21" s="103"/>
      <c r="AP21" s="103"/>
      <c r="AQ21" s="107"/>
      <c r="AR21" s="107" t="s">
        <v>199</v>
      </c>
      <c r="AS21" s="90"/>
      <c r="AT21" s="91" t="s">
        <v>626</v>
      </c>
      <c r="AU21" s="94"/>
      <c r="AV21" s="94"/>
      <c r="AW21" s="90" t="s">
        <v>13</v>
      </c>
      <c r="AX21" s="106" t="s">
        <v>656</v>
      </c>
      <c r="AY21" s="94" t="s">
        <v>661</v>
      </c>
      <c r="AZ21" s="107"/>
      <c r="BA21" s="90"/>
      <c r="BB21" s="92"/>
      <c r="BC21" s="90"/>
      <c r="BD21" s="90"/>
      <c r="BE21" s="91"/>
      <c r="BF21" s="94"/>
      <c r="BG21" s="90"/>
      <c r="BH21" s="91" t="s">
        <v>45</v>
      </c>
      <c r="BI21" s="94" t="s">
        <v>688</v>
      </c>
      <c r="BJ21" s="92" t="s">
        <v>670</v>
      </c>
      <c r="BK21" s="92"/>
      <c r="BL21" s="99"/>
      <c r="BM21" s="92"/>
      <c r="BN21" s="121" t="s">
        <v>695</v>
      </c>
      <c r="BO21" s="93"/>
      <c r="BP21" s="98" t="s">
        <v>702</v>
      </c>
      <c r="BQ21" s="94"/>
      <c r="BR21" s="91" t="s">
        <v>45</v>
      </c>
      <c r="BS21" s="132"/>
      <c r="BT21" s="132"/>
      <c r="BU21" s="91" t="s">
        <v>725</v>
      </c>
      <c r="BV21" s="95" t="s">
        <v>766</v>
      </c>
      <c r="BW21" s="91"/>
      <c r="BX21" s="13" t="s">
        <v>776</v>
      </c>
      <c r="BY21" s="140"/>
      <c r="BZ21" s="90" t="s">
        <v>58</v>
      </c>
      <c r="CA21" s="92"/>
      <c r="CB21" s="90"/>
      <c r="CC21" s="91"/>
      <c r="CD21" s="91" t="s">
        <v>725</v>
      </c>
      <c r="CE21" s="91"/>
      <c r="CF21" s="92"/>
      <c r="CG21" s="94" t="s">
        <v>802</v>
      </c>
      <c r="CH21" s="93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9" customHeight="1" x14ac:dyDescent="0.2">
      <c r="A22" s="10">
        <v>0.66666666666666596</v>
      </c>
      <c r="B22" s="57" t="s">
        <v>21</v>
      </c>
      <c r="C22" s="100" t="s">
        <v>66</v>
      </c>
      <c r="D22" s="51" t="s">
        <v>74</v>
      </c>
      <c r="E22" s="91" t="s">
        <v>93</v>
      </c>
      <c r="F22" s="108"/>
      <c r="G22" s="99" t="s">
        <v>124</v>
      </c>
      <c r="H22" s="57" t="s">
        <v>144</v>
      </c>
      <c r="I22" s="91"/>
      <c r="J22" s="109"/>
      <c r="K22" s="57" t="s">
        <v>216</v>
      </c>
      <c r="L22" s="91"/>
      <c r="M22" s="92"/>
      <c r="N22" s="54" t="s">
        <v>264</v>
      </c>
      <c r="O22" s="91"/>
      <c r="P22" s="106"/>
      <c r="Q22" s="91"/>
      <c r="R22" s="99" t="s">
        <v>317</v>
      </c>
      <c r="S22" s="91"/>
      <c r="T22" s="92"/>
      <c r="U22" s="90"/>
      <c r="V22" s="100"/>
      <c r="W22" s="91" t="s">
        <v>405</v>
      </c>
      <c r="X22" s="98" t="s">
        <v>414</v>
      </c>
      <c r="Y22" s="98"/>
      <c r="Z22" s="98" t="s">
        <v>442</v>
      </c>
      <c r="AA22" s="104"/>
      <c r="AB22" s="106"/>
      <c r="AC22" s="98" t="s">
        <v>45</v>
      </c>
      <c r="AD22" s="98" t="s">
        <v>503</v>
      </c>
      <c r="AE22" s="52" t="s">
        <v>261</v>
      </c>
      <c r="AF22" s="55" t="s">
        <v>96</v>
      </c>
      <c r="AG22" s="98"/>
      <c r="AH22" s="102"/>
      <c r="AI22" s="102"/>
      <c r="AJ22" s="90" t="s">
        <v>561</v>
      </c>
      <c r="AK22" s="90" t="s">
        <v>13</v>
      </c>
      <c r="AL22" s="108" t="s">
        <v>96</v>
      </c>
      <c r="AM22" s="90" t="s">
        <v>58</v>
      </c>
      <c r="AN22" s="94" t="s">
        <v>605</v>
      </c>
      <c r="AO22" s="103"/>
      <c r="AP22" s="103"/>
      <c r="AQ22" s="107"/>
      <c r="AR22" s="107"/>
      <c r="AS22" s="90" t="s">
        <v>13</v>
      </c>
      <c r="AT22" s="91"/>
      <c r="AU22" s="94"/>
      <c r="AV22" s="94"/>
      <c r="AW22" s="90"/>
      <c r="AX22" s="106"/>
      <c r="AY22" s="94"/>
      <c r="AZ22" s="107"/>
      <c r="BA22" s="90" t="s">
        <v>13</v>
      </c>
      <c r="BB22" s="53" t="s">
        <v>671</v>
      </c>
      <c r="BC22" s="90" t="s">
        <v>58</v>
      </c>
      <c r="BD22" s="102" t="s">
        <v>647</v>
      </c>
      <c r="BE22" s="90" t="s">
        <v>17</v>
      </c>
      <c r="BF22" s="94"/>
      <c r="BG22" s="90" t="s">
        <v>13</v>
      </c>
      <c r="BH22" s="91"/>
      <c r="BI22" s="94"/>
      <c r="BJ22" s="92"/>
      <c r="BK22" s="91" t="s">
        <v>45</v>
      </c>
      <c r="BL22" s="99"/>
      <c r="BM22" s="91" t="s">
        <v>45</v>
      </c>
      <c r="BN22" s="123"/>
      <c r="BO22" s="94" t="s">
        <v>697</v>
      </c>
      <c r="BP22" s="98"/>
      <c r="BQ22" s="92" t="s">
        <v>670</v>
      </c>
      <c r="BR22" s="91"/>
      <c r="BS22" s="93" t="s">
        <v>722</v>
      </c>
      <c r="BT22" s="92" t="s">
        <v>647</v>
      </c>
      <c r="BU22" s="91"/>
      <c r="BV22" s="91"/>
      <c r="BW22" s="95" t="s">
        <v>766</v>
      </c>
      <c r="BX22" s="13"/>
      <c r="BY22" s="95" t="s">
        <v>781</v>
      </c>
      <c r="BZ22" s="90"/>
      <c r="CA22" s="92" t="s">
        <v>17</v>
      </c>
      <c r="CB22" s="90" t="s">
        <v>13</v>
      </c>
      <c r="CC22" s="91" t="s">
        <v>725</v>
      </c>
      <c r="CD22" s="91"/>
      <c r="CE22" s="90" t="s">
        <v>17</v>
      </c>
      <c r="CF22" s="90" t="s">
        <v>58</v>
      </c>
      <c r="CG22" s="94"/>
      <c r="CH22" s="91" t="s">
        <v>806</v>
      </c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9" customHeight="1" x14ac:dyDescent="0.2">
      <c r="A23" s="10">
        <v>0.6875</v>
      </c>
      <c r="B23" s="100" t="s">
        <v>15</v>
      </c>
      <c r="C23" s="100"/>
      <c r="D23" s="94" t="s">
        <v>75</v>
      </c>
      <c r="E23" s="91"/>
      <c r="F23" s="99" t="s">
        <v>105</v>
      </c>
      <c r="G23" s="99"/>
      <c r="H23" s="108" t="s">
        <v>146</v>
      </c>
      <c r="I23" s="91"/>
      <c r="J23" s="95" t="s">
        <v>198</v>
      </c>
      <c r="K23" s="52" t="s">
        <v>221</v>
      </c>
      <c r="L23" s="109" t="s">
        <v>243</v>
      </c>
      <c r="M23" s="92"/>
      <c r="N23" s="109" t="s">
        <v>265</v>
      </c>
      <c r="O23" s="99" t="s">
        <v>274</v>
      </c>
      <c r="P23" s="106"/>
      <c r="Q23" s="98" t="s">
        <v>290</v>
      </c>
      <c r="R23" s="99"/>
      <c r="S23" s="91"/>
      <c r="T23" s="92"/>
      <c r="U23" s="94" t="s">
        <v>381</v>
      </c>
      <c r="V23" s="94" t="s">
        <v>391</v>
      </c>
      <c r="W23" s="91"/>
      <c r="X23" s="98"/>
      <c r="Y23" s="92" t="s">
        <v>427</v>
      </c>
      <c r="Z23" s="98"/>
      <c r="AA23" s="52" t="s">
        <v>465</v>
      </c>
      <c r="AB23" s="106"/>
      <c r="AC23" s="98"/>
      <c r="AD23" s="98"/>
      <c r="AE23" s="98" t="s">
        <v>45</v>
      </c>
      <c r="AF23" s="51" t="s">
        <v>17</v>
      </c>
      <c r="AG23" s="57" t="s">
        <v>45</v>
      </c>
      <c r="AH23" s="102"/>
      <c r="AI23" s="102"/>
      <c r="AJ23" s="90"/>
      <c r="AK23" s="90"/>
      <c r="AL23" s="108"/>
      <c r="AM23" s="90"/>
      <c r="AN23" s="94"/>
      <c r="AO23" s="103"/>
      <c r="AP23" s="103"/>
      <c r="AQ23" s="107"/>
      <c r="AR23" s="107"/>
      <c r="AS23" s="90"/>
      <c r="AT23" s="90" t="s">
        <v>13</v>
      </c>
      <c r="AU23" s="94"/>
      <c r="AV23" s="94"/>
      <c r="AW23" s="104" t="s">
        <v>646</v>
      </c>
      <c r="AX23" s="106"/>
      <c r="AY23" s="62" t="s">
        <v>58</v>
      </c>
      <c r="AZ23" s="107"/>
      <c r="BA23" s="90"/>
      <c r="BB23" s="90" t="s">
        <v>17</v>
      </c>
      <c r="BC23" s="90"/>
      <c r="BD23" s="102"/>
      <c r="BE23" s="90"/>
      <c r="BF23" s="94"/>
      <c r="BG23" s="90"/>
      <c r="BH23" s="91"/>
      <c r="BI23" s="94" t="s">
        <v>689</v>
      </c>
      <c r="BJ23" s="91" t="s">
        <v>45</v>
      </c>
      <c r="BK23" s="91"/>
      <c r="BL23" s="99"/>
      <c r="BM23" s="91"/>
      <c r="BN23" s="123"/>
      <c r="BO23" s="94"/>
      <c r="BP23" s="67" t="s">
        <v>706</v>
      </c>
      <c r="BQ23" s="92"/>
      <c r="BR23" s="90" t="s">
        <v>17</v>
      </c>
      <c r="BS23" s="93"/>
      <c r="BT23" s="92"/>
      <c r="BU23" s="90" t="s">
        <v>17</v>
      </c>
      <c r="BV23" s="95" t="s">
        <v>766</v>
      </c>
      <c r="BW23" s="91"/>
      <c r="BX23" s="144" t="s">
        <v>778</v>
      </c>
      <c r="BY23" s="91"/>
      <c r="BZ23" s="92" t="s">
        <v>17</v>
      </c>
      <c r="CA23" s="92"/>
      <c r="CB23" s="90"/>
      <c r="CC23" s="91"/>
      <c r="CD23" s="91" t="s">
        <v>725</v>
      </c>
      <c r="CE23" s="90"/>
      <c r="CF23" s="90"/>
      <c r="CG23" s="91" t="s">
        <v>803</v>
      </c>
      <c r="CH23" s="91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9" customHeight="1" x14ac:dyDescent="0.2">
      <c r="A24" s="10">
        <v>0.70833333333333304</v>
      </c>
      <c r="B24" s="100"/>
      <c r="C24" s="100"/>
      <c r="D24" s="94"/>
      <c r="E24" s="62" t="s">
        <v>94</v>
      </c>
      <c r="F24" s="99"/>
      <c r="G24" s="62" t="s">
        <v>125</v>
      </c>
      <c r="H24" s="108"/>
      <c r="I24" s="62" t="s">
        <v>180</v>
      </c>
      <c r="J24" s="95"/>
      <c r="K24" s="109" t="s">
        <v>207</v>
      </c>
      <c r="L24" s="109"/>
      <c r="M24" s="92"/>
      <c r="N24" s="109"/>
      <c r="O24" s="99"/>
      <c r="P24" s="106"/>
      <c r="Q24" s="98"/>
      <c r="R24" s="90" t="s">
        <v>17</v>
      </c>
      <c r="S24" s="62" t="s">
        <v>329</v>
      </c>
      <c r="T24" s="92"/>
      <c r="U24" s="94"/>
      <c r="V24" s="94"/>
      <c r="W24" s="62" t="s">
        <v>402</v>
      </c>
      <c r="X24" s="101" t="s">
        <v>417</v>
      </c>
      <c r="Y24" s="92"/>
      <c r="Z24" s="51" t="s">
        <v>58</v>
      </c>
      <c r="AA24" s="98" t="s">
        <v>45</v>
      </c>
      <c r="AB24" s="51" t="s">
        <v>17</v>
      </c>
      <c r="AC24" s="56" t="s">
        <v>485</v>
      </c>
      <c r="AD24" s="51" t="s">
        <v>17</v>
      </c>
      <c r="AE24" s="98"/>
      <c r="AF24" s="98" t="s">
        <v>261</v>
      </c>
      <c r="AG24" s="51" t="s">
        <v>17</v>
      </c>
      <c r="AH24" s="90" t="s">
        <v>548</v>
      </c>
      <c r="AI24" s="51" t="s">
        <v>58</v>
      </c>
      <c r="AJ24" s="100" t="s">
        <v>177</v>
      </c>
      <c r="AK24" s="51" t="s">
        <v>58</v>
      </c>
      <c r="AL24" s="51" t="s">
        <v>58</v>
      </c>
      <c r="AM24" s="92" t="s">
        <v>597</v>
      </c>
      <c r="AN24" s="51" t="s">
        <v>606</v>
      </c>
      <c r="AO24" s="103"/>
      <c r="AP24" s="103"/>
      <c r="AQ24" s="107"/>
      <c r="AR24" s="107"/>
      <c r="AS24" s="90" t="s">
        <v>13</v>
      </c>
      <c r="AT24" s="90"/>
      <c r="AU24" s="90" t="s">
        <v>17</v>
      </c>
      <c r="AV24" s="90" t="s">
        <v>17</v>
      </c>
      <c r="AW24" s="104"/>
      <c r="AX24" s="92" t="s">
        <v>654</v>
      </c>
      <c r="AY24" s="57" t="s">
        <v>662</v>
      </c>
      <c r="AZ24" s="107"/>
      <c r="BA24" s="91" t="s">
        <v>45</v>
      </c>
      <c r="BB24" s="90"/>
      <c r="BC24" s="103" t="s">
        <v>674</v>
      </c>
      <c r="BD24" s="102"/>
      <c r="BE24" s="102" t="s">
        <v>681</v>
      </c>
      <c r="BF24" s="121" t="s">
        <v>679</v>
      </c>
      <c r="BG24" s="90" t="s">
        <v>13</v>
      </c>
      <c r="BH24" s="90" t="s">
        <v>17</v>
      </c>
      <c r="BI24" s="94"/>
      <c r="BJ24" s="91"/>
      <c r="BK24" s="91"/>
      <c r="BL24" s="99"/>
      <c r="BM24" s="91"/>
      <c r="BN24" s="123"/>
      <c r="BO24" s="94"/>
      <c r="BP24" s="90" t="s">
        <v>17</v>
      </c>
      <c r="BQ24" s="91" t="s">
        <v>702</v>
      </c>
      <c r="BR24" s="90"/>
      <c r="BS24" s="90" t="s">
        <v>17</v>
      </c>
      <c r="BT24" s="92" t="s">
        <v>647</v>
      </c>
      <c r="BU24" s="90"/>
      <c r="BV24" s="91"/>
      <c r="BW24" s="90" t="s">
        <v>17</v>
      </c>
      <c r="BX24" s="145"/>
      <c r="BY24" s="139" t="s">
        <v>779</v>
      </c>
      <c r="BZ24" s="92"/>
      <c r="CA24" s="92" t="s">
        <v>17</v>
      </c>
      <c r="CB24" s="91" t="s">
        <v>725</v>
      </c>
      <c r="CC24" s="90" t="s">
        <v>17</v>
      </c>
      <c r="CD24" s="91"/>
      <c r="CE24" s="92" t="s">
        <v>15</v>
      </c>
      <c r="CF24" s="92" t="s">
        <v>799</v>
      </c>
      <c r="CG24" s="91"/>
      <c r="CH24" s="92" t="s">
        <v>650</v>
      </c>
      <c r="CI24" s="2"/>
      <c r="CJ24" s="2"/>
      <c r="CP24" s="2"/>
      <c r="CQ24" s="2"/>
    </row>
    <row r="25" spans="1:95" ht="13.9" customHeight="1" x14ac:dyDescent="0.2">
      <c r="A25" s="10">
        <v>0.72916666666666596</v>
      </c>
      <c r="B25" s="57" t="s">
        <v>22</v>
      </c>
      <c r="C25" s="100"/>
      <c r="D25" s="94"/>
      <c r="E25" s="91" t="s">
        <v>95</v>
      </c>
      <c r="F25" s="99"/>
      <c r="G25" s="91" t="s">
        <v>110</v>
      </c>
      <c r="H25" s="91" t="s">
        <v>147</v>
      </c>
      <c r="I25" s="95" t="s">
        <v>171</v>
      </c>
      <c r="J25" s="106" t="s">
        <v>199</v>
      </c>
      <c r="K25" s="109"/>
      <c r="L25" s="95" t="s">
        <v>171</v>
      </c>
      <c r="M25" s="109" t="s">
        <v>251</v>
      </c>
      <c r="N25" s="95" t="s">
        <v>266</v>
      </c>
      <c r="O25" s="99"/>
      <c r="P25" s="109" t="s">
        <v>288</v>
      </c>
      <c r="Q25" s="119" t="s">
        <v>302</v>
      </c>
      <c r="R25" s="90"/>
      <c r="S25" s="95" t="s">
        <v>301</v>
      </c>
      <c r="T25" s="92"/>
      <c r="U25" s="94"/>
      <c r="V25" s="94" t="s">
        <v>392</v>
      </c>
      <c r="W25" s="95" t="s">
        <v>397</v>
      </c>
      <c r="X25" s="101"/>
      <c r="Y25" s="92"/>
      <c r="Z25" s="95" t="s">
        <v>397</v>
      </c>
      <c r="AA25" s="98"/>
      <c r="AB25" s="95" t="s">
        <v>301</v>
      </c>
      <c r="AC25" s="100" t="s">
        <v>193</v>
      </c>
      <c r="AD25" s="95" t="s">
        <v>398</v>
      </c>
      <c r="AE25" s="98" t="s">
        <v>514</v>
      </c>
      <c r="AF25" s="98"/>
      <c r="AG25" s="95" t="s">
        <v>266</v>
      </c>
      <c r="AH25" s="90"/>
      <c r="AI25" s="95" t="s">
        <v>301</v>
      </c>
      <c r="AJ25" s="100"/>
      <c r="AK25" s="95" t="s">
        <v>398</v>
      </c>
      <c r="AL25" s="91" t="s">
        <v>581</v>
      </c>
      <c r="AM25" s="92"/>
      <c r="AN25" s="95" t="s">
        <v>266</v>
      </c>
      <c r="AO25" s="103"/>
      <c r="AP25" s="103"/>
      <c r="AQ25" s="107"/>
      <c r="AR25" s="107"/>
      <c r="AS25" s="90"/>
      <c r="AT25" s="99" t="s">
        <v>560</v>
      </c>
      <c r="AU25" s="90"/>
      <c r="AV25" s="90"/>
      <c r="AW25" s="102" t="s">
        <v>647</v>
      </c>
      <c r="AX25" s="92"/>
      <c r="AY25" s="95" t="s">
        <v>397</v>
      </c>
      <c r="AZ25" s="107"/>
      <c r="BA25" s="91"/>
      <c r="BB25" s="95" t="s">
        <v>301</v>
      </c>
      <c r="BC25" s="103"/>
      <c r="BD25" s="102"/>
      <c r="BE25" s="102"/>
      <c r="BF25" s="122"/>
      <c r="BG25" s="90"/>
      <c r="BH25" s="90"/>
      <c r="BI25" s="98" t="s">
        <v>19</v>
      </c>
      <c r="BJ25" s="91"/>
      <c r="BK25" s="90" t="s">
        <v>17</v>
      </c>
      <c r="BL25" s="90" t="s">
        <v>17</v>
      </c>
      <c r="BM25" s="90" t="s">
        <v>694</v>
      </c>
      <c r="BN25" s="123"/>
      <c r="BO25" s="90" t="s">
        <v>17</v>
      </c>
      <c r="BP25" s="90"/>
      <c r="BQ25" s="91"/>
      <c r="BR25" s="98" t="s">
        <v>719</v>
      </c>
      <c r="BS25" s="90"/>
      <c r="BT25" s="92"/>
      <c r="BU25" s="91" t="s">
        <v>725</v>
      </c>
      <c r="BV25" s="90" t="s">
        <v>17</v>
      </c>
      <c r="BW25" s="90"/>
      <c r="BX25" s="145"/>
      <c r="BY25" s="140"/>
      <c r="BZ25" s="92" t="s">
        <v>17</v>
      </c>
      <c r="CA25" s="92"/>
      <c r="CB25" s="91"/>
      <c r="CC25" s="90"/>
      <c r="CD25" s="90" t="s">
        <v>17</v>
      </c>
      <c r="CE25" s="92"/>
      <c r="CF25" s="92"/>
      <c r="CG25" s="90" t="s">
        <v>17</v>
      </c>
      <c r="CH25" s="92"/>
      <c r="CI25" s="2"/>
      <c r="CJ25" s="2"/>
      <c r="CP25" s="2"/>
      <c r="CQ25" s="2"/>
    </row>
    <row r="26" spans="1:95" ht="13.9" customHeight="1" x14ac:dyDescent="0.2">
      <c r="A26" s="10">
        <v>0.75</v>
      </c>
      <c r="B26" s="100" t="s">
        <v>23</v>
      </c>
      <c r="C26" s="100"/>
      <c r="D26" s="94"/>
      <c r="E26" s="91"/>
      <c r="F26" s="90" t="s">
        <v>106</v>
      </c>
      <c r="G26" s="91"/>
      <c r="H26" s="91"/>
      <c r="I26" s="95"/>
      <c r="J26" s="106"/>
      <c r="K26" s="56" t="s">
        <v>222</v>
      </c>
      <c r="L26" s="95"/>
      <c r="M26" s="109"/>
      <c r="N26" s="95"/>
      <c r="O26" s="99"/>
      <c r="P26" s="109"/>
      <c r="Q26" s="119"/>
      <c r="R26" s="91" t="s">
        <v>319</v>
      </c>
      <c r="S26" s="95"/>
      <c r="T26" s="92"/>
      <c r="U26" s="94"/>
      <c r="V26" s="94"/>
      <c r="W26" s="95"/>
      <c r="X26" s="101"/>
      <c r="Y26" s="92"/>
      <c r="Z26" s="95"/>
      <c r="AA26" s="51" t="s">
        <v>466</v>
      </c>
      <c r="AB26" s="95"/>
      <c r="AC26" s="100"/>
      <c r="AD26" s="95"/>
      <c r="AE26" s="98"/>
      <c r="AF26" s="106" t="s">
        <v>199</v>
      </c>
      <c r="AG26" s="95"/>
      <c r="AH26" s="90"/>
      <c r="AI26" s="95"/>
      <c r="AJ26" s="109" t="s">
        <v>557</v>
      </c>
      <c r="AK26" s="95"/>
      <c r="AL26" s="91"/>
      <c r="AM26" s="92"/>
      <c r="AN26" s="95"/>
      <c r="AO26" s="103"/>
      <c r="AP26" s="103"/>
      <c r="AQ26" s="107"/>
      <c r="AR26" s="107"/>
      <c r="AS26" s="91" t="s">
        <v>45</v>
      </c>
      <c r="AT26" s="99"/>
      <c r="AU26" s="95" t="s">
        <v>301</v>
      </c>
      <c r="AV26" s="93" t="s">
        <v>619</v>
      </c>
      <c r="AW26" s="102"/>
      <c r="AX26" s="92"/>
      <c r="AY26" s="95"/>
      <c r="AZ26" s="107"/>
      <c r="BA26" s="92" t="s">
        <v>470</v>
      </c>
      <c r="BB26" s="95"/>
      <c r="BC26" s="91" t="s">
        <v>675</v>
      </c>
      <c r="BD26" s="102"/>
      <c r="BE26" s="102"/>
      <c r="BF26" s="90" t="s">
        <v>17</v>
      </c>
      <c r="BG26" s="90" t="s">
        <v>17</v>
      </c>
      <c r="BH26" s="91" t="s">
        <v>45</v>
      </c>
      <c r="BI26" s="98"/>
      <c r="BJ26" s="90" t="s">
        <v>17</v>
      </c>
      <c r="BK26" s="90"/>
      <c r="BL26" s="90"/>
      <c r="BM26" s="90"/>
      <c r="BN26" s="122"/>
      <c r="BO26" s="90"/>
      <c r="BP26" s="94" t="s">
        <v>705</v>
      </c>
      <c r="BQ26" s="90" t="s">
        <v>17</v>
      </c>
      <c r="BR26" s="98"/>
      <c r="BS26" s="91" t="s">
        <v>720</v>
      </c>
      <c r="BT26" s="90" t="s">
        <v>17</v>
      </c>
      <c r="BU26" s="91"/>
      <c r="BV26" s="90"/>
      <c r="BW26" s="91" t="s">
        <v>725</v>
      </c>
      <c r="BX26" s="145"/>
      <c r="BY26" s="89" t="s">
        <v>17</v>
      </c>
      <c r="BZ26" s="92"/>
      <c r="CA26" s="90" t="s">
        <v>58</v>
      </c>
      <c r="CB26" s="90" t="s">
        <v>17</v>
      </c>
      <c r="CC26" s="90" t="s">
        <v>17</v>
      </c>
      <c r="CD26" s="90"/>
      <c r="CE26" s="94" t="s">
        <v>798</v>
      </c>
      <c r="CF26" s="92" t="s">
        <v>799</v>
      </c>
      <c r="CG26" s="90"/>
      <c r="CH26" s="92" t="s">
        <v>650</v>
      </c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9" customHeight="1" x14ac:dyDescent="0.2">
      <c r="A27" s="10">
        <v>0.77083333333333304</v>
      </c>
      <c r="B27" s="100"/>
      <c r="C27" s="100" t="s">
        <v>67</v>
      </c>
      <c r="D27" s="100" t="s">
        <v>77</v>
      </c>
      <c r="E27" s="91"/>
      <c r="F27" s="90"/>
      <c r="G27" s="91"/>
      <c r="H27" s="98" t="s">
        <v>148</v>
      </c>
      <c r="I27" s="95"/>
      <c r="J27" s="106"/>
      <c r="K27" s="55" t="s">
        <v>223</v>
      </c>
      <c r="L27" s="95"/>
      <c r="M27" s="62" t="s">
        <v>249</v>
      </c>
      <c r="N27" s="95"/>
      <c r="O27" s="109" t="s">
        <v>276</v>
      </c>
      <c r="P27" s="99" t="s">
        <v>289</v>
      </c>
      <c r="Q27" s="119"/>
      <c r="R27" s="91"/>
      <c r="S27" s="95"/>
      <c r="T27" s="92"/>
      <c r="U27" s="106" t="s">
        <v>376</v>
      </c>
      <c r="V27" s="51" t="s">
        <v>393</v>
      </c>
      <c r="W27" s="95"/>
      <c r="X27" s="52" t="s">
        <v>118</v>
      </c>
      <c r="Y27" s="51" t="s">
        <v>431</v>
      </c>
      <c r="Z27" s="95"/>
      <c r="AA27" s="60" t="s">
        <v>470</v>
      </c>
      <c r="AB27" s="95"/>
      <c r="AC27" s="57" t="s">
        <v>489</v>
      </c>
      <c r="AD27" s="95"/>
      <c r="AE27" s="98"/>
      <c r="AF27" s="106"/>
      <c r="AG27" s="95"/>
      <c r="AH27" s="104" t="s">
        <v>463</v>
      </c>
      <c r="AI27" s="95"/>
      <c r="AJ27" s="109"/>
      <c r="AK27" s="95"/>
      <c r="AL27" s="91"/>
      <c r="AM27" s="92"/>
      <c r="AN27" s="95"/>
      <c r="AO27" s="94" t="s">
        <v>560</v>
      </c>
      <c r="AP27" s="103"/>
      <c r="AQ27" s="104" t="s">
        <v>615</v>
      </c>
      <c r="AR27" s="107"/>
      <c r="AS27" s="91"/>
      <c r="AT27" s="104" t="s">
        <v>619</v>
      </c>
      <c r="AU27" s="95"/>
      <c r="AV27" s="93"/>
      <c r="AW27" s="102"/>
      <c r="AX27" s="55" t="s">
        <v>655</v>
      </c>
      <c r="AY27" s="95"/>
      <c r="AZ27" s="53" t="s">
        <v>666</v>
      </c>
      <c r="BA27" s="92"/>
      <c r="BB27" s="95"/>
      <c r="BC27" s="91"/>
      <c r="BD27" s="102"/>
      <c r="BE27" s="102"/>
      <c r="BF27" s="90"/>
      <c r="BG27" s="90"/>
      <c r="BH27" s="91"/>
      <c r="BI27" s="90" t="s">
        <v>17</v>
      </c>
      <c r="BJ27" s="90"/>
      <c r="BK27" s="91" t="s">
        <v>45</v>
      </c>
      <c r="BL27" s="90"/>
      <c r="BM27" s="90"/>
      <c r="BN27" s="90" t="s">
        <v>17</v>
      </c>
      <c r="BO27" s="98" t="s">
        <v>45</v>
      </c>
      <c r="BP27" s="94"/>
      <c r="BQ27" s="90"/>
      <c r="BR27" s="98"/>
      <c r="BS27" s="91"/>
      <c r="BT27" s="90"/>
      <c r="BU27" s="91" t="s">
        <v>725</v>
      </c>
      <c r="BV27" s="91" t="s">
        <v>725</v>
      </c>
      <c r="BW27" s="91"/>
      <c r="BX27" s="145"/>
      <c r="BY27" s="89"/>
      <c r="BZ27" s="92" t="s">
        <v>17</v>
      </c>
      <c r="CA27" s="90"/>
      <c r="CB27" s="90"/>
      <c r="CC27" s="90"/>
      <c r="CD27" s="92" t="s">
        <v>15</v>
      </c>
      <c r="CE27" s="94"/>
      <c r="CF27" s="92"/>
      <c r="CG27" s="92" t="s">
        <v>220</v>
      </c>
      <c r="CH27" s="9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">
      <c r="A28" s="10">
        <v>0.79166666666666596</v>
      </c>
      <c r="B28" s="51" t="s">
        <v>34</v>
      </c>
      <c r="C28" s="100"/>
      <c r="D28" s="100"/>
      <c r="E28" s="91"/>
      <c r="F28" s="99" t="s">
        <v>107</v>
      </c>
      <c r="G28" s="91"/>
      <c r="H28" s="98"/>
      <c r="I28" s="95"/>
      <c r="J28" s="61" t="s">
        <v>200</v>
      </c>
      <c r="K28" s="106" t="s">
        <v>224</v>
      </c>
      <c r="L28" s="95"/>
      <c r="M28" s="91" t="s">
        <v>248</v>
      </c>
      <c r="N28" s="95"/>
      <c r="O28" s="109"/>
      <c r="P28" s="99"/>
      <c r="Q28" s="119"/>
      <c r="R28" s="60" t="s">
        <v>321</v>
      </c>
      <c r="S28" s="95"/>
      <c r="T28" s="92"/>
      <c r="U28" s="106"/>
      <c r="V28" s="98" t="s">
        <v>394</v>
      </c>
      <c r="W28" s="95"/>
      <c r="X28" s="57" t="s">
        <v>299</v>
      </c>
      <c r="Y28" s="98" t="s">
        <v>428</v>
      </c>
      <c r="Z28" s="95"/>
      <c r="AA28" s="52" t="s">
        <v>467</v>
      </c>
      <c r="AB28" s="95"/>
      <c r="AC28" s="91" t="s">
        <v>488</v>
      </c>
      <c r="AD28" s="95"/>
      <c r="AE28" s="62" t="s">
        <v>58</v>
      </c>
      <c r="AF28" s="106"/>
      <c r="AG28" s="95"/>
      <c r="AH28" s="104"/>
      <c r="AI28" s="95"/>
      <c r="AJ28" s="100" t="s">
        <v>193</v>
      </c>
      <c r="AK28" s="95"/>
      <c r="AL28" s="91"/>
      <c r="AM28" s="92"/>
      <c r="AN28" s="95"/>
      <c r="AO28" s="94"/>
      <c r="AP28" s="103"/>
      <c r="AQ28" s="104"/>
      <c r="AR28" s="51" t="s">
        <v>17</v>
      </c>
      <c r="AS28" s="90" t="s">
        <v>58</v>
      </c>
      <c r="AT28" s="104"/>
      <c r="AU28" s="95"/>
      <c r="AV28" s="53" t="s">
        <v>635</v>
      </c>
      <c r="AW28" s="102"/>
      <c r="AX28" s="90" t="s">
        <v>17</v>
      </c>
      <c r="AY28" s="95"/>
      <c r="AZ28" s="92" t="s">
        <v>470</v>
      </c>
      <c r="BA28" s="92" t="s">
        <v>470</v>
      </c>
      <c r="BB28" s="95"/>
      <c r="BC28" s="91"/>
      <c r="BD28" s="99" t="s">
        <v>60</v>
      </c>
      <c r="BE28" s="90" t="s">
        <v>58</v>
      </c>
      <c r="BF28" s="91" t="s">
        <v>45</v>
      </c>
      <c r="BG28" s="91" t="s">
        <v>45</v>
      </c>
      <c r="BH28" s="91"/>
      <c r="BI28" s="90"/>
      <c r="BJ28" s="98" t="s">
        <v>19</v>
      </c>
      <c r="BK28" s="91"/>
      <c r="BL28" s="92" t="s">
        <v>691</v>
      </c>
      <c r="BM28" s="92" t="s">
        <v>691</v>
      </c>
      <c r="BN28" s="90"/>
      <c r="BO28" s="98"/>
      <c r="BP28" s="94"/>
      <c r="BQ28" s="92" t="s">
        <v>670</v>
      </c>
      <c r="BR28" s="98"/>
      <c r="BS28" s="91" t="s">
        <v>720</v>
      </c>
      <c r="BT28" s="91" t="s">
        <v>725</v>
      </c>
      <c r="BU28" s="91"/>
      <c r="BV28" s="91"/>
      <c r="BW28" s="91" t="s">
        <v>725</v>
      </c>
      <c r="BX28" s="145"/>
      <c r="BY28" s="139" t="s">
        <v>780</v>
      </c>
      <c r="BZ28" s="92"/>
      <c r="CA28" s="91" t="s">
        <v>725</v>
      </c>
      <c r="CB28" s="91" t="s">
        <v>725</v>
      </c>
      <c r="CC28" s="92" t="s">
        <v>797</v>
      </c>
      <c r="CD28" s="92"/>
      <c r="CE28" s="91" t="s">
        <v>725</v>
      </c>
      <c r="CF28" s="92" t="s">
        <v>799</v>
      </c>
      <c r="CG28" s="92"/>
      <c r="CH28" s="90" t="s">
        <v>17</v>
      </c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9" customHeight="1" x14ac:dyDescent="0.2">
      <c r="A29" s="10">
        <v>0.8125</v>
      </c>
      <c r="B29" s="98" t="s">
        <v>59</v>
      </c>
      <c r="C29" s="100"/>
      <c r="D29" s="100"/>
      <c r="E29" s="91"/>
      <c r="F29" s="99"/>
      <c r="G29" s="91"/>
      <c r="H29" s="102" t="s">
        <v>163</v>
      </c>
      <c r="I29" s="95"/>
      <c r="J29" s="91" t="s">
        <v>202</v>
      </c>
      <c r="K29" s="106"/>
      <c r="L29" s="95"/>
      <c r="M29" s="91"/>
      <c r="N29" s="95"/>
      <c r="O29" s="106" t="s">
        <v>275</v>
      </c>
      <c r="P29" s="99"/>
      <c r="Q29" s="118" t="s">
        <v>303</v>
      </c>
      <c r="R29" s="61" t="s">
        <v>322</v>
      </c>
      <c r="S29" s="95"/>
      <c r="T29" s="93" t="s">
        <v>368</v>
      </c>
      <c r="U29" s="106"/>
      <c r="V29" s="98"/>
      <c r="W29" s="95"/>
      <c r="X29" s="55" t="s">
        <v>409</v>
      </c>
      <c r="Y29" s="98"/>
      <c r="Z29" s="95"/>
      <c r="AA29" s="98" t="s">
        <v>468</v>
      </c>
      <c r="AB29" s="95"/>
      <c r="AC29" s="91"/>
      <c r="AD29" s="95"/>
      <c r="AE29" s="62" t="s">
        <v>17</v>
      </c>
      <c r="AF29" s="106"/>
      <c r="AG29" s="95"/>
      <c r="AH29" s="98" t="s">
        <v>261</v>
      </c>
      <c r="AI29" s="95"/>
      <c r="AJ29" s="100"/>
      <c r="AK29" s="95"/>
      <c r="AL29" s="91"/>
      <c r="AM29" s="91" t="s">
        <v>45</v>
      </c>
      <c r="AN29" s="95"/>
      <c r="AO29" s="91" t="s">
        <v>45</v>
      </c>
      <c r="AP29" s="103"/>
      <c r="AQ29" s="91" t="s">
        <v>45</v>
      </c>
      <c r="AR29" s="94" t="s">
        <v>621</v>
      </c>
      <c r="AS29" s="90"/>
      <c r="AT29" s="104" t="s">
        <v>627</v>
      </c>
      <c r="AU29" s="95"/>
      <c r="AV29" s="91" t="s">
        <v>45</v>
      </c>
      <c r="AW29" s="99" t="s">
        <v>648</v>
      </c>
      <c r="AX29" s="90"/>
      <c r="AY29" s="95"/>
      <c r="AZ29" s="92"/>
      <c r="BA29" s="92"/>
      <c r="BB29" s="95"/>
      <c r="BC29" s="91"/>
      <c r="BD29" s="99"/>
      <c r="BE29" s="90"/>
      <c r="BF29" s="91"/>
      <c r="BG29" s="91"/>
      <c r="BH29" s="90" t="s">
        <v>17</v>
      </c>
      <c r="BI29" s="121" t="s">
        <v>691</v>
      </c>
      <c r="BJ29" s="98"/>
      <c r="BK29" s="91"/>
      <c r="BL29" s="92"/>
      <c r="BM29" s="92"/>
      <c r="BN29" s="93" t="s">
        <v>696</v>
      </c>
      <c r="BO29" s="90" t="s">
        <v>13</v>
      </c>
      <c r="BP29" s="92" t="s">
        <v>691</v>
      </c>
      <c r="BQ29" s="92"/>
      <c r="BR29" s="98"/>
      <c r="BS29" s="91"/>
      <c r="BT29" s="91"/>
      <c r="BU29" s="93" t="s">
        <v>619</v>
      </c>
      <c r="BV29" s="91" t="s">
        <v>725</v>
      </c>
      <c r="BW29" s="91"/>
      <c r="BX29" s="145"/>
      <c r="BY29" s="140"/>
      <c r="BZ29" s="92" t="s">
        <v>17</v>
      </c>
      <c r="CA29" s="91"/>
      <c r="CB29" s="91"/>
      <c r="CC29" s="92"/>
      <c r="CD29" s="92" t="s">
        <v>15</v>
      </c>
      <c r="CE29" s="91"/>
      <c r="CF29" s="92"/>
      <c r="CG29" s="94" t="s">
        <v>802</v>
      </c>
      <c r="CH29" s="90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">
      <c r="A30" s="10">
        <v>0.83333333333333304</v>
      </c>
      <c r="B30" s="98"/>
      <c r="C30" s="90" t="s">
        <v>68</v>
      </c>
      <c r="D30" s="90" t="s">
        <v>58</v>
      </c>
      <c r="E30" s="91"/>
      <c r="F30" s="99"/>
      <c r="G30" s="91"/>
      <c r="H30" s="102"/>
      <c r="I30" s="95"/>
      <c r="J30" s="91"/>
      <c r="K30" s="91" t="s">
        <v>225</v>
      </c>
      <c r="L30" s="95"/>
      <c r="M30" s="91"/>
      <c r="N30" s="95"/>
      <c r="O30" s="106"/>
      <c r="P30" s="99" t="s">
        <v>289</v>
      </c>
      <c r="Q30" s="118"/>
      <c r="R30" s="91" t="s">
        <v>320</v>
      </c>
      <c r="S30" s="95"/>
      <c r="T30" s="93"/>
      <c r="U30" s="108" t="s">
        <v>377</v>
      </c>
      <c r="V30" s="98"/>
      <c r="W30" s="95"/>
      <c r="X30" s="56" t="s">
        <v>418</v>
      </c>
      <c r="Y30" s="51" t="s">
        <v>178</v>
      </c>
      <c r="Z30" s="95"/>
      <c r="AA30" s="98"/>
      <c r="AB30" s="95"/>
      <c r="AC30" s="91"/>
      <c r="AD30" s="95"/>
      <c r="AE30" s="106" t="s">
        <v>520</v>
      </c>
      <c r="AF30" s="108" t="s">
        <v>533</v>
      </c>
      <c r="AG30" s="95"/>
      <c r="AH30" s="98"/>
      <c r="AI30" s="95"/>
      <c r="AJ30" s="91" t="s">
        <v>45</v>
      </c>
      <c r="AK30" s="95"/>
      <c r="AL30" s="91"/>
      <c r="AM30" s="91"/>
      <c r="AN30" s="95"/>
      <c r="AO30" s="91"/>
      <c r="AP30" s="90" t="s">
        <v>58</v>
      </c>
      <c r="AQ30" s="91"/>
      <c r="AR30" s="94"/>
      <c r="AS30" s="94" t="s">
        <v>621</v>
      </c>
      <c r="AT30" s="104"/>
      <c r="AU30" s="95"/>
      <c r="AV30" s="91"/>
      <c r="AW30" s="99"/>
      <c r="AX30" s="91" t="s">
        <v>641</v>
      </c>
      <c r="AY30" s="98" t="s">
        <v>642</v>
      </c>
      <c r="AZ30" s="98" t="s">
        <v>643</v>
      </c>
      <c r="BA30" s="98" t="s">
        <v>642</v>
      </c>
      <c r="BB30" s="91" t="s">
        <v>641</v>
      </c>
      <c r="BC30" s="91"/>
      <c r="BD30" s="99" t="s">
        <v>60</v>
      </c>
      <c r="BE30" s="91" t="s">
        <v>261</v>
      </c>
      <c r="BF30" s="91"/>
      <c r="BG30" s="91"/>
      <c r="BH30" s="90"/>
      <c r="BI30" s="123"/>
      <c r="BJ30" s="121" t="s">
        <v>691</v>
      </c>
      <c r="BK30" s="121" t="s">
        <v>691</v>
      </c>
      <c r="BL30" s="124" t="s">
        <v>19</v>
      </c>
      <c r="BM30" s="124" t="s">
        <v>19</v>
      </c>
      <c r="BN30" s="93"/>
      <c r="BO30" s="90"/>
      <c r="BP30" s="92"/>
      <c r="BQ30" s="92" t="s">
        <v>691</v>
      </c>
      <c r="BR30" s="98"/>
      <c r="BS30" s="91" t="s">
        <v>720</v>
      </c>
      <c r="BT30" s="91" t="s">
        <v>45</v>
      </c>
      <c r="BU30" s="93"/>
      <c r="BV30" s="91"/>
      <c r="BW30" s="94" t="s">
        <v>771</v>
      </c>
      <c r="BX30" s="145"/>
      <c r="BY30" s="139" t="s">
        <v>780</v>
      </c>
      <c r="BZ30" s="92"/>
      <c r="CA30" s="91" t="s">
        <v>725</v>
      </c>
      <c r="CB30" s="91" t="s">
        <v>725</v>
      </c>
      <c r="CC30" s="92" t="s">
        <v>797</v>
      </c>
      <c r="CD30" s="92"/>
      <c r="CE30" s="91" t="s">
        <v>725</v>
      </c>
      <c r="CF30" s="92" t="s">
        <v>799</v>
      </c>
      <c r="CG30" s="94"/>
      <c r="CH30" s="92" t="s">
        <v>764</v>
      </c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9" customHeight="1" x14ac:dyDescent="0.2">
      <c r="A31" s="10">
        <v>0.85416666666666596</v>
      </c>
      <c r="B31" s="98"/>
      <c r="C31" s="90"/>
      <c r="D31" s="90"/>
      <c r="E31" s="62" t="s">
        <v>94</v>
      </c>
      <c r="F31" s="99"/>
      <c r="G31" s="99" t="s">
        <v>126</v>
      </c>
      <c r="H31" s="102"/>
      <c r="I31" s="52" t="s">
        <v>181</v>
      </c>
      <c r="J31" s="95" t="s">
        <v>203</v>
      </c>
      <c r="K31" s="91"/>
      <c r="L31" s="62" t="s">
        <v>58</v>
      </c>
      <c r="M31" s="52" t="s">
        <v>119</v>
      </c>
      <c r="N31" s="91" t="s">
        <v>267</v>
      </c>
      <c r="O31" s="106"/>
      <c r="P31" s="99"/>
      <c r="Q31" s="117" t="s">
        <v>304</v>
      </c>
      <c r="R31" s="91"/>
      <c r="S31" s="108" t="s">
        <v>333</v>
      </c>
      <c r="T31" s="99" t="s">
        <v>369</v>
      </c>
      <c r="U31" s="108"/>
      <c r="V31" s="98"/>
      <c r="W31" s="109" t="s">
        <v>406</v>
      </c>
      <c r="X31" s="98" t="s">
        <v>410</v>
      </c>
      <c r="Y31" s="98" t="s">
        <v>45</v>
      </c>
      <c r="Z31" s="98" t="s">
        <v>41</v>
      </c>
      <c r="AA31" s="98"/>
      <c r="AB31" s="91" t="s">
        <v>471</v>
      </c>
      <c r="AC31" s="55" t="s">
        <v>491</v>
      </c>
      <c r="AD31" s="98" t="s">
        <v>45</v>
      </c>
      <c r="AE31" s="106"/>
      <c r="AF31" s="108"/>
      <c r="AG31" s="91" t="s">
        <v>261</v>
      </c>
      <c r="AH31" s="62" t="s">
        <v>58</v>
      </c>
      <c r="AI31" s="90" t="s">
        <v>554</v>
      </c>
      <c r="AJ31" s="91"/>
      <c r="AK31" s="94" t="s">
        <v>560</v>
      </c>
      <c r="AL31" s="99" t="s">
        <v>598</v>
      </c>
      <c r="AM31" s="90" t="s">
        <v>13</v>
      </c>
      <c r="AN31" s="109" t="s">
        <v>554</v>
      </c>
      <c r="AO31" s="90" t="s">
        <v>13</v>
      </c>
      <c r="AP31" s="90"/>
      <c r="AQ31" s="91" t="s">
        <v>45</v>
      </c>
      <c r="AR31" s="94"/>
      <c r="AS31" s="94"/>
      <c r="AT31" s="94" t="s">
        <v>560</v>
      </c>
      <c r="AU31" s="90" t="s">
        <v>58</v>
      </c>
      <c r="AV31" s="57" t="s">
        <v>636</v>
      </c>
      <c r="AW31" s="52" t="s">
        <v>649</v>
      </c>
      <c r="AX31" s="91"/>
      <c r="AY31" s="98"/>
      <c r="AZ31" s="98"/>
      <c r="BA31" s="98"/>
      <c r="BB31" s="91"/>
      <c r="BC31" s="91"/>
      <c r="BD31" s="99"/>
      <c r="BE31" s="91"/>
      <c r="BF31" s="91"/>
      <c r="BG31" s="91"/>
      <c r="BH31" s="98" t="s">
        <v>685</v>
      </c>
      <c r="BI31" s="123"/>
      <c r="BJ31" s="123"/>
      <c r="BK31" s="123"/>
      <c r="BL31" s="125"/>
      <c r="BM31" s="125"/>
      <c r="BN31" s="93"/>
      <c r="BO31" s="90"/>
      <c r="BP31" s="92" t="s">
        <v>691</v>
      </c>
      <c r="BQ31" s="92"/>
      <c r="BR31" s="92" t="s">
        <v>650</v>
      </c>
      <c r="BS31" s="91"/>
      <c r="BT31" s="91"/>
      <c r="BU31" s="91" t="s">
        <v>725</v>
      </c>
      <c r="BV31" s="93" t="s">
        <v>619</v>
      </c>
      <c r="BW31" s="94"/>
      <c r="BX31" s="93" t="s">
        <v>783</v>
      </c>
      <c r="BY31" s="140"/>
      <c r="BZ31" s="91" t="s">
        <v>725</v>
      </c>
      <c r="CA31" s="91"/>
      <c r="CB31" s="91"/>
      <c r="CC31" s="92"/>
      <c r="CD31" s="92" t="s">
        <v>15</v>
      </c>
      <c r="CE31" s="91"/>
      <c r="CF31" s="92"/>
      <c r="CG31" s="94" t="s">
        <v>802</v>
      </c>
      <c r="CH31" s="9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9" customHeight="1" x14ac:dyDescent="0.2">
      <c r="A32" s="10">
        <v>0.874999999999999</v>
      </c>
      <c r="B32" s="55" t="s">
        <v>60</v>
      </c>
      <c r="C32" s="100" t="s">
        <v>66</v>
      </c>
      <c r="D32" s="100" t="s">
        <v>57</v>
      </c>
      <c r="E32" s="62" t="s">
        <v>89</v>
      </c>
      <c r="F32" s="99"/>
      <c r="G32" s="99"/>
      <c r="H32" s="102"/>
      <c r="I32" s="116" t="s">
        <v>182</v>
      </c>
      <c r="J32" s="95"/>
      <c r="K32" s="55" t="s">
        <v>223</v>
      </c>
      <c r="L32" s="62" t="s">
        <v>244</v>
      </c>
      <c r="M32" s="52" t="s">
        <v>248</v>
      </c>
      <c r="N32" s="91"/>
      <c r="O32" s="106"/>
      <c r="P32" s="99"/>
      <c r="Q32" s="117"/>
      <c r="R32" s="61" t="s">
        <v>322</v>
      </c>
      <c r="S32" s="108"/>
      <c r="T32" s="99"/>
      <c r="U32" s="106" t="s">
        <v>382</v>
      </c>
      <c r="V32" s="109" t="s">
        <v>395</v>
      </c>
      <c r="W32" s="109"/>
      <c r="X32" s="98"/>
      <c r="Y32" s="98"/>
      <c r="Z32" s="98"/>
      <c r="AA32" s="98"/>
      <c r="AB32" s="91"/>
      <c r="AC32" s="54" t="s">
        <v>490</v>
      </c>
      <c r="AD32" s="98"/>
      <c r="AE32" s="106"/>
      <c r="AF32" s="57" t="s">
        <v>534</v>
      </c>
      <c r="AG32" s="91"/>
      <c r="AH32" s="120" t="s">
        <v>552</v>
      </c>
      <c r="AI32" s="90"/>
      <c r="AJ32" s="91" t="s">
        <v>45</v>
      </c>
      <c r="AK32" s="94"/>
      <c r="AL32" s="99"/>
      <c r="AM32" s="90"/>
      <c r="AN32" s="109"/>
      <c r="AO32" s="90"/>
      <c r="AP32" s="94" t="s">
        <v>391</v>
      </c>
      <c r="AQ32" s="91"/>
      <c r="AR32" s="94"/>
      <c r="AS32" s="94"/>
      <c r="AT32" s="94"/>
      <c r="AU32" s="90"/>
      <c r="AV32" s="90" t="s">
        <v>58</v>
      </c>
      <c r="AW32" s="92" t="s">
        <v>650</v>
      </c>
      <c r="AX32" s="91"/>
      <c r="AY32" s="98"/>
      <c r="AZ32" s="98"/>
      <c r="BA32" s="98"/>
      <c r="BB32" s="91"/>
      <c r="BC32" s="91"/>
      <c r="BD32" s="91" t="s">
        <v>45</v>
      </c>
      <c r="BE32" s="91" t="s">
        <v>261</v>
      </c>
      <c r="BF32" s="92" t="s">
        <v>678</v>
      </c>
      <c r="BG32" s="100" t="s">
        <v>686</v>
      </c>
      <c r="BH32" s="98"/>
      <c r="BI32" s="122"/>
      <c r="BJ32" s="123"/>
      <c r="BK32" s="123"/>
      <c r="BL32" s="125"/>
      <c r="BM32" s="125"/>
      <c r="BN32" s="90" t="s">
        <v>58</v>
      </c>
      <c r="BO32" s="90"/>
      <c r="BP32" s="92"/>
      <c r="BQ32" s="91" t="s">
        <v>711</v>
      </c>
      <c r="BR32" s="92"/>
      <c r="BS32" s="70" t="s">
        <v>58</v>
      </c>
      <c r="BT32" s="71" t="s">
        <v>731</v>
      </c>
      <c r="BU32" s="91"/>
      <c r="BV32" s="93"/>
      <c r="BW32" s="11" t="s">
        <v>774</v>
      </c>
      <c r="BX32" s="93"/>
      <c r="BY32" s="139" t="s">
        <v>780</v>
      </c>
      <c r="BZ32" s="91"/>
      <c r="CA32" s="91" t="s">
        <v>725</v>
      </c>
      <c r="CB32" s="91" t="s">
        <v>725</v>
      </c>
      <c r="CC32" s="91" t="s">
        <v>725</v>
      </c>
      <c r="CD32" s="92"/>
      <c r="CE32" s="91" t="s">
        <v>725</v>
      </c>
      <c r="CF32" s="90" t="s">
        <v>58</v>
      </c>
      <c r="CG32" s="94"/>
      <c r="CH32" s="92" t="s">
        <v>800</v>
      </c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9" customHeight="1" x14ac:dyDescent="0.2">
      <c r="A33" s="10">
        <v>0.89583333333333304</v>
      </c>
      <c r="B33" s="51" t="s">
        <v>61</v>
      </c>
      <c r="C33" s="100"/>
      <c r="D33" s="100"/>
      <c r="E33" s="61" t="s">
        <v>96</v>
      </c>
      <c r="F33" s="99"/>
      <c r="G33" s="62" t="s">
        <v>58</v>
      </c>
      <c r="H33" s="102"/>
      <c r="I33" s="116"/>
      <c r="J33" s="61" t="s">
        <v>205</v>
      </c>
      <c r="K33" s="109" t="s">
        <v>226</v>
      </c>
      <c r="L33" s="106" t="s">
        <v>245</v>
      </c>
      <c r="M33" s="62" t="s">
        <v>254</v>
      </c>
      <c r="N33" s="109" t="s">
        <v>268</v>
      </c>
      <c r="O33" s="106"/>
      <c r="P33" s="91" t="s">
        <v>290</v>
      </c>
      <c r="Q33" s="109" t="s">
        <v>268</v>
      </c>
      <c r="R33" s="61" t="s">
        <v>322</v>
      </c>
      <c r="S33" s="91" t="s">
        <v>327</v>
      </c>
      <c r="T33" s="62" t="s">
        <v>365</v>
      </c>
      <c r="U33" s="106"/>
      <c r="V33" s="109"/>
      <c r="W33" s="91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20"/>
      <c r="AI33" s="90"/>
      <c r="AJ33" s="91"/>
      <c r="AK33" s="91" t="s">
        <v>45</v>
      </c>
      <c r="AL33" s="62" t="s">
        <v>58</v>
      </c>
      <c r="AM33" s="109" t="s">
        <v>233</v>
      </c>
      <c r="AN33" s="92" t="s">
        <v>607</v>
      </c>
      <c r="AO33" s="90"/>
      <c r="AP33" s="94"/>
      <c r="AQ33" s="104" t="s">
        <v>618</v>
      </c>
      <c r="AR33" s="94"/>
      <c r="AS33" s="94"/>
      <c r="AT33" s="90" t="s">
        <v>58</v>
      </c>
      <c r="AU33" s="94" t="s">
        <v>560</v>
      </c>
      <c r="AV33" s="90"/>
      <c r="AW33" s="92"/>
      <c r="AX33" s="62" t="s">
        <v>58</v>
      </c>
      <c r="AY33" s="98"/>
      <c r="AZ33" s="98"/>
      <c r="BA33" s="98"/>
      <c r="BB33" s="91"/>
      <c r="BC33" s="90" t="s">
        <v>58</v>
      </c>
      <c r="BD33" s="91"/>
      <c r="BE33" s="91"/>
      <c r="BF33" s="92"/>
      <c r="BG33" s="100"/>
      <c r="BH33" s="55" t="s">
        <v>686</v>
      </c>
      <c r="BI33" s="51" t="s">
        <v>692</v>
      </c>
      <c r="BJ33" s="122"/>
      <c r="BK33" s="122"/>
      <c r="BL33" s="126"/>
      <c r="BM33" s="126"/>
      <c r="BN33" s="90"/>
      <c r="BO33" s="90"/>
      <c r="BP33" s="98" t="s">
        <v>702</v>
      </c>
      <c r="BQ33" s="91"/>
      <c r="BR33" s="93" t="s">
        <v>723</v>
      </c>
      <c r="BS33" s="94" t="s">
        <v>710</v>
      </c>
      <c r="BT33" s="92" t="s">
        <v>729</v>
      </c>
      <c r="BU33" s="92" t="s">
        <v>764</v>
      </c>
      <c r="BV33" s="86" t="s">
        <v>268</v>
      </c>
      <c r="BW33" s="86" t="s">
        <v>268</v>
      </c>
      <c r="BX33" s="92" t="s">
        <v>764</v>
      </c>
      <c r="BY33" s="140"/>
      <c r="BZ33" s="91" t="s">
        <v>725</v>
      </c>
      <c r="CA33" s="91"/>
      <c r="CB33" s="91"/>
      <c r="CC33" s="91"/>
      <c r="CD33" s="91" t="s">
        <v>725</v>
      </c>
      <c r="CE33" s="91"/>
      <c r="CF33" s="90"/>
      <c r="CG33" s="92" t="s">
        <v>764</v>
      </c>
      <c r="CH33" s="9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9" customHeight="1" x14ac:dyDescent="0.2">
      <c r="A34" s="10">
        <v>0.91666666666666596</v>
      </c>
      <c r="B34" s="92" t="s">
        <v>57</v>
      </c>
      <c r="C34" s="100"/>
      <c r="D34" s="100"/>
      <c r="E34" s="62" t="s">
        <v>94</v>
      </c>
      <c r="F34" s="62" t="s">
        <v>108</v>
      </c>
      <c r="G34" s="99" t="s">
        <v>126</v>
      </c>
      <c r="H34" s="108" t="s">
        <v>155</v>
      </c>
      <c r="I34" s="91" t="s">
        <v>183</v>
      </c>
      <c r="J34" s="109" t="s">
        <v>204</v>
      </c>
      <c r="K34" s="109"/>
      <c r="L34" s="106"/>
      <c r="M34" s="106" t="s">
        <v>255</v>
      </c>
      <c r="N34" s="109"/>
      <c r="O34" s="106"/>
      <c r="P34" s="91"/>
      <c r="Q34" s="109"/>
      <c r="R34" s="99" t="s">
        <v>324</v>
      </c>
      <c r="S34" s="91"/>
      <c r="T34" s="91" t="s">
        <v>363</v>
      </c>
      <c r="U34" s="106"/>
      <c r="V34" s="100" t="s">
        <v>390</v>
      </c>
      <c r="W34" s="91"/>
      <c r="X34" s="51" t="s">
        <v>424</v>
      </c>
      <c r="Y34" s="51" t="s">
        <v>433</v>
      </c>
      <c r="Z34" s="92" t="s">
        <v>418</v>
      </c>
      <c r="AA34" s="98" t="s">
        <v>45</v>
      </c>
      <c r="AB34" s="98" t="s">
        <v>45</v>
      </c>
      <c r="AC34" s="55" t="s">
        <v>193</v>
      </c>
      <c r="AD34" s="62" t="s">
        <v>58</v>
      </c>
      <c r="AE34" s="98" t="s">
        <v>522</v>
      </c>
      <c r="AF34" s="52" t="s">
        <v>45</v>
      </c>
      <c r="AG34" s="91" t="s">
        <v>45</v>
      </c>
      <c r="AH34" s="120"/>
      <c r="AI34" s="91" t="s">
        <v>555</v>
      </c>
      <c r="AJ34" s="106" t="s">
        <v>178</v>
      </c>
      <c r="AK34" s="91"/>
      <c r="AL34" s="94" t="s">
        <v>560</v>
      </c>
      <c r="AM34" s="109"/>
      <c r="AN34" s="92"/>
      <c r="AO34" s="90"/>
      <c r="AP34" s="94" t="s">
        <v>560</v>
      </c>
      <c r="AQ34" s="104"/>
      <c r="AR34" s="91" t="s">
        <v>255</v>
      </c>
      <c r="AS34" s="90" t="s">
        <v>58</v>
      </c>
      <c r="AT34" s="90"/>
      <c r="AU34" s="94"/>
      <c r="AV34" s="91" t="s">
        <v>45</v>
      </c>
      <c r="AW34" s="91" t="s">
        <v>45</v>
      </c>
      <c r="AX34" s="99" t="s">
        <v>657</v>
      </c>
      <c r="AY34" s="62" t="s">
        <v>58</v>
      </c>
      <c r="AZ34" s="62" t="s">
        <v>58</v>
      </c>
      <c r="BA34" s="58" t="s">
        <v>667</v>
      </c>
      <c r="BB34" s="99" t="s">
        <v>672</v>
      </c>
      <c r="BC34" s="90"/>
      <c r="BD34" s="106" t="s">
        <v>670</v>
      </c>
      <c r="BE34" s="90" t="s">
        <v>58</v>
      </c>
      <c r="BF34" s="92"/>
      <c r="BG34" s="90" t="s">
        <v>13</v>
      </c>
      <c r="BH34" s="90" t="s">
        <v>13</v>
      </c>
      <c r="BI34" s="93" t="s">
        <v>619</v>
      </c>
      <c r="BJ34" s="93" t="s">
        <v>619</v>
      </c>
      <c r="BK34" s="93" t="s">
        <v>619</v>
      </c>
      <c r="BL34" s="93" t="s">
        <v>619</v>
      </c>
      <c r="BM34" s="93" t="s">
        <v>619</v>
      </c>
      <c r="BN34" s="94" t="s">
        <v>697</v>
      </c>
      <c r="BO34" s="90"/>
      <c r="BP34" s="98"/>
      <c r="BQ34" s="91"/>
      <c r="BR34" s="93"/>
      <c r="BS34" s="94"/>
      <c r="BT34" s="92"/>
      <c r="BU34" s="92"/>
      <c r="BV34" s="91" t="s">
        <v>45</v>
      </c>
      <c r="BW34" s="91" t="s">
        <v>725</v>
      </c>
      <c r="BX34" s="92"/>
      <c r="BY34" s="89" t="s">
        <v>268</v>
      </c>
      <c r="BZ34" s="91"/>
      <c r="CA34" s="91" t="s">
        <v>725</v>
      </c>
      <c r="CB34" s="91" t="s">
        <v>725</v>
      </c>
      <c r="CC34" s="93" t="s">
        <v>783</v>
      </c>
      <c r="CD34" s="91"/>
      <c r="CE34" s="90" t="s">
        <v>13</v>
      </c>
      <c r="CF34" s="92" t="s">
        <v>764</v>
      </c>
      <c r="CG34" s="92"/>
      <c r="CH34" s="92" t="s">
        <v>800</v>
      </c>
      <c r="CI34" s="2"/>
      <c r="CJ34" s="2"/>
      <c r="CP34" s="2"/>
      <c r="CQ34" s="2"/>
    </row>
    <row r="35" spans="1:95" ht="13.9" customHeight="1" x14ac:dyDescent="0.2">
      <c r="A35" s="10">
        <v>0.937499999999999</v>
      </c>
      <c r="B35" s="92"/>
      <c r="C35" s="100"/>
      <c r="D35" s="100"/>
      <c r="E35" s="98" t="s">
        <v>97</v>
      </c>
      <c r="F35" s="98" t="s">
        <v>109</v>
      </c>
      <c r="G35" s="99"/>
      <c r="H35" s="108"/>
      <c r="I35" s="91"/>
      <c r="J35" s="109"/>
      <c r="K35" s="98" t="s">
        <v>227</v>
      </c>
      <c r="L35" s="106"/>
      <c r="M35" s="106"/>
      <c r="N35" s="53" t="s">
        <v>269</v>
      </c>
      <c r="O35" s="90" t="s">
        <v>277</v>
      </c>
      <c r="P35" s="55" t="s">
        <v>291</v>
      </c>
      <c r="Q35" s="98" t="s">
        <v>305</v>
      </c>
      <c r="R35" s="99"/>
      <c r="S35" s="51" t="s">
        <v>58</v>
      </c>
      <c r="T35" s="91"/>
      <c r="U35" s="90" t="s">
        <v>383</v>
      </c>
      <c r="V35" s="100"/>
      <c r="W35" s="91"/>
      <c r="X35" s="98" t="s">
        <v>410</v>
      </c>
      <c r="Y35" s="103" t="s">
        <v>432</v>
      </c>
      <c r="Z35" s="92"/>
      <c r="AA35" s="98"/>
      <c r="AB35" s="98"/>
      <c r="AC35" s="54" t="s">
        <v>492</v>
      </c>
      <c r="AD35" s="60" t="s">
        <v>504</v>
      </c>
      <c r="AE35" s="98"/>
      <c r="AF35" s="52" t="s">
        <v>45</v>
      </c>
      <c r="AG35" s="91"/>
      <c r="AH35" s="91" t="s">
        <v>45</v>
      </c>
      <c r="AI35" s="91"/>
      <c r="AJ35" s="106"/>
      <c r="AK35" s="91" t="s">
        <v>45</v>
      </c>
      <c r="AL35" s="94"/>
      <c r="AM35" s="91" t="s">
        <v>45</v>
      </c>
      <c r="AN35" s="92"/>
      <c r="AO35" s="90"/>
      <c r="AP35" s="94"/>
      <c r="AQ35" s="62" t="s">
        <v>58</v>
      </c>
      <c r="AR35" s="91"/>
      <c r="AS35" s="90"/>
      <c r="AT35" s="91" t="s">
        <v>45</v>
      </c>
      <c r="AU35" s="104" t="s">
        <v>632</v>
      </c>
      <c r="AV35" s="91"/>
      <c r="AW35" s="91"/>
      <c r="AX35" s="99"/>
      <c r="AY35" s="57" t="s">
        <v>662</v>
      </c>
      <c r="AZ35" s="58" t="s">
        <v>667</v>
      </c>
      <c r="BA35" s="58" t="s">
        <v>670</v>
      </c>
      <c r="BB35" s="99"/>
      <c r="BC35" s="92" t="s">
        <v>670</v>
      </c>
      <c r="BD35" s="106"/>
      <c r="BE35" s="90"/>
      <c r="BF35" s="92"/>
      <c r="BG35" s="90"/>
      <c r="BH35" s="90"/>
      <c r="BI35" s="93"/>
      <c r="BJ35" s="93"/>
      <c r="BK35" s="93"/>
      <c r="BL35" s="93"/>
      <c r="BM35" s="93"/>
      <c r="BN35" s="94"/>
      <c r="BO35" s="90"/>
      <c r="BP35" s="100" t="s">
        <v>96</v>
      </c>
      <c r="BQ35" s="91"/>
      <c r="BR35" s="121" t="s">
        <v>691</v>
      </c>
      <c r="BS35" s="11" t="s">
        <v>724</v>
      </c>
      <c r="BT35" s="105" t="s">
        <v>730</v>
      </c>
      <c r="BU35" s="134" t="s">
        <v>619</v>
      </c>
      <c r="BV35" s="91"/>
      <c r="BW35" s="91"/>
      <c r="BX35" s="89" t="s">
        <v>268</v>
      </c>
      <c r="BY35" s="139" t="s">
        <v>780</v>
      </c>
      <c r="BZ35" s="91" t="s">
        <v>725</v>
      </c>
      <c r="CA35" s="91"/>
      <c r="CB35" s="91"/>
      <c r="CC35" s="93"/>
      <c r="CD35" s="91" t="s">
        <v>725</v>
      </c>
      <c r="CE35" s="90"/>
      <c r="CF35" s="92"/>
      <c r="CG35" s="92" t="s">
        <v>800</v>
      </c>
      <c r="CH35" s="92"/>
      <c r="CI35" s="2"/>
      <c r="CJ35" s="2"/>
      <c r="CP35" s="2"/>
      <c r="CQ35" s="2"/>
    </row>
    <row r="36" spans="1:95" ht="13.9" customHeight="1" x14ac:dyDescent="0.2">
      <c r="A36" s="10">
        <v>0.95833333333333304</v>
      </c>
      <c r="B36" s="100" t="s">
        <v>60</v>
      </c>
      <c r="C36" s="100"/>
      <c r="D36" s="90" t="s">
        <v>78</v>
      </c>
      <c r="E36" s="98"/>
      <c r="F36" s="98"/>
      <c r="G36" s="99"/>
      <c r="H36" s="90" t="s">
        <v>156</v>
      </c>
      <c r="I36" s="100" t="s">
        <v>184</v>
      </c>
      <c r="J36" s="90" t="s">
        <v>197</v>
      </c>
      <c r="K36" s="98"/>
      <c r="L36" s="52" t="s">
        <v>45</v>
      </c>
      <c r="M36" s="100" t="s">
        <v>253</v>
      </c>
      <c r="N36" s="98" t="s">
        <v>270</v>
      </c>
      <c r="O36" s="90"/>
      <c r="P36" s="90" t="s">
        <v>292</v>
      </c>
      <c r="Q36" s="98"/>
      <c r="R36" s="90" t="s">
        <v>323</v>
      </c>
      <c r="S36" s="90" t="s">
        <v>13</v>
      </c>
      <c r="T36" s="99" t="s">
        <v>370</v>
      </c>
      <c r="U36" s="90"/>
      <c r="V36" s="90" t="s">
        <v>384</v>
      </c>
      <c r="W36" s="90" t="s">
        <v>13</v>
      </c>
      <c r="X36" s="98"/>
      <c r="Y36" s="103"/>
      <c r="Z36" s="90" t="s">
        <v>13</v>
      </c>
      <c r="AA36" s="57" t="s">
        <v>469</v>
      </c>
      <c r="AB36" s="56" t="s">
        <v>479</v>
      </c>
      <c r="AC36" s="98" t="s">
        <v>45</v>
      </c>
      <c r="AD36" s="55" t="s">
        <v>193</v>
      </c>
      <c r="AE36" s="90" t="s">
        <v>523</v>
      </c>
      <c r="AF36" s="90" t="s">
        <v>13</v>
      </c>
      <c r="AG36" s="90" t="s">
        <v>13</v>
      </c>
      <c r="AH36" s="91"/>
      <c r="AI36" s="56" t="s">
        <v>15</v>
      </c>
      <c r="AJ36" s="90" t="s">
        <v>13</v>
      </c>
      <c r="AK36" s="91"/>
      <c r="AL36" s="90" t="s">
        <v>13</v>
      </c>
      <c r="AM36" s="91"/>
      <c r="AN36" s="92"/>
      <c r="AO36" s="90"/>
      <c r="AP36" s="94"/>
      <c r="AQ36" s="90" t="s">
        <v>13</v>
      </c>
      <c r="AR36" s="90" t="s">
        <v>13</v>
      </c>
      <c r="AS36" s="91" t="s">
        <v>45</v>
      </c>
      <c r="AT36" s="91"/>
      <c r="AU36" s="104"/>
      <c r="AV36" s="90" t="s">
        <v>13</v>
      </c>
      <c r="AW36" s="90" t="s">
        <v>13</v>
      </c>
      <c r="AX36" s="99"/>
      <c r="AY36" s="100" t="s">
        <v>177</v>
      </c>
      <c r="AZ36" s="90" t="s">
        <v>13</v>
      </c>
      <c r="BA36" s="90" t="s">
        <v>13</v>
      </c>
      <c r="BB36" s="92" t="s">
        <v>673</v>
      </c>
      <c r="BC36" s="92"/>
      <c r="BD36" s="90" t="s">
        <v>13</v>
      </c>
      <c r="BE36" s="90" t="s">
        <v>159</v>
      </c>
      <c r="BF36" s="90" t="s">
        <v>13</v>
      </c>
      <c r="BG36" s="90" t="s">
        <v>13</v>
      </c>
      <c r="BH36" s="90" t="s">
        <v>13</v>
      </c>
      <c r="BI36" s="93" t="s">
        <v>619</v>
      </c>
      <c r="BJ36" s="93" t="s">
        <v>619</v>
      </c>
      <c r="BK36" s="93" t="s">
        <v>619</v>
      </c>
      <c r="BL36" s="93" t="s">
        <v>619</v>
      </c>
      <c r="BM36" s="93" t="s">
        <v>619</v>
      </c>
      <c r="BN36" s="94" t="s">
        <v>697</v>
      </c>
      <c r="BO36" s="90"/>
      <c r="BP36" s="100"/>
      <c r="BQ36" s="90" t="s">
        <v>13</v>
      </c>
      <c r="BR36" s="123"/>
      <c r="BS36" s="90" t="s">
        <v>13</v>
      </c>
      <c r="BT36" s="94"/>
      <c r="BU36" s="135"/>
      <c r="BV36" s="91" t="s">
        <v>45</v>
      </c>
      <c r="BW36" s="91" t="s">
        <v>725</v>
      </c>
      <c r="BX36" s="90" t="s">
        <v>13</v>
      </c>
      <c r="BY36" s="140"/>
      <c r="BZ36" s="91"/>
      <c r="CA36" s="91" t="s">
        <v>725</v>
      </c>
      <c r="CB36" s="93" t="s">
        <v>783</v>
      </c>
      <c r="CC36" s="90" t="s">
        <v>13</v>
      </c>
      <c r="CD36" s="91"/>
      <c r="CE36" s="92" t="s">
        <v>15</v>
      </c>
      <c r="CF36" s="92" t="s">
        <v>800</v>
      </c>
      <c r="CG36" s="92"/>
      <c r="CH36" s="90" t="s">
        <v>13</v>
      </c>
      <c r="CI36" s="2"/>
      <c r="CJ36" s="2"/>
      <c r="CP36" s="2"/>
      <c r="CQ36" s="2"/>
    </row>
    <row r="37" spans="1:95" x14ac:dyDescent="0.2">
      <c r="A37" s="10">
        <v>0.97916666666666596</v>
      </c>
      <c r="B37" s="100"/>
      <c r="C37" s="100"/>
      <c r="D37" s="90"/>
      <c r="E37" s="98"/>
      <c r="F37" s="98"/>
      <c r="G37" s="99"/>
      <c r="H37" s="90"/>
      <c r="I37" s="100"/>
      <c r="J37" s="90"/>
      <c r="K37" s="57" t="s">
        <v>228</v>
      </c>
      <c r="L37" s="53" t="s">
        <v>159</v>
      </c>
      <c r="M37" s="100"/>
      <c r="N37" s="98"/>
      <c r="O37" s="55" t="s">
        <v>278</v>
      </c>
      <c r="P37" s="90"/>
      <c r="Q37" s="61" t="s">
        <v>96</v>
      </c>
      <c r="R37" s="90"/>
      <c r="S37" s="90"/>
      <c r="T37" s="99"/>
      <c r="U37" s="90"/>
      <c r="V37" s="90"/>
      <c r="W37" s="90"/>
      <c r="X37" s="51" t="s">
        <v>13</v>
      </c>
      <c r="Y37" s="51" t="s">
        <v>13</v>
      </c>
      <c r="Z37" s="90"/>
      <c r="AA37" s="51" t="s">
        <v>13</v>
      </c>
      <c r="AB37" s="51" t="s">
        <v>13</v>
      </c>
      <c r="AC37" s="98"/>
      <c r="AD37" s="57" t="s">
        <v>505</v>
      </c>
      <c r="AE37" s="90"/>
      <c r="AF37" s="90"/>
      <c r="AG37" s="90"/>
      <c r="AH37" s="55" t="s">
        <v>96</v>
      </c>
      <c r="AI37" s="57" t="s">
        <v>13</v>
      </c>
      <c r="AJ37" s="90"/>
      <c r="AK37" s="51" t="s">
        <v>13</v>
      </c>
      <c r="AL37" s="90"/>
      <c r="AM37" s="55" t="s">
        <v>96</v>
      </c>
      <c r="AN37" s="53" t="s">
        <v>608</v>
      </c>
      <c r="AO37" s="90"/>
      <c r="AP37" s="94"/>
      <c r="AQ37" s="90"/>
      <c r="AR37" s="90"/>
      <c r="AS37" s="91"/>
      <c r="AT37" s="51" t="s">
        <v>13</v>
      </c>
      <c r="AU37" s="55" t="s">
        <v>96</v>
      </c>
      <c r="AV37" s="90"/>
      <c r="AW37" s="90"/>
      <c r="AX37" s="99"/>
      <c r="AY37" s="100"/>
      <c r="AZ37" s="90"/>
      <c r="BA37" s="90"/>
      <c r="BB37" s="92"/>
      <c r="BC37" s="55" t="s">
        <v>676</v>
      </c>
      <c r="BD37" s="90"/>
      <c r="BE37" s="90"/>
      <c r="BF37" s="90"/>
      <c r="BG37" s="90"/>
      <c r="BH37" s="90"/>
      <c r="BI37" s="93"/>
      <c r="BJ37" s="93"/>
      <c r="BK37" s="93"/>
      <c r="BL37" s="93"/>
      <c r="BM37" s="93"/>
      <c r="BN37" s="94"/>
      <c r="BO37" s="90"/>
      <c r="BP37" s="100"/>
      <c r="BQ37" s="90"/>
      <c r="BR37" s="122"/>
      <c r="BS37" s="90"/>
      <c r="BT37" s="72" t="s">
        <v>732</v>
      </c>
      <c r="BU37" s="135"/>
      <c r="BV37" s="91"/>
      <c r="BW37" s="91"/>
      <c r="BX37" s="90"/>
      <c r="BY37" s="13" t="s">
        <v>782</v>
      </c>
      <c r="BZ37" s="13" t="s">
        <v>159</v>
      </c>
      <c r="CA37" s="91"/>
      <c r="CB37" s="93"/>
      <c r="CC37" s="90"/>
      <c r="CD37" s="71" t="s">
        <v>99</v>
      </c>
      <c r="CE37" s="92"/>
      <c r="CF37" s="92"/>
      <c r="CG37" s="12" t="s">
        <v>804</v>
      </c>
      <c r="CH37" s="90"/>
      <c r="CI37" s="2"/>
      <c r="CJ37" s="2"/>
      <c r="CP37" s="2"/>
      <c r="CQ37" s="2"/>
    </row>
    <row r="38" spans="1:95" x14ac:dyDescent="0.2">
      <c r="X38" s="32"/>
      <c r="Y38" s="32"/>
      <c r="AE38" s="48"/>
      <c r="AF38" s="49"/>
      <c r="AG38" s="48"/>
    </row>
    <row r="39" spans="1:95" x14ac:dyDescent="0.2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  <c r="BT40" s="34">
        <v>4</v>
      </c>
      <c r="BU40" s="34">
        <v>7</v>
      </c>
      <c r="BV40" s="34">
        <v>4</v>
      </c>
      <c r="BW40" s="34">
        <v>1</v>
      </c>
      <c r="BX40" s="34">
        <v>2</v>
      </c>
      <c r="BY40" s="34">
        <v>0</v>
      </c>
      <c r="BZ40" s="34">
        <v>2</v>
      </c>
      <c r="CA40" s="34">
        <v>0</v>
      </c>
      <c r="CB40" s="34">
        <v>2</v>
      </c>
      <c r="CC40" s="34">
        <v>2</v>
      </c>
      <c r="CD40" s="34">
        <v>1</v>
      </c>
      <c r="CE40" s="34">
        <v>2</v>
      </c>
      <c r="CF40" s="34">
        <v>0</v>
      </c>
      <c r="CG40" s="34">
        <v>3</v>
      </c>
    </row>
    <row r="41" spans="1:95" x14ac:dyDescent="0.2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  <c r="BT41" s="40">
        <v>7</v>
      </c>
      <c r="BU41" s="40">
        <v>2</v>
      </c>
      <c r="BV41" s="40">
        <v>0</v>
      </c>
      <c r="BW41" s="40">
        <v>1</v>
      </c>
      <c r="BX41" s="40">
        <v>5</v>
      </c>
      <c r="BY41" s="40">
        <v>0</v>
      </c>
      <c r="BZ41" s="40">
        <v>8</v>
      </c>
      <c r="CA41" s="40">
        <v>6</v>
      </c>
      <c r="CB41" s="40">
        <v>8</v>
      </c>
      <c r="CC41" s="40">
        <v>4</v>
      </c>
      <c r="CD41" s="40">
        <v>6</v>
      </c>
      <c r="CE41" s="40">
        <v>4</v>
      </c>
      <c r="CF41" s="40">
        <v>16</v>
      </c>
      <c r="CG41" s="40">
        <v>6</v>
      </c>
    </row>
    <row r="42" spans="1:95" x14ac:dyDescent="0.2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  <c r="BT42" s="36">
        <v>8</v>
      </c>
      <c r="BU42" s="36">
        <v>7</v>
      </c>
      <c r="BV42" s="36">
        <v>7</v>
      </c>
      <c r="BW42" s="36">
        <v>11</v>
      </c>
      <c r="BX42" s="36">
        <v>11</v>
      </c>
      <c r="BY42" s="36">
        <v>13</v>
      </c>
      <c r="BZ42" s="36">
        <v>15</v>
      </c>
      <c r="CA42" s="36">
        <v>10</v>
      </c>
      <c r="CB42" s="36">
        <v>10</v>
      </c>
      <c r="CC42" s="36">
        <v>18</v>
      </c>
      <c r="CD42" s="36">
        <v>12</v>
      </c>
      <c r="CE42" s="36">
        <v>12</v>
      </c>
      <c r="CF42" s="36">
        <v>10</v>
      </c>
      <c r="CG42" s="36">
        <v>9</v>
      </c>
    </row>
    <row r="43" spans="1:95" x14ac:dyDescent="0.2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  <c r="BT43" s="40">
        <v>6</v>
      </c>
      <c r="BU43" s="40">
        <v>4</v>
      </c>
      <c r="BV43" s="40">
        <v>2</v>
      </c>
      <c r="BW43" s="40">
        <v>2</v>
      </c>
      <c r="BX43" s="40">
        <v>2</v>
      </c>
      <c r="BY43" s="40">
        <v>3</v>
      </c>
      <c r="BZ43" s="40">
        <v>1</v>
      </c>
      <c r="CA43" s="40">
        <v>0</v>
      </c>
      <c r="CB43" s="40">
        <v>0</v>
      </c>
      <c r="CC43" s="40">
        <v>0</v>
      </c>
      <c r="CD43" s="40">
        <v>3</v>
      </c>
      <c r="CE43" s="40">
        <v>2</v>
      </c>
      <c r="CF43" s="40">
        <v>8</v>
      </c>
      <c r="CG43" s="40">
        <v>14</v>
      </c>
    </row>
    <row r="44" spans="1:95" x14ac:dyDescent="0.2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  <c r="BT44" s="40">
        <v>10</v>
      </c>
      <c r="BU44" s="40">
        <v>16</v>
      </c>
      <c r="BV44" s="40">
        <v>23</v>
      </c>
      <c r="BW44" s="40">
        <v>21</v>
      </c>
      <c r="BX44" s="40">
        <v>16</v>
      </c>
      <c r="BY44" s="40">
        <v>20</v>
      </c>
      <c r="BZ44" s="40">
        <v>10</v>
      </c>
      <c r="CA44" s="40">
        <v>20</v>
      </c>
      <c r="CB44" s="40">
        <v>16</v>
      </c>
      <c r="CC44" s="40">
        <v>12</v>
      </c>
      <c r="CD44" s="40">
        <v>12</v>
      </c>
      <c r="CE44" s="40">
        <v>16</v>
      </c>
      <c r="CF44" s="40">
        <v>2</v>
      </c>
      <c r="CG44" s="40">
        <v>4</v>
      </c>
    </row>
    <row r="45" spans="1:95" x14ac:dyDescent="0.2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CG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  <c r="BT45" s="33">
        <f t="shared" si="2"/>
        <v>35</v>
      </c>
      <c r="BU45" s="33">
        <f t="shared" si="2"/>
        <v>36</v>
      </c>
      <c r="BV45" s="33">
        <f t="shared" si="2"/>
        <v>36</v>
      </c>
      <c r="BW45" s="33">
        <f t="shared" si="2"/>
        <v>36</v>
      </c>
      <c r="BX45" s="33">
        <f t="shared" si="2"/>
        <v>36</v>
      </c>
      <c r="BY45" s="33">
        <f t="shared" si="2"/>
        <v>36</v>
      </c>
      <c r="BZ45" s="33">
        <f t="shared" si="2"/>
        <v>36</v>
      </c>
      <c r="CA45" s="33">
        <f t="shared" si="2"/>
        <v>36</v>
      </c>
      <c r="CB45" s="33">
        <f t="shared" si="2"/>
        <v>36</v>
      </c>
      <c r="CC45" s="33">
        <f t="shared" si="2"/>
        <v>36</v>
      </c>
      <c r="CD45" s="33">
        <f t="shared" si="2"/>
        <v>34</v>
      </c>
      <c r="CE45" s="33">
        <f t="shared" si="2"/>
        <v>36</v>
      </c>
      <c r="CF45" s="33">
        <f t="shared" si="2"/>
        <v>36</v>
      </c>
      <c r="CG45" s="33">
        <f t="shared" si="2"/>
        <v>36</v>
      </c>
    </row>
    <row r="47" spans="1:95" x14ac:dyDescent="0.2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f t="shared" ref="BT48:BT52" si="23">AVERAGE(BN40:BT40)</f>
        <v>3.1428571428571428</v>
      </c>
      <c r="BU48">
        <f t="shared" ref="BU48:BU52" si="24">AVERAGE(BO40:BU40)</f>
        <v>3.7142857142857144</v>
      </c>
      <c r="BV48">
        <f t="shared" ref="BV48:BV52" si="25">AVERAGE(BP40:BV40)</f>
        <v>4</v>
      </c>
      <c r="BW48">
        <f t="shared" ref="BW48:BW52" si="26">AVERAGE(BQ40:BW40)</f>
        <v>3.7142857142857144</v>
      </c>
      <c r="BX48">
        <f t="shared" ref="BX48:BX52" si="27">AVERAGE(BR40:BX40)</f>
        <v>4</v>
      </c>
      <c r="BY48">
        <f t="shared" ref="BY48:BY52" si="28">AVERAGE(BS40:BY40)</f>
        <v>3.1428571428571428</v>
      </c>
      <c r="BZ48">
        <f t="shared" ref="BZ48:BZ52" si="29">AVERAGE(BT40:BZ40)</f>
        <v>2.8571428571428572</v>
      </c>
      <c r="CA48">
        <f t="shared" ref="CA48:CA52" si="30">AVERAGE(BU40:CA40)</f>
        <v>2.2857142857142856</v>
      </c>
      <c r="CB48">
        <f t="shared" ref="CB48:CB52" si="31">AVERAGE(BV40:CB40)</f>
        <v>1.5714285714285714</v>
      </c>
      <c r="CC48">
        <f t="shared" ref="CC48:CC52" si="32">AVERAGE(BW40:CC40)</f>
        <v>1.2857142857142858</v>
      </c>
      <c r="CD48">
        <f t="shared" ref="CD48:CD52" si="33">AVERAGE(BX40:CD40)</f>
        <v>1.2857142857142858</v>
      </c>
      <c r="CE48">
        <f t="shared" ref="CE48:CE52" si="34">AVERAGE(BY40:CE40)</f>
        <v>1.2857142857142858</v>
      </c>
      <c r="CF48">
        <f t="shared" ref="CF48:CF52" si="35">AVERAGE(BZ40:CF40)</f>
        <v>1.2857142857142858</v>
      </c>
      <c r="CG48">
        <f t="shared" ref="CG48:CG52" si="36">AVERAGE(CA40:CG40)</f>
        <v>1.4285714285714286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37">AVERAGE(C41:I41)</f>
        <v>1.2857142857142858</v>
      </c>
      <c r="J49">
        <f t="shared" si="37"/>
        <v>2</v>
      </c>
      <c r="K49">
        <f t="shared" si="37"/>
        <v>2.5714285714285716</v>
      </c>
      <c r="L49">
        <f t="shared" si="37"/>
        <v>3</v>
      </c>
      <c r="M49">
        <f t="shared" si="37"/>
        <v>4.1428571428571432</v>
      </c>
      <c r="N49">
        <f t="shared" si="37"/>
        <v>4.2857142857142856</v>
      </c>
      <c r="O49">
        <f t="shared" si="37"/>
        <v>5</v>
      </c>
      <c r="P49">
        <f t="shared" si="37"/>
        <v>5.5714285714285712</v>
      </c>
      <c r="Q49">
        <f t="shared" si="37"/>
        <v>4.8571428571428568</v>
      </c>
      <c r="R49">
        <f t="shared" si="37"/>
        <v>4.4285714285714288</v>
      </c>
      <c r="S49">
        <f t="shared" si="37"/>
        <v>4.1428571428571432</v>
      </c>
      <c r="T49">
        <f t="shared" si="37"/>
        <v>4</v>
      </c>
      <c r="U49">
        <f t="shared" si="37"/>
        <v>5</v>
      </c>
      <c r="V49">
        <f t="shared" si="37"/>
        <v>3.8571428571428572</v>
      </c>
      <c r="W49">
        <f t="shared" si="37"/>
        <v>3</v>
      </c>
      <c r="X49">
        <f t="shared" si="37"/>
        <v>3.1428571428571428</v>
      </c>
      <c r="Y49">
        <f t="shared" si="37"/>
        <v>3.8571428571428572</v>
      </c>
      <c r="Z49">
        <f t="shared" si="37"/>
        <v>4</v>
      </c>
      <c r="AA49">
        <f t="shared" si="37"/>
        <v>2.8571428571428572</v>
      </c>
      <c r="AB49">
        <f t="shared" si="37"/>
        <v>2.2857142857142856</v>
      </c>
      <c r="AC49">
        <f t="shared" si="37"/>
        <v>2.2857142857142856</v>
      </c>
      <c r="AD49">
        <f t="shared" si="37"/>
        <v>2.7142857142857144</v>
      </c>
      <c r="AE49">
        <f t="shared" si="37"/>
        <v>3.1428571428571428</v>
      </c>
      <c r="AF49">
        <f t="shared" si="37"/>
        <v>2.8571428571428572</v>
      </c>
      <c r="AG49">
        <f t="shared" si="37"/>
        <v>2.5714285714285716</v>
      </c>
      <c r="AH49">
        <f t="shared" si="37"/>
        <v>3.1428571428571428</v>
      </c>
      <c r="AI49">
        <f t="shared" si="37"/>
        <v>4.4285714285714288</v>
      </c>
      <c r="AJ49">
        <f t="shared" si="37"/>
        <v>4.7142857142857144</v>
      </c>
      <c r="AK49">
        <f t="shared" si="37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f t="shared" si="23"/>
        <v>5.8571428571428568</v>
      </c>
      <c r="BU49">
        <f t="shared" si="24"/>
        <v>5.2857142857142856</v>
      </c>
      <c r="BV49">
        <f t="shared" si="25"/>
        <v>4.7142857142857144</v>
      </c>
      <c r="BW49">
        <f t="shared" si="26"/>
        <v>3.7142857142857144</v>
      </c>
      <c r="BX49">
        <f t="shared" si="27"/>
        <v>3.2857142857142856</v>
      </c>
      <c r="BY49">
        <f t="shared" si="28"/>
        <v>2.5714285714285716</v>
      </c>
      <c r="BZ49">
        <f t="shared" si="29"/>
        <v>3.2857142857142856</v>
      </c>
      <c r="CA49">
        <f t="shared" si="30"/>
        <v>3.1428571428571428</v>
      </c>
      <c r="CB49">
        <f t="shared" si="31"/>
        <v>4</v>
      </c>
      <c r="CC49">
        <f t="shared" si="32"/>
        <v>4.5714285714285712</v>
      </c>
      <c r="CD49">
        <f t="shared" si="33"/>
        <v>5.2857142857142856</v>
      </c>
      <c r="CE49">
        <f t="shared" si="34"/>
        <v>5.1428571428571432</v>
      </c>
      <c r="CF49">
        <f t="shared" si="35"/>
        <v>7.4285714285714288</v>
      </c>
      <c r="CG49">
        <f t="shared" si="36"/>
        <v>7.1428571428571432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38">AVERAGE(C42:I42)</f>
        <v>8.4285714285714288</v>
      </c>
      <c r="J50">
        <f t="shared" si="38"/>
        <v>8.8571428571428577</v>
      </c>
      <c r="K50">
        <f t="shared" si="38"/>
        <v>9.2857142857142865</v>
      </c>
      <c r="L50">
        <f t="shared" si="38"/>
        <v>9.5714285714285712</v>
      </c>
      <c r="M50">
        <f t="shared" si="38"/>
        <v>10.142857142857142</v>
      </c>
      <c r="N50">
        <f t="shared" si="38"/>
        <v>10.714285714285714</v>
      </c>
      <c r="O50">
        <f t="shared" si="38"/>
        <v>11</v>
      </c>
      <c r="P50">
        <f t="shared" si="38"/>
        <v>11</v>
      </c>
      <c r="Q50">
        <f t="shared" si="38"/>
        <v>12</v>
      </c>
      <c r="R50">
        <f t="shared" si="38"/>
        <v>12.285714285714286</v>
      </c>
      <c r="S50">
        <f t="shared" si="38"/>
        <v>12</v>
      </c>
      <c r="T50">
        <f t="shared" si="38"/>
        <v>11.571428571428571</v>
      </c>
      <c r="U50">
        <f t="shared" si="38"/>
        <v>11.571428571428571</v>
      </c>
      <c r="V50">
        <f t="shared" si="38"/>
        <v>11.571428571428571</v>
      </c>
      <c r="W50">
        <f t="shared" si="38"/>
        <v>11.714285714285714</v>
      </c>
      <c r="X50">
        <f t="shared" si="38"/>
        <v>11</v>
      </c>
      <c r="Y50">
        <f t="shared" si="38"/>
        <v>10.714285714285714</v>
      </c>
      <c r="Z50">
        <f t="shared" si="38"/>
        <v>10.714285714285714</v>
      </c>
      <c r="AA50">
        <f t="shared" si="38"/>
        <v>11.285714285714286</v>
      </c>
      <c r="AB50">
        <f t="shared" si="38"/>
        <v>10.714285714285714</v>
      </c>
      <c r="AC50">
        <f t="shared" si="38"/>
        <v>10.285714285714286</v>
      </c>
      <c r="AD50">
        <f t="shared" si="38"/>
        <v>10.142857142857142</v>
      </c>
      <c r="AE50">
        <f t="shared" si="38"/>
        <v>10.142857142857142</v>
      </c>
      <c r="AF50">
        <f t="shared" si="38"/>
        <v>9.7142857142857135</v>
      </c>
      <c r="AG50">
        <f t="shared" si="38"/>
        <v>9.5714285714285712</v>
      </c>
      <c r="AH50">
        <f t="shared" si="38"/>
        <v>9.5714285714285712</v>
      </c>
      <c r="AI50">
        <f t="shared" si="38"/>
        <v>9.8571428571428577</v>
      </c>
      <c r="AJ50">
        <f t="shared" si="38"/>
        <v>10.142857142857142</v>
      </c>
      <c r="AK50">
        <f t="shared" si="38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f t="shared" si="23"/>
        <v>11.142857142857142</v>
      </c>
      <c r="BU50">
        <f t="shared" si="24"/>
        <v>10.714285714285714</v>
      </c>
      <c r="BV50">
        <f t="shared" si="25"/>
        <v>9.2857142857142865</v>
      </c>
      <c r="BW50">
        <f t="shared" si="26"/>
        <v>9.7142857142857135</v>
      </c>
      <c r="BX50">
        <f t="shared" si="27"/>
        <v>9.2857142857142865</v>
      </c>
      <c r="BY50">
        <f t="shared" si="28"/>
        <v>10</v>
      </c>
      <c r="BZ50">
        <f t="shared" si="29"/>
        <v>10.285714285714286</v>
      </c>
      <c r="CA50">
        <f t="shared" si="30"/>
        <v>10.571428571428571</v>
      </c>
      <c r="CB50">
        <f t="shared" si="31"/>
        <v>11</v>
      </c>
      <c r="CC50">
        <f t="shared" si="32"/>
        <v>12.571428571428571</v>
      </c>
      <c r="CD50">
        <f t="shared" si="33"/>
        <v>12.714285714285714</v>
      </c>
      <c r="CE50">
        <f t="shared" si="34"/>
        <v>12.857142857142858</v>
      </c>
      <c r="CF50">
        <f t="shared" si="35"/>
        <v>12.428571428571429</v>
      </c>
      <c r="CG50">
        <f t="shared" si="36"/>
        <v>11.571428571428571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39">AVERAGE(C43:I43)</f>
        <v>5.2857142857142856</v>
      </c>
      <c r="J51">
        <f t="shared" si="39"/>
        <v>5</v>
      </c>
      <c r="K51">
        <f t="shared" si="39"/>
        <v>5</v>
      </c>
      <c r="L51">
        <f t="shared" si="39"/>
        <v>4.8571428571428568</v>
      </c>
      <c r="M51">
        <f t="shared" si="39"/>
        <v>2.8571428571428572</v>
      </c>
      <c r="N51">
        <f t="shared" si="39"/>
        <v>1.7142857142857142</v>
      </c>
      <c r="O51">
        <f t="shared" si="39"/>
        <v>2</v>
      </c>
      <c r="P51">
        <f t="shared" si="39"/>
        <v>2.7142857142857144</v>
      </c>
      <c r="Q51">
        <f t="shared" si="39"/>
        <v>2.7142857142857144</v>
      </c>
      <c r="R51">
        <f t="shared" si="39"/>
        <v>3</v>
      </c>
      <c r="S51">
        <f t="shared" si="39"/>
        <v>3.2857142857142856</v>
      </c>
      <c r="T51">
        <f t="shared" si="39"/>
        <v>4</v>
      </c>
      <c r="U51">
        <f t="shared" si="39"/>
        <v>4.2857142857142856</v>
      </c>
      <c r="V51">
        <f t="shared" si="39"/>
        <v>5.2857142857142856</v>
      </c>
      <c r="W51">
        <f t="shared" si="39"/>
        <v>5.1428571428571432</v>
      </c>
      <c r="X51">
        <f t="shared" si="39"/>
        <v>5.4285714285714288</v>
      </c>
      <c r="Y51">
        <f t="shared" si="39"/>
        <v>4.8571428571428568</v>
      </c>
      <c r="Z51">
        <f t="shared" si="39"/>
        <v>4.4285714285714288</v>
      </c>
      <c r="AA51">
        <f t="shared" si="39"/>
        <v>3.7142857142857144</v>
      </c>
      <c r="AB51">
        <f t="shared" si="39"/>
        <v>3.1428571428571428</v>
      </c>
      <c r="AC51">
        <f t="shared" si="39"/>
        <v>1.2857142857142858</v>
      </c>
      <c r="AD51">
        <f t="shared" si="39"/>
        <v>0.5714285714285714</v>
      </c>
      <c r="AE51">
        <f t="shared" si="39"/>
        <v>0.5714285714285714</v>
      </c>
      <c r="AF51">
        <f t="shared" si="39"/>
        <v>0.7142857142857143</v>
      </c>
      <c r="AG51">
        <f t="shared" si="39"/>
        <v>0.7142857142857143</v>
      </c>
      <c r="AH51">
        <f t="shared" si="39"/>
        <v>1.1428571428571428</v>
      </c>
      <c r="AI51">
        <f t="shared" si="39"/>
        <v>1.1428571428571428</v>
      </c>
      <c r="AJ51">
        <f t="shared" si="39"/>
        <v>1.1428571428571428</v>
      </c>
      <c r="AK51">
        <f t="shared" si="39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f t="shared" si="23"/>
        <v>5.7142857142857144</v>
      </c>
      <c r="BU51">
        <f t="shared" si="24"/>
        <v>5.7142857142857144</v>
      </c>
      <c r="BV51">
        <f t="shared" si="25"/>
        <v>4.7142857142857144</v>
      </c>
      <c r="BW51">
        <f t="shared" si="26"/>
        <v>3.8571428571428572</v>
      </c>
      <c r="BX51">
        <f t="shared" si="27"/>
        <v>3</v>
      </c>
      <c r="BY51">
        <f t="shared" si="28"/>
        <v>3.2857142857142856</v>
      </c>
      <c r="BZ51">
        <f t="shared" si="29"/>
        <v>2.8571428571428572</v>
      </c>
      <c r="CA51">
        <f t="shared" si="30"/>
        <v>2</v>
      </c>
      <c r="CB51">
        <f t="shared" si="31"/>
        <v>1.4285714285714286</v>
      </c>
      <c r="CC51">
        <f t="shared" si="32"/>
        <v>1.1428571428571428</v>
      </c>
      <c r="CD51">
        <f t="shared" si="33"/>
        <v>1.2857142857142858</v>
      </c>
      <c r="CE51">
        <f t="shared" si="34"/>
        <v>1.2857142857142858</v>
      </c>
      <c r="CF51">
        <f t="shared" si="35"/>
        <v>2</v>
      </c>
      <c r="CG51">
        <f t="shared" si="36"/>
        <v>3.8571428571428572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40">AVERAGE(C44:I44)</f>
        <v>11.428571428571429</v>
      </c>
      <c r="J52">
        <f t="shared" si="40"/>
        <v>13.142857142857142</v>
      </c>
      <c r="K52">
        <f t="shared" si="40"/>
        <v>13.571428571428571</v>
      </c>
      <c r="L52">
        <f t="shared" si="40"/>
        <v>13.285714285714286</v>
      </c>
      <c r="M52">
        <f t="shared" si="40"/>
        <v>14.285714285714286</v>
      </c>
      <c r="N52">
        <f t="shared" si="40"/>
        <v>14.571428571428571</v>
      </c>
      <c r="O52">
        <f t="shared" si="40"/>
        <v>13.428571428571429</v>
      </c>
      <c r="P52">
        <f t="shared" si="40"/>
        <v>11.714285714285714</v>
      </c>
      <c r="Q52">
        <f t="shared" si="40"/>
        <v>11.285714285714286</v>
      </c>
      <c r="R52">
        <f t="shared" si="40"/>
        <v>10.857142857142858</v>
      </c>
      <c r="S52">
        <f t="shared" si="40"/>
        <v>10.714285714285714</v>
      </c>
      <c r="T52">
        <f t="shared" si="40"/>
        <v>10.571428571428571</v>
      </c>
      <c r="U52">
        <f t="shared" si="40"/>
        <v>9.4285714285714288</v>
      </c>
      <c r="V52">
        <f t="shared" si="40"/>
        <v>9.7142857142857135</v>
      </c>
      <c r="W52">
        <f t="shared" si="40"/>
        <v>11</v>
      </c>
      <c r="X52">
        <f t="shared" si="40"/>
        <v>11.428571428571429</v>
      </c>
      <c r="Y52">
        <f t="shared" si="40"/>
        <v>12.428571428571429</v>
      </c>
      <c r="Z52">
        <f t="shared" si="40"/>
        <v>13.142857142857142</v>
      </c>
      <c r="AA52">
        <f t="shared" si="40"/>
        <v>14.428571428571429</v>
      </c>
      <c r="AB52">
        <f t="shared" si="40"/>
        <v>16</v>
      </c>
      <c r="AC52">
        <f t="shared" si="40"/>
        <v>18.285714285714285</v>
      </c>
      <c r="AD52">
        <f t="shared" si="40"/>
        <v>18.285714285714285</v>
      </c>
      <c r="AE52">
        <f t="shared" si="40"/>
        <v>18.428571428571427</v>
      </c>
      <c r="AF52">
        <f t="shared" si="40"/>
        <v>18.714285714285715</v>
      </c>
      <c r="AG52">
        <f t="shared" si="40"/>
        <v>19.142857142857142</v>
      </c>
      <c r="AH52">
        <f t="shared" si="40"/>
        <v>17.857142857142858</v>
      </c>
      <c r="AI52">
        <f t="shared" si="40"/>
        <v>16.428571428571427</v>
      </c>
      <c r="AJ52">
        <f t="shared" si="40"/>
        <v>15</v>
      </c>
      <c r="AK52">
        <f t="shared" si="40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f t="shared" si="23"/>
        <v>10</v>
      </c>
      <c r="BU52">
        <f t="shared" si="24"/>
        <v>10.428571428571429</v>
      </c>
      <c r="BV52">
        <f t="shared" si="25"/>
        <v>13.142857142857142</v>
      </c>
      <c r="BW52">
        <f t="shared" si="26"/>
        <v>14.857142857142858</v>
      </c>
      <c r="BX52">
        <f t="shared" si="27"/>
        <v>16.285714285714285</v>
      </c>
      <c r="BY52">
        <f t="shared" si="28"/>
        <v>16.857142857142858</v>
      </c>
      <c r="BZ52">
        <f t="shared" si="29"/>
        <v>16.571428571428573</v>
      </c>
      <c r="CA52">
        <f t="shared" si="30"/>
        <v>18</v>
      </c>
      <c r="CB52">
        <f t="shared" si="31"/>
        <v>18</v>
      </c>
      <c r="CC52">
        <f t="shared" si="32"/>
        <v>16.428571428571427</v>
      </c>
      <c r="CD52">
        <f t="shared" si="33"/>
        <v>15.142857142857142</v>
      </c>
      <c r="CE52">
        <f t="shared" si="34"/>
        <v>15.142857142857142</v>
      </c>
      <c r="CF52">
        <f t="shared" si="35"/>
        <v>12.571428571428571</v>
      </c>
      <c r="CG52">
        <f t="shared" si="36"/>
        <v>11.714285714285714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">
      <c r="A53" t="s">
        <v>62</v>
      </c>
      <c r="B53">
        <f t="shared" ref="B53:H53" si="41">SUM(B48:B52)</f>
        <v>36</v>
      </c>
      <c r="C53">
        <f t="shared" si="41"/>
        <v>36</v>
      </c>
      <c r="D53">
        <f t="shared" si="41"/>
        <v>36</v>
      </c>
      <c r="E53">
        <f t="shared" si="41"/>
        <v>36</v>
      </c>
      <c r="F53">
        <f t="shared" si="41"/>
        <v>36</v>
      </c>
      <c r="G53">
        <f t="shared" si="41"/>
        <v>36</v>
      </c>
      <c r="H53">
        <f t="shared" si="41"/>
        <v>36</v>
      </c>
      <c r="I53">
        <f t="shared" ref="I53:V53" si="42">SUM(I48:I52)</f>
        <v>36</v>
      </c>
      <c r="J53">
        <f t="shared" si="42"/>
        <v>36</v>
      </c>
      <c r="K53">
        <f t="shared" si="42"/>
        <v>36</v>
      </c>
      <c r="L53">
        <f t="shared" si="42"/>
        <v>36</v>
      </c>
      <c r="M53">
        <f t="shared" si="42"/>
        <v>36</v>
      </c>
      <c r="N53">
        <f t="shared" si="42"/>
        <v>36</v>
      </c>
      <c r="O53">
        <f t="shared" si="42"/>
        <v>36</v>
      </c>
      <c r="P53">
        <f t="shared" si="42"/>
        <v>36</v>
      </c>
      <c r="Q53">
        <f t="shared" si="42"/>
        <v>36</v>
      </c>
      <c r="R53">
        <f t="shared" si="42"/>
        <v>36</v>
      </c>
      <c r="S53">
        <f t="shared" si="42"/>
        <v>36</v>
      </c>
      <c r="T53">
        <f t="shared" si="42"/>
        <v>36</v>
      </c>
      <c r="U53">
        <f t="shared" si="42"/>
        <v>36</v>
      </c>
      <c r="V53">
        <f t="shared" si="42"/>
        <v>36</v>
      </c>
      <c r="W53">
        <f t="shared" ref="W53:AK53" si="43">SUM(W48:W52)</f>
        <v>36</v>
      </c>
      <c r="X53">
        <f t="shared" si="43"/>
        <v>36</v>
      </c>
      <c r="Y53">
        <f t="shared" si="43"/>
        <v>36</v>
      </c>
      <c r="Z53">
        <f t="shared" si="43"/>
        <v>36</v>
      </c>
      <c r="AA53">
        <f t="shared" si="43"/>
        <v>36</v>
      </c>
      <c r="AB53">
        <f t="shared" si="43"/>
        <v>36</v>
      </c>
      <c r="AC53">
        <f t="shared" si="43"/>
        <v>36</v>
      </c>
      <c r="AD53">
        <f t="shared" si="43"/>
        <v>36</v>
      </c>
      <c r="AE53">
        <f t="shared" si="43"/>
        <v>36</v>
      </c>
      <c r="AF53">
        <f t="shared" si="43"/>
        <v>36</v>
      </c>
      <c r="AG53">
        <f t="shared" si="43"/>
        <v>36</v>
      </c>
      <c r="AH53">
        <f t="shared" si="43"/>
        <v>36</v>
      </c>
      <c r="AI53">
        <f t="shared" si="43"/>
        <v>36</v>
      </c>
      <c r="AJ53">
        <f t="shared" si="43"/>
        <v>36</v>
      </c>
      <c r="AK53">
        <f t="shared" si="43"/>
        <v>36</v>
      </c>
      <c r="AL53">
        <f t="shared" ref="AL53:BC53" si="44">SUM(AL48:AL52)</f>
        <v>36</v>
      </c>
      <c r="AM53">
        <f t="shared" si="44"/>
        <v>36</v>
      </c>
      <c r="AN53">
        <f t="shared" si="44"/>
        <v>36</v>
      </c>
      <c r="AO53">
        <f t="shared" si="44"/>
        <v>36.000000000000007</v>
      </c>
      <c r="AP53">
        <f t="shared" si="44"/>
        <v>36</v>
      </c>
      <c r="AQ53">
        <f t="shared" si="44"/>
        <v>36</v>
      </c>
      <c r="AR53">
        <f t="shared" si="44"/>
        <v>36</v>
      </c>
      <c r="AS53">
        <f t="shared" si="44"/>
        <v>36.000000000000007</v>
      </c>
      <c r="AT53">
        <f t="shared" si="44"/>
        <v>36</v>
      </c>
      <c r="AU53">
        <f t="shared" si="44"/>
        <v>36</v>
      </c>
      <c r="AV53">
        <f t="shared" si="44"/>
        <v>36</v>
      </c>
      <c r="AW53">
        <f t="shared" si="44"/>
        <v>36</v>
      </c>
      <c r="AX53">
        <f t="shared" si="44"/>
        <v>36</v>
      </c>
      <c r="AY53">
        <f t="shared" si="44"/>
        <v>36</v>
      </c>
      <c r="AZ53">
        <f t="shared" si="44"/>
        <v>36</v>
      </c>
      <c r="BA53">
        <f t="shared" si="44"/>
        <v>36</v>
      </c>
      <c r="BB53">
        <f t="shared" si="44"/>
        <v>36</v>
      </c>
      <c r="BC53">
        <f t="shared" si="44"/>
        <v>36</v>
      </c>
      <c r="BD53">
        <f t="shared" ref="BD53:BN53" si="45">SUM(BD48:BD52)</f>
        <v>36</v>
      </c>
      <c r="BE53">
        <f t="shared" si="45"/>
        <v>36</v>
      </c>
      <c r="BF53">
        <f t="shared" si="45"/>
        <v>36</v>
      </c>
      <c r="BG53">
        <f t="shared" si="45"/>
        <v>36</v>
      </c>
      <c r="BH53">
        <f t="shared" si="45"/>
        <v>36</v>
      </c>
      <c r="BI53">
        <f t="shared" si="45"/>
        <v>36</v>
      </c>
      <c r="BJ53">
        <f t="shared" si="45"/>
        <v>36</v>
      </c>
      <c r="BK53">
        <f t="shared" si="45"/>
        <v>36</v>
      </c>
      <c r="BL53">
        <f t="shared" si="45"/>
        <v>36</v>
      </c>
      <c r="BM53">
        <f t="shared" si="45"/>
        <v>36</v>
      </c>
      <c r="BN53">
        <f t="shared" si="45"/>
        <v>36</v>
      </c>
      <c r="BO53">
        <f t="shared" ref="BO53:BS53" si="46">SUM(BO48:BO52)</f>
        <v>36</v>
      </c>
      <c r="BP53">
        <f t="shared" si="46"/>
        <v>36</v>
      </c>
      <c r="BQ53">
        <f t="shared" si="46"/>
        <v>36</v>
      </c>
      <c r="BR53">
        <f t="shared" si="46"/>
        <v>36</v>
      </c>
      <c r="BS53">
        <f t="shared" si="46"/>
        <v>36</v>
      </c>
      <c r="BT53">
        <f t="shared" ref="BT53:BY53" si="47">SUM(BT48:BT52)</f>
        <v>35.857142857142861</v>
      </c>
      <c r="BU53">
        <f t="shared" si="47"/>
        <v>35.857142857142861</v>
      </c>
      <c r="BV53">
        <f t="shared" si="47"/>
        <v>35.857142857142861</v>
      </c>
      <c r="BW53">
        <f t="shared" si="47"/>
        <v>35.857142857142861</v>
      </c>
      <c r="BX53">
        <f t="shared" si="47"/>
        <v>35.857142857142861</v>
      </c>
      <c r="BY53">
        <f t="shared" si="47"/>
        <v>35.857142857142861</v>
      </c>
      <c r="BZ53">
        <f t="shared" ref="BZ53:CG53" si="48">SUM(BZ48:BZ52)</f>
        <v>35.857142857142861</v>
      </c>
      <c r="CA53">
        <f t="shared" si="48"/>
        <v>36</v>
      </c>
      <c r="CB53">
        <f t="shared" si="48"/>
        <v>36</v>
      </c>
      <c r="CC53">
        <f t="shared" si="48"/>
        <v>36</v>
      </c>
      <c r="CD53">
        <f t="shared" si="48"/>
        <v>35.714285714285708</v>
      </c>
      <c r="CE53">
        <f t="shared" si="48"/>
        <v>35.714285714285708</v>
      </c>
      <c r="CF53">
        <f t="shared" si="48"/>
        <v>35.714285714285715</v>
      </c>
      <c r="CG53">
        <f t="shared" si="48"/>
        <v>35.714285714285715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">
      <c r="A84" s="11" t="s">
        <v>24</v>
      </c>
      <c r="B84" s="16" t="s">
        <v>29</v>
      </c>
    </row>
    <row r="85" spans="1:19" x14ac:dyDescent="0.2">
      <c r="A85" s="12" t="s">
        <v>26</v>
      </c>
      <c r="B85" s="16" t="s">
        <v>30</v>
      </c>
    </row>
    <row r="86" spans="1:19" x14ac:dyDescent="0.2">
      <c r="A86" s="13" t="s">
        <v>27</v>
      </c>
      <c r="B86" s="16" t="s">
        <v>31</v>
      </c>
    </row>
    <row r="87" spans="1:19" x14ac:dyDescent="0.2">
      <c r="A87" s="14" t="s">
        <v>28</v>
      </c>
      <c r="B87" s="16" t="s">
        <v>32</v>
      </c>
    </row>
    <row r="88" spans="1:19" x14ac:dyDescent="0.2">
      <c r="A88" s="15" t="s">
        <v>25</v>
      </c>
      <c r="B88" s="16" t="s">
        <v>33</v>
      </c>
    </row>
    <row r="90" spans="1:19" x14ac:dyDescent="0.2">
      <c r="A90" t="s">
        <v>35</v>
      </c>
    </row>
    <row r="91" spans="1:19" x14ac:dyDescent="0.2">
      <c r="A91" t="s">
        <v>36</v>
      </c>
    </row>
    <row r="92" spans="1:19" x14ac:dyDescent="0.2">
      <c r="A92" t="s">
        <v>37</v>
      </c>
    </row>
    <row r="93" spans="1:19" x14ac:dyDescent="0.2">
      <c r="A93" t="s">
        <v>38</v>
      </c>
    </row>
    <row r="95" spans="1:19" x14ac:dyDescent="0.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49">AVERAGE(C$40:E$40)</f>
        <v>14.666666666666666</v>
      </c>
      <c r="F153">
        <f t="shared" si="49"/>
        <v>9</v>
      </c>
      <c r="G153">
        <f t="shared" si="49"/>
        <v>5.333333333333333</v>
      </c>
      <c r="H153">
        <f t="shared" si="49"/>
        <v>5.666666666666667</v>
      </c>
      <c r="I153">
        <f t="shared" si="49"/>
        <v>5.333333333333333</v>
      </c>
      <c r="J153">
        <f t="shared" si="49"/>
        <v>6</v>
      </c>
      <c r="K153">
        <f t="shared" si="49"/>
        <v>5.666666666666667</v>
      </c>
      <c r="L153">
        <f t="shared" si="49"/>
        <v>4.666666666666667</v>
      </c>
      <c r="M153">
        <f t="shared" si="49"/>
        <v>3.3333333333333335</v>
      </c>
      <c r="N153">
        <f t="shared" si="49"/>
        <v>3.3333333333333335</v>
      </c>
      <c r="O153">
        <f t="shared" si="49"/>
        <v>4</v>
      </c>
      <c r="P153">
        <f t="shared" si="49"/>
        <v>6.333333333333333</v>
      </c>
      <c r="Q153">
        <f t="shared" si="49"/>
        <v>7</v>
      </c>
      <c r="R153">
        <f t="shared" si="49"/>
        <v>7.666666666666667</v>
      </c>
      <c r="S153">
        <f t="shared" si="49"/>
        <v>6.666666666666667</v>
      </c>
      <c r="T153">
        <f t="shared" si="49"/>
        <v>5</v>
      </c>
      <c r="U153">
        <f t="shared" si="49"/>
        <v>4</v>
      </c>
      <c r="V153">
        <f t="shared" si="49"/>
        <v>3.3333333333333335</v>
      </c>
      <c r="W153">
        <f t="shared" si="49"/>
        <v>4.666666666666667</v>
      </c>
      <c r="X153">
        <f t="shared" si="49"/>
        <v>5.333333333333333</v>
      </c>
      <c r="Y153">
        <f t="shared" si="49"/>
        <v>4.333333333333333</v>
      </c>
      <c r="Z153">
        <f t="shared" si="49"/>
        <v>3.3333333333333335</v>
      </c>
      <c r="AA153">
        <f t="shared" si="49"/>
        <v>2</v>
      </c>
      <c r="AB153">
        <f t="shared" si="49"/>
        <v>3.3333333333333335</v>
      </c>
      <c r="AC153">
        <f t="shared" si="49"/>
        <v>3.6666666666666665</v>
      </c>
      <c r="AD153">
        <f t="shared" si="49"/>
        <v>6</v>
      </c>
      <c r="AE153">
        <f t="shared" si="49"/>
        <v>5</v>
      </c>
      <c r="AF153">
        <f t="shared" si="49"/>
        <v>4.666666666666667</v>
      </c>
      <c r="AG153">
        <f t="shared" si="49"/>
        <v>2.6666666666666665</v>
      </c>
      <c r="AH153">
        <f t="shared" si="49"/>
        <v>3.3333333333333335</v>
      </c>
      <c r="AI153">
        <f t="shared" si="49"/>
        <v>3.6666666666666665</v>
      </c>
      <c r="AJ153">
        <f t="shared" si="49"/>
        <v>6</v>
      </c>
      <c r="AK153">
        <f t="shared" si="49"/>
        <v>6</v>
      </c>
      <c r="AL153">
        <f t="shared" si="49"/>
        <v>5.333333333333333</v>
      </c>
      <c r="AM153">
        <f t="shared" si="49"/>
        <v>3</v>
      </c>
      <c r="AN153">
        <f t="shared" si="49"/>
        <v>3.3333333333333335</v>
      </c>
      <c r="AO153">
        <f t="shared" si="49"/>
        <v>2.6666666666666665</v>
      </c>
      <c r="AP153">
        <f t="shared" si="49"/>
        <v>1.6666666666666667</v>
      </c>
      <c r="AQ153">
        <f t="shared" si="49"/>
        <v>2.6666666666666665</v>
      </c>
      <c r="AR153">
        <f t="shared" si="49"/>
        <v>4</v>
      </c>
      <c r="AS153">
        <f t="shared" si="49"/>
        <v>5.333333333333333</v>
      </c>
      <c r="AT153">
        <f t="shared" si="49"/>
        <v>4</v>
      </c>
      <c r="AU153">
        <f t="shared" si="49"/>
        <v>3.6666666666666665</v>
      </c>
      <c r="AV153">
        <f t="shared" si="49"/>
        <v>3.6666666666666665</v>
      </c>
      <c r="AW153">
        <f t="shared" si="49"/>
        <v>3.3333333333333335</v>
      </c>
      <c r="AX153">
        <f t="shared" si="49"/>
        <v>2.6666666666666665</v>
      </c>
      <c r="AY153">
        <f t="shared" si="49"/>
        <v>2</v>
      </c>
      <c r="AZ153">
        <f t="shared" si="49"/>
        <v>1.6666666666666667</v>
      </c>
      <c r="BA153">
        <f t="shared" si="49"/>
        <v>2</v>
      </c>
      <c r="BB153">
        <f t="shared" si="49"/>
        <v>2</v>
      </c>
      <c r="BC153">
        <f t="shared" si="49"/>
        <v>3</v>
      </c>
      <c r="BD153">
        <f t="shared" si="49"/>
        <v>3</v>
      </c>
      <c r="BE153">
        <f t="shared" si="49"/>
        <v>3</v>
      </c>
      <c r="BF153">
        <f t="shared" si="49"/>
        <v>2.6666666666666665</v>
      </c>
      <c r="BG153">
        <f t="shared" si="49"/>
        <v>2.6666666666666665</v>
      </c>
      <c r="BH153">
        <f t="shared" si="49"/>
        <v>2.3333333333333335</v>
      </c>
      <c r="BI153">
        <f t="shared" si="49"/>
        <v>2.3333333333333335</v>
      </c>
      <c r="BJ153">
        <f t="shared" si="49"/>
        <v>3</v>
      </c>
      <c r="BK153">
        <f t="shared" si="49"/>
        <v>4.666666666666667</v>
      </c>
      <c r="BL153">
        <f t="shared" si="49"/>
        <v>5.333333333333333</v>
      </c>
      <c r="BM153">
        <f t="shared" si="49"/>
        <v>6</v>
      </c>
      <c r="BN153">
        <f t="shared" si="49"/>
        <v>5</v>
      </c>
      <c r="BO153">
        <f t="shared" si="49"/>
        <v>3.6666666666666665</v>
      </c>
      <c r="BP153">
        <f t="shared" si="49"/>
        <v>2.6666666666666665</v>
      </c>
      <c r="BQ153">
        <f t="shared" ref="BQ153:BX153" si="50">AVERAGE(BO$40:BQ$40)</f>
        <v>1.6666666666666667</v>
      </c>
      <c r="BR153">
        <f t="shared" si="50"/>
        <v>3</v>
      </c>
      <c r="BS153">
        <f t="shared" si="50"/>
        <v>3.3333333333333335</v>
      </c>
      <c r="BT153">
        <f t="shared" si="50"/>
        <v>4.666666666666667</v>
      </c>
      <c r="BU153">
        <f t="shared" si="50"/>
        <v>5</v>
      </c>
      <c r="BV153">
        <f t="shared" si="50"/>
        <v>5</v>
      </c>
      <c r="BW153">
        <f t="shared" si="50"/>
        <v>4</v>
      </c>
      <c r="BX153">
        <f t="shared" si="50"/>
        <v>2.3333333333333335</v>
      </c>
    </row>
    <row r="154" spans="1:116" x14ac:dyDescent="0.2">
      <c r="A154" s="11" t="s">
        <v>166</v>
      </c>
      <c r="B154">
        <v>3</v>
      </c>
      <c r="C154">
        <f t="shared" ref="C154:C157" si="51">AVERAGE(B41,C41)</f>
        <v>1.5</v>
      </c>
      <c r="D154">
        <f>AVERAGE(B$41:D$41)</f>
        <v>1</v>
      </c>
      <c r="E154">
        <f t="shared" ref="E154:BP154" si="52">AVERAGE(C$41:E$41)</f>
        <v>0</v>
      </c>
      <c r="F154">
        <f t="shared" si="52"/>
        <v>0.66666666666666663</v>
      </c>
      <c r="G154">
        <f t="shared" si="52"/>
        <v>0.66666666666666663</v>
      </c>
      <c r="H154">
        <f t="shared" si="52"/>
        <v>2.3333333333333335</v>
      </c>
      <c r="I154">
        <f t="shared" si="52"/>
        <v>2.3333333333333335</v>
      </c>
      <c r="J154">
        <f t="shared" si="52"/>
        <v>4</v>
      </c>
      <c r="K154">
        <f t="shared" si="52"/>
        <v>3.6666666666666665</v>
      </c>
      <c r="L154">
        <f t="shared" si="52"/>
        <v>4</v>
      </c>
      <c r="M154">
        <f t="shared" si="52"/>
        <v>5.666666666666667</v>
      </c>
      <c r="N154">
        <f t="shared" si="52"/>
        <v>4.666666666666667</v>
      </c>
      <c r="O154">
        <f t="shared" si="52"/>
        <v>7</v>
      </c>
      <c r="P154">
        <f t="shared" si="52"/>
        <v>5.666666666666667</v>
      </c>
      <c r="Q154">
        <f t="shared" si="52"/>
        <v>5.333333333333333</v>
      </c>
      <c r="R154">
        <f t="shared" si="52"/>
        <v>2.3333333333333335</v>
      </c>
      <c r="S154">
        <f t="shared" si="52"/>
        <v>0.66666666666666663</v>
      </c>
      <c r="T154">
        <f t="shared" si="52"/>
        <v>3.6666666666666665</v>
      </c>
      <c r="U154">
        <f t="shared" si="52"/>
        <v>6</v>
      </c>
      <c r="V154">
        <f t="shared" si="52"/>
        <v>6.333333333333333</v>
      </c>
      <c r="W154">
        <f t="shared" si="52"/>
        <v>3.3333333333333335</v>
      </c>
      <c r="X154">
        <f t="shared" si="52"/>
        <v>1</v>
      </c>
      <c r="Y154">
        <f t="shared" si="52"/>
        <v>2.3333333333333335</v>
      </c>
      <c r="Z154">
        <f t="shared" si="52"/>
        <v>3</v>
      </c>
      <c r="AA154">
        <f t="shared" si="52"/>
        <v>3</v>
      </c>
      <c r="AB154">
        <f t="shared" si="52"/>
        <v>2.3333333333333335</v>
      </c>
      <c r="AC154">
        <f t="shared" si="52"/>
        <v>2.3333333333333335</v>
      </c>
      <c r="AD154">
        <f t="shared" si="52"/>
        <v>3</v>
      </c>
      <c r="AE154">
        <f t="shared" si="52"/>
        <v>3</v>
      </c>
      <c r="AF154">
        <f t="shared" si="52"/>
        <v>3.6666666666666665</v>
      </c>
      <c r="AG154">
        <f t="shared" si="52"/>
        <v>2.6666666666666665</v>
      </c>
      <c r="AH154">
        <f t="shared" si="52"/>
        <v>3</v>
      </c>
      <c r="AI154">
        <f t="shared" si="52"/>
        <v>6</v>
      </c>
      <c r="AJ154">
        <f t="shared" si="52"/>
        <v>7.333333333333333</v>
      </c>
      <c r="AK154">
        <f t="shared" si="52"/>
        <v>7</v>
      </c>
      <c r="AL154">
        <f t="shared" si="52"/>
        <v>3</v>
      </c>
      <c r="AM154">
        <f t="shared" si="52"/>
        <v>4.333333333333333</v>
      </c>
      <c r="AN154">
        <f t="shared" si="52"/>
        <v>4.333333333333333</v>
      </c>
      <c r="AO154">
        <f t="shared" si="52"/>
        <v>8.6666666666666661</v>
      </c>
      <c r="AP154">
        <f t="shared" si="52"/>
        <v>11.666666666666666</v>
      </c>
      <c r="AQ154">
        <f t="shared" si="52"/>
        <v>15</v>
      </c>
      <c r="AR154">
        <f t="shared" si="52"/>
        <v>12.666666666666666</v>
      </c>
      <c r="AS154">
        <f t="shared" si="52"/>
        <v>7</v>
      </c>
      <c r="AT154">
        <f t="shared" si="52"/>
        <v>2.3333333333333335</v>
      </c>
      <c r="AU154">
        <f t="shared" si="52"/>
        <v>0</v>
      </c>
      <c r="AV154">
        <f t="shared" si="52"/>
        <v>0.66666666666666663</v>
      </c>
      <c r="AW154">
        <f t="shared" si="52"/>
        <v>2.6666666666666665</v>
      </c>
      <c r="AX154">
        <f t="shared" si="52"/>
        <v>4.666666666666667</v>
      </c>
      <c r="AY154">
        <f t="shared" si="52"/>
        <v>5</v>
      </c>
      <c r="AZ154">
        <f t="shared" si="52"/>
        <v>7</v>
      </c>
      <c r="BA154">
        <f t="shared" si="52"/>
        <v>7</v>
      </c>
      <c r="BB154">
        <f t="shared" si="52"/>
        <v>9.3333333333333339</v>
      </c>
      <c r="BC154">
        <f t="shared" si="52"/>
        <v>6.666666666666667</v>
      </c>
      <c r="BD154">
        <f t="shared" si="52"/>
        <v>8</v>
      </c>
      <c r="BE154">
        <f t="shared" si="52"/>
        <v>7.333333333333333</v>
      </c>
      <c r="BF154">
        <f t="shared" si="52"/>
        <v>8</v>
      </c>
      <c r="BG154">
        <f t="shared" si="52"/>
        <v>7</v>
      </c>
      <c r="BH154">
        <f t="shared" si="52"/>
        <v>5</v>
      </c>
      <c r="BI154">
        <f t="shared" si="52"/>
        <v>5</v>
      </c>
      <c r="BJ154">
        <f t="shared" si="52"/>
        <v>4.666666666666667</v>
      </c>
      <c r="BK154">
        <f t="shared" si="52"/>
        <v>6</v>
      </c>
      <c r="BL154">
        <f t="shared" si="52"/>
        <v>4.666666666666667</v>
      </c>
      <c r="BM154">
        <f t="shared" si="52"/>
        <v>4</v>
      </c>
      <c r="BN154">
        <f t="shared" si="52"/>
        <v>4</v>
      </c>
      <c r="BO154">
        <f t="shared" si="52"/>
        <v>4.666666666666667</v>
      </c>
      <c r="BP154">
        <f t="shared" si="52"/>
        <v>6</v>
      </c>
      <c r="BQ154">
        <f t="shared" ref="BQ154:BX154" si="53">AVERAGE(BO$41:BQ$41)</f>
        <v>6.666666666666667</v>
      </c>
      <c r="BR154">
        <f t="shared" si="53"/>
        <v>7</v>
      </c>
      <c r="BS154">
        <f t="shared" si="53"/>
        <v>5.333333333333333</v>
      </c>
      <c r="BT154">
        <f t="shared" si="53"/>
        <v>5</v>
      </c>
      <c r="BU154">
        <f t="shared" si="53"/>
        <v>4</v>
      </c>
      <c r="BV154">
        <f t="shared" si="53"/>
        <v>3</v>
      </c>
      <c r="BW154">
        <f t="shared" si="53"/>
        <v>1</v>
      </c>
      <c r="BX154">
        <f t="shared" si="53"/>
        <v>2</v>
      </c>
    </row>
    <row r="155" spans="1:116" x14ac:dyDescent="0.2">
      <c r="A155" s="12" t="s">
        <v>168</v>
      </c>
      <c r="B155">
        <v>8</v>
      </c>
      <c r="C155">
        <f t="shared" si="51"/>
        <v>7.5</v>
      </c>
      <c r="D155">
        <f>AVERAGE(B$42:D$42)</f>
        <v>7.666666666666667</v>
      </c>
      <c r="E155">
        <f t="shared" ref="E155:BP155" si="54">AVERAGE(C$42:E$42)</f>
        <v>8.6666666666666661</v>
      </c>
      <c r="F155">
        <f t="shared" si="54"/>
        <v>8.6666666666666661</v>
      </c>
      <c r="G155">
        <f t="shared" si="54"/>
        <v>8.3333333333333339</v>
      </c>
      <c r="H155">
        <f t="shared" si="54"/>
        <v>7.666666666666667</v>
      </c>
      <c r="I155">
        <f t="shared" si="54"/>
        <v>8.6666666666666661</v>
      </c>
      <c r="J155">
        <f t="shared" si="54"/>
        <v>9.6666666666666661</v>
      </c>
      <c r="K155">
        <f t="shared" si="54"/>
        <v>10.333333333333334</v>
      </c>
      <c r="L155">
        <f t="shared" si="54"/>
        <v>11.333333333333334</v>
      </c>
      <c r="M155">
        <f t="shared" si="54"/>
        <v>11.666666666666666</v>
      </c>
      <c r="N155">
        <f t="shared" si="54"/>
        <v>11.666666666666666</v>
      </c>
      <c r="O155">
        <f t="shared" si="54"/>
        <v>11</v>
      </c>
      <c r="P155">
        <f t="shared" si="54"/>
        <v>10.666666666666666</v>
      </c>
      <c r="Q155">
        <f t="shared" si="54"/>
        <v>12.666666666666666</v>
      </c>
      <c r="R155">
        <f t="shared" si="54"/>
        <v>13.333333333333334</v>
      </c>
      <c r="S155">
        <f t="shared" si="54"/>
        <v>13.666666666666666</v>
      </c>
      <c r="T155">
        <f t="shared" si="54"/>
        <v>10.666666666666666</v>
      </c>
      <c r="U155">
        <f t="shared" si="54"/>
        <v>10</v>
      </c>
      <c r="V155">
        <f t="shared" si="54"/>
        <v>10</v>
      </c>
      <c r="W155">
        <f t="shared" si="54"/>
        <v>11</v>
      </c>
      <c r="X155">
        <f t="shared" si="54"/>
        <v>11.333333333333334</v>
      </c>
      <c r="Y155">
        <f t="shared" si="54"/>
        <v>11.333333333333334</v>
      </c>
      <c r="Z155">
        <f t="shared" si="54"/>
        <v>11.333333333333334</v>
      </c>
      <c r="AA155">
        <f t="shared" si="54"/>
        <v>11.333333333333334</v>
      </c>
      <c r="AB155">
        <f t="shared" si="54"/>
        <v>10</v>
      </c>
      <c r="AC155">
        <f t="shared" si="54"/>
        <v>9</v>
      </c>
      <c r="AD155">
        <f t="shared" si="54"/>
        <v>8.3333333333333339</v>
      </c>
      <c r="AE155">
        <f t="shared" si="54"/>
        <v>10</v>
      </c>
      <c r="AF155">
        <f t="shared" si="54"/>
        <v>10</v>
      </c>
      <c r="AG155">
        <f t="shared" si="54"/>
        <v>10</v>
      </c>
      <c r="AH155">
        <f t="shared" si="54"/>
        <v>10</v>
      </c>
      <c r="AI155">
        <f t="shared" si="54"/>
        <v>10.333333333333334</v>
      </c>
      <c r="AJ155">
        <f t="shared" si="54"/>
        <v>10.333333333333334</v>
      </c>
      <c r="AK155">
        <f t="shared" si="54"/>
        <v>10.333333333333334</v>
      </c>
      <c r="AL155">
        <f t="shared" si="54"/>
        <v>11.666666666666666</v>
      </c>
      <c r="AM155">
        <f t="shared" si="54"/>
        <v>12.666666666666666</v>
      </c>
      <c r="AN155">
        <f t="shared" si="54"/>
        <v>12.666666666666666</v>
      </c>
      <c r="AO155">
        <f t="shared" si="54"/>
        <v>11.666666666666666</v>
      </c>
      <c r="AP155">
        <f t="shared" si="54"/>
        <v>8.6666666666666661</v>
      </c>
      <c r="AQ155">
        <f t="shared" si="54"/>
        <v>7.666666666666667</v>
      </c>
      <c r="AR155">
        <f t="shared" si="54"/>
        <v>7.666666666666667</v>
      </c>
      <c r="AS155">
        <f t="shared" si="54"/>
        <v>12.333333333333334</v>
      </c>
      <c r="AT155">
        <f t="shared" si="54"/>
        <v>13</v>
      </c>
      <c r="AU155">
        <f t="shared" si="54"/>
        <v>13</v>
      </c>
      <c r="AV155">
        <f t="shared" si="54"/>
        <v>11.666666666666666</v>
      </c>
      <c r="AW155">
        <f t="shared" si="54"/>
        <v>12.666666666666666</v>
      </c>
      <c r="AX155">
        <f t="shared" si="54"/>
        <v>13</v>
      </c>
      <c r="AY155">
        <f t="shared" si="54"/>
        <v>10.666666666666666</v>
      </c>
      <c r="AZ155">
        <f t="shared" si="54"/>
        <v>8.6666666666666661</v>
      </c>
      <c r="BA155">
        <f t="shared" si="54"/>
        <v>9.6666666666666661</v>
      </c>
      <c r="BB155">
        <f t="shared" si="54"/>
        <v>9.3333333333333339</v>
      </c>
      <c r="BC155">
        <f t="shared" si="54"/>
        <v>11.333333333333334</v>
      </c>
      <c r="BD155">
        <f t="shared" si="54"/>
        <v>10.666666666666666</v>
      </c>
      <c r="BE155">
        <f t="shared" si="54"/>
        <v>14</v>
      </c>
      <c r="BF155">
        <f t="shared" si="54"/>
        <v>12.666666666666666</v>
      </c>
      <c r="BG155">
        <f t="shared" si="54"/>
        <v>15.333333333333334</v>
      </c>
      <c r="BH155">
        <f t="shared" si="54"/>
        <v>16.666666666666668</v>
      </c>
      <c r="BI155">
        <f t="shared" si="54"/>
        <v>17.666666666666668</v>
      </c>
      <c r="BJ155">
        <f t="shared" si="54"/>
        <v>15</v>
      </c>
      <c r="BK155">
        <f t="shared" si="54"/>
        <v>13</v>
      </c>
      <c r="BL155">
        <f t="shared" si="54"/>
        <v>13</v>
      </c>
      <c r="BM155">
        <f t="shared" si="54"/>
        <v>14</v>
      </c>
      <c r="BN155">
        <f t="shared" si="54"/>
        <v>12.666666666666666</v>
      </c>
      <c r="BO155">
        <f t="shared" si="54"/>
        <v>14</v>
      </c>
      <c r="BP155">
        <f t="shared" si="54"/>
        <v>11.666666666666666</v>
      </c>
      <c r="BQ155">
        <f t="shared" ref="BQ155:BX155" si="55">AVERAGE(BO$42:BQ$42)</f>
        <v>13</v>
      </c>
      <c r="BR155">
        <f t="shared" si="55"/>
        <v>10</v>
      </c>
      <c r="BS155">
        <f t="shared" si="55"/>
        <v>11.666666666666666</v>
      </c>
      <c r="BT155">
        <f t="shared" si="55"/>
        <v>9.6666666666666661</v>
      </c>
      <c r="BU155">
        <f t="shared" si="55"/>
        <v>9.3333333333333339</v>
      </c>
      <c r="BV155">
        <f t="shared" si="55"/>
        <v>7.333333333333333</v>
      </c>
      <c r="BW155">
        <f t="shared" si="55"/>
        <v>8.3333333333333339</v>
      </c>
      <c r="BX155">
        <f t="shared" si="55"/>
        <v>9.6666666666666661</v>
      </c>
    </row>
    <row r="156" spans="1:116" x14ac:dyDescent="0.2">
      <c r="A156" s="13" t="s">
        <v>169</v>
      </c>
      <c r="B156">
        <v>5</v>
      </c>
      <c r="C156">
        <f t="shared" si="51"/>
        <v>3.5</v>
      </c>
      <c r="D156">
        <f>AVERAGE(B$43:D$43)</f>
        <v>3</v>
      </c>
      <c r="E156">
        <f t="shared" ref="E156:BP156" si="56">AVERAGE(C$43:E$43)</f>
        <v>2</v>
      </c>
      <c r="F156">
        <f t="shared" si="56"/>
        <v>6</v>
      </c>
      <c r="G156">
        <f t="shared" si="56"/>
        <v>8.6666666666666661</v>
      </c>
      <c r="H156">
        <f t="shared" si="56"/>
        <v>10</v>
      </c>
      <c r="I156">
        <f t="shared" si="56"/>
        <v>5.666666666666667</v>
      </c>
      <c r="J156">
        <f t="shared" si="56"/>
        <v>2.3333333333333335</v>
      </c>
      <c r="K156">
        <f t="shared" si="56"/>
        <v>1</v>
      </c>
      <c r="L156">
        <f t="shared" si="56"/>
        <v>1</v>
      </c>
      <c r="M156">
        <f t="shared" si="56"/>
        <v>1</v>
      </c>
      <c r="N156">
        <f t="shared" si="56"/>
        <v>1</v>
      </c>
      <c r="O156">
        <f t="shared" si="56"/>
        <v>3.3333333333333335</v>
      </c>
      <c r="P156">
        <f t="shared" si="56"/>
        <v>5.333333333333333</v>
      </c>
      <c r="Q156">
        <f t="shared" si="56"/>
        <v>4.666666666666667</v>
      </c>
      <c r="R156">
        <f t="shared" si="56"/>
        <v>3.3333333333333335</v>
      </c>
      <c r="S156">
        <f t="shared" si="56"/>
        <v>2.3333333333333335</v>
      </c>
      <c r="T156">
        <f t="shared" si="56"/>
        <v>4</v>
      </c>
      <c r="U156">
        <f t="shared" si="56"/>
        <v>4</v>
      </c>
      <c r="V156">
        <f t="shared" si="56"/>
        <v>8</v>
      </c>
      <c r="W156">
        <f t="shared" si="56"/>
        <v>8</v>
      </c>
      <c r="X156">
        <f t="shared" si="56"/>
        <v>7.333333333333333</v>
      </c>
      <c r="Y156">
        <f t="shared" si="56"/>
        <v>2.3333333333333335</v>
      </c>
      <c r="Z156">
        <f t="shared" si="56"/>
        <v>0.66666666666666663</v>
      </c>
      <c r="AA156">
        <f t="shared" si="56"/>
        <v>0</v>
      </c>
      <c r="AB156">
        <f t="shared" si="56"/>
        <v>0</v>
      </c>
      <c r="AC156">
        <f t="shared" si="56"/>
        <v>0.66666666666666663</v>
      </c>
      <c r="AD156">
        <f t="shared" si="56"/>
        <v>0.66666666666666663</v>
      </c>
      <c r="AE156">
        <f t="shared" si="56"/>
        <v>1.3333333333333333</v>
      </c>
      <c r="AF156">
        <f t="shared" si="56"/>
        <v>1</v>
      </c>
      <c r="AG156">
        <f t="shared" si="56"/>
        <v>1</v>
      </c>
      <c r="AH156">
        <f t="shared" si="56"/>
        <v>1.3333333333333333</v>
      </c>
      <c r="AI156">
        <f t="shared" si="56"/>
        <v>1</v>
      </c>
      <c r="AJ156">
        <f t="shared" si="56"/>
        <v>1.6666666666666667</v>
      </c>
      <c r="AK156">
        <f t="shared" si="56"/>
        <v>1.3333333333333333</v>
      </c>
      <c r="AL156">
        <f t="shared" si="56"/>
        <v>2.6666666666666665</v>
      </c>
      <c r="AM156">
        <f t="shared" si="56"/>
        <v>3.3333333333333335</v>
      </c>
      <c r="AN156">
        <f t="shared" si="56"/>
        <v>4.333333333333333</v>
      </c>
      <c r="AO156">
        <f t="shared" si="56"/>
        <v>5.666666666666667</v>
      </c>
      <c r="AP156">
        <f t="shared" si="56"/>
        <v>8</v>
      </c>
      <c r="AQ156">
        <f t="shared" si="56"/>
        <v>6.666666666666667</v>
      </c>
      <c r="AR156">
        <f t="shared" si="56"/>
        <v>5.666666666666667</v>
      </c>
      <c r="AS156">
        <f t="shared" si="56"/>
        <v>3.3333333333333335</v>
      </c>
      <c r="AT156">
        <f t="shared" si="56"/>
        <v>6.333333333333333</v>
      </c>
      <c r="AU156">
        <f t="shared" si="56"/>
        <v>9.3333333333333339</v>
      </c>
      <c r="AV156">
        <f t="shared" si="56"/>
        <v>11</v>
      </c>
      <c r="AW156">
        <f t="shared" si="56"/>
        <v>10.333333333333334</v>
      </c>
      <c r="AX156">
        <f t="shared" si="56"/>
        <v>7</v>
      </c>
      <c r="AY156">
        <f t="shared" si="56"/>
        <v>6.333333333333333</v>
      </c>
      <c r="AZ156">
        <f t="shared" si="56"/>
        <v>5.333333333333333</v>
      </c>
      <c r="BA156">
        <f t="shared" si="56"/>
        <v>4</v>
      </c>
      <c r="BB156">
        <f t="shared" si="56"/>
        <v>2.6666666666666665</v>
      </c>
      <c r="BC156">
        <f t="shared" si="56"/>
        <v>1</v>
      </c>
      <c r="BD156">
        <f t="shared" si="56"/>
        <v>2.3333333333333335</v>
      </c>
      <c r="BE156">
        <f t="shared" si="56"/>
        <v>2.6666666666666665</v>
      </c>
      <c r="BF156">
        <f t="shared" si="56"/>
        <v>6.666666666666667</v>
      </c>
      <c r="BG156">
        <f t="shared" si="56"/>
        <v>5.666666666666667</v>
      </c>
      <c r="BH156">
        <f t="shared" si="56"/>
        <v>5</v>
      </c>
      <c r="BI156">
        <f t="shared" si="56"/>
        <v>3</v>
      </c>
      <c r="BJ156">
        <f t="shared" si="56"/>
        <v>4.666666666666667</v>
      </c>
      <c r="BK156">
        <f t="shared" si="56"/>
        <v>4</v>
      </c>
      <c r="BL156">
        <f t="shared" si="56"/>
        <v>4.333333333333333</v>
      </c>
      <c r="BM156">
        <f t="shared" si="56"/>
        <v>2.3333333333333335</v>
      </c>
      <c r="BN156">
        <f t="shared" si="56"/>
        <v>3.6666666666666665</v>
      </c>
      <c r="BO156">
        <f t="shared" si="56"/>
        <v>4.333333333333333</v>
      </c>
      <c r="BP156">
        <f t="shared" si="56"/>
        <v>7</v>
      </c>
      <c r="BQ156">
        <f t="shared" ref="BQ156:BX156" si="57">AVERAGE(BO$43:BQ$43)</f>
        <v>8.3333333333333339</v>
      </c>
      <c r="BR156">
        <f t="shared" si="57"/>
        <v>5.666666666666667</v>
      </c>
      <c r="BS156">
        <f t="shared" si="57"/>
        <v>4.333333333333333</v>
      </c>
      <c r="BT156">
        <f t="shared" si="57"/>
        <v>3.6666666666666665</v>
      </c>
      <c r="BU156">
        <f t="shared" si="57"/>
        <v>4.666666666666667</v>
      </c>
      <c r="BV156">
        <f t="shared" si="57"/>
        <v>4</v>
      </c>
      <c r="BW156">
        <f t="shared" si="57"/>
        <v>2.6666666666666665</v>
      </c>
      <c r="BX156">
        <f t="shared" si="57"/>
        <v>2</v>
      </c>
    </row>
    <row r="157" spans="1:116" x14ac:dyDescent="0.2">
      <c r="A157" s="14" t="s">
        <v>170</v>
      </c>
      <c r="B157">
        <v>7</v>
      </c>
      <c r="C157">
        <f t="shared" si="51"/>
        <v>5</v>
      </c>
      <c r="D157">
        <f>AVERAGE(B$44:D$44)</f>
        <v>7</v>
      </c>
      <c r="E157">
        <f t="shared" ref="E157:BP157" si="58">AVERAGE(C$44:E$44)</f>
        <v>10.666666666666666</v>
      </c>
      <c r="F157">
        <f t="shared" si="58"/>
        <v>11.666666666666666</v>
      </c>
      <c r="G157">
        <f t="shared" si="58"/>
        <v>13</v>
      </c>
      <c r="H157">
        <f t="shared" si="58"/>
        <v>10.333333333333334</v>
      </c>
      <c r="I157">
        <f t="shared" si="58"/>
        <v>14</v>
      </c>
      <c r="J157">
        <f t="shared" si="58"/>
        <v>14</v>
      </c>
      <c r="K157">
        <f t="shared" si="58"/>
        <v>15.333333333333334</v>
      </c>
      <c r="L157">
        <f t="shared" si="58"/>
        <v>15</v>
      </c>
      <c r="M157">
        <f t="shared" si="58"/>
        <v>14.333333333333334</v>
      </c>
      <c r="N157">
        <f t="shared" si="58"/>
        <v>15.333333333333334</v>
      </c>
      <c r="O157">
        <f t="shared" si="58"/>
        <v>10.666666666666666</v>
      </c>
      <c r="P157">
        <f t="shared" si="58"/>
        <v>8</v>
      </c>
      <c r="Q157">
        <f t="shared" si="58"/>
        <v>6.333333333333333</v>
      </c>
      <c r="R157">
        <f t="shared" si="58"/>
        <v>9.3333333333333339</v>
      </c>
      <c r="S157">
        <f t="shared" si="58"/>
        <v>12.666666666666666</v>
      </c>
      <c r="T157">
        <f t="shared" si="58"/>
        <v>12.666666666666666</v>
      </c>
      <c r="U157">
        <f t="shared" si="58"/>
        <v>12</v>
      </c>
      <c r="V157">
        <f t="shared" si="58"/>
        <v>8.3333333333333339</v>
      </c>
      <c r="W157">
        <f t="shared" si="58"/>
        <v>9</v>
      </c>
      <c r="X157">
        <f t="shared" si="58"/>
        <v>11</v>
      </c>
      <c r="Y157">
        <f t="shared" si="58"/>
        <v>15.666666666666666</v>
      </c>
      <c r="Z157">
        <f t="shared" si="58"/>
        <v>17.666666666666668</v>
      </c>
      <c r="AA157">
        <f t="shared" si="58"/>
        <v>19.666666666666668</v>
      </c>
      <c r="AB157">
        <f t="shared" si="58"/>
        <v>20.333333333333332</v>
      </c>
      <c r="AC157">
        <f t="shared" si="58"/>
        <v>20.333333333333332</v>
      </c>
      <c r="AD157">
        <f t="shared" si="58"/>
        <v>18</v>
      </c>
      <c r="AE157">
        <f t="shared" si="58"/>
        <v>16.666666666666668</v>
      </c>
      <c r="AF157">
        <f t="shared" si="58"/>
        <v>16.666666666666668</v>
      </c>
      <c r="AG157">
        <f t="shared" si="58"/>
        <v>19.666666666666668</v>
      </c>
      <c r="AH157">
        <f t="shared" si="58"/>
        <v>18.333333333333332</v>
      </c>
      <c r="AI157">
        <f t="shared" si="58"/>
        <v>15</v>
      </c>
      <c r="AJ157">
        <f t="shared" si="58"/>
        <v>10.666666666666666</v>
      </c>
      <c r="AK157">
        <f t="shared" si="58"/>
        <v>11.333333333333334</v>
      </c>
      <c r="AL157">
        <f t="shared" si="58"/>
        <v>13.333333333333334</v>
      </c>
      <c r="AM157">
        <f t="shared" si="58"/>
        <v>12.666666666666666</v>
      </c>
      <c r="AN157">
        <f t="shared" si="58"/>
        <v>11.333333333333334</v>
      </c>
      <c r="AO157">
        <f t="shared" si="58"/>
        <v>7.333333333333333</v>
      </c>
      <c r="AP157">
        <f t="shared" si="58"/>
        <v>6</v>
      </c>
      <c r="AQ157">
        <f t="shared" si="58"/>
        <v>4</v>
      </c>
      <c r="AR157">
        <f t="shared" si="58"/>
        <v>6</v>
      </c>
      <c r="AS157">
        <f t="shared" si="58"/>
        <v>8</v>
      </c>
      <c r="AT157">
        <f t="shared" si="58"/>
        <v>10.333333333333334</v>
      </c>
      <c r="AU157">
        <f t="shared" si="58"/>
        <v>10</v>
      </c>
      <c r="AV157">
        <f t="shared" si="58"/>
        <v>9</v>
      </c>
      <c r="AW157">
        <f t="shared" si="58"/>
        <v>7</v>
      </c>
      <c r="AX157">
        <f t="shared" si="58"/>
        <v>8.6666666666666661</v>
      </c>
      <c r="AY157">
        <f t="shared" si="58"/>
        <v>12</v>
      </c>
      <c r="AZ157">
        <f t="shared" si="58"/>
        <v>13.333333333333334</v>
      </c>
      <c r="BA157">
        <f t="shared" si="58"/>
        <v>13.333333333333334</v>
      </c>
      <c r="BB157">
        <f t="shared" si="58"/>
        <v>12.666666666666666</v>
      </c>
      <c r="BC157">
        <f t="shared" si="58"/>
        <v>14</v>
      </c>
      <c r="BD157">
        <f t="shared" si="58"/>
        <v>12</v>
      </c>
      <c r="BE157">
        <f t="shared" si="58"/>
        <v>9</v>
      </c>
      <c r="BF157">
        <f t="shared" si="58"/>
        <v>6</v>
      </c>
      <c r="BG157">
        <f t="shared" si="58"/>
        <v>5.333333333333333</v>
      </c>
      <c r="BH157">
        <f t="shared" si="58"/>
        <v>7</v>
      </c>
      <c r="BI157">
        <f t="shared" si="58"/>
        <v>8</v>
      </c>
      <c r="BJ157">
        <f t="shared" si="58"/>
        <v>8.6666666666666661</v>
      </c>
      <c r="BK157">
        <f t="shared" si="58"/>
        <v>8.3333333333333339</v>
      </c>
      <c r="BL157">
        <f t="shared" si="58"/>
        <v>8.6666666666666661</v>
      </c>
      <c r="BM157">
        <f t="shared" si="58"/>
        <v>9.6666666666666661</v>
      </c>
      <c r="BN157">
        <f t="shared" si="58"/>
        <v>10.666666666666666</v>
      </c>
      <c r="BO157">
        <f t="shared" si="58"/>
        <v>9.3333333333333339</v>
      </c>
      <c r="BP157">
        <f t="shared" si="58"/>
        <v>8.6666666666666661</v>
      </c>
      <c r="BQ157">
        <f t="shared" ref="BQ157:BX157" si="59">AVERAGE(BO$44:BQ$44)</f>
        <v>6.333333333333333</v>
      </c>
      <c r="BR157">
        <f t="shared" si="59"/>
        <v>10.333333333333334</v>
      </c>
      <c r="BS157">
        <f t="shared" si="59"/>
        <v>11.333333333333334</v>
      </c>
      <c r="BT157">
        <f t="shared" si="59"/>
        <v>12.666666666666666</v>
      </c>
      <c r="BU157">
        <f t="shared" si="59"/>
        <v>12.666666666666666</v>
      </c>
      <c r="BV157">
        <f t="shared" si="59"/>
        <v>16.333333333333332</v>
      </c>
      <c r="BW157">
        <f t="shared" si="59"/>
        <v>20</v>
      </c>
      <c r="BX157">
        <f t="shared" si="59"/>
        <v>20</v>
      </c>
    </row>
    <row r="158" spans="1:116" x14ac:dyDescent="0.2">
      <c r="A158" t="s">
        <v>62</v>
      </c>
      <c r="B158">
        <f t="shared" ref="B158:BM158" si="60">SUM(B153:B157)</f>
        <v>36</v>
      </c>
      <c r="C158">
        <f t="shared" si="60"/>
        <v>36</v>
      </c>
      <c r="D158">
        <f t="shared" si="60"/>
        <v>36</v>
      </c>
      <c r="E158">
        <f t="shared" si="60"/>
        <v>36</v>
      </c>
      <c r="F158">
        <f t="shared" si="60"/>
        <v>36</v>
      </c>
      <c r="G158">
        <f t="shared" si="60"/>
        <v>36</v>
      </c>
      <c r="H158">
        <f t="shared" si="60"/>
        <v>36</v>
      </c>
      <c r="I158">
        <f t="shared" si="60"/>
        <v>36</v>
      </c>
      <c r="J158">
        <f t="shared" si="60"/>
        <v>36</v>
      </c>
      <c r="K158">
        <f t="shared" si="60"/>
        <v>36</v>
      </c>
      <c r="L158">
        <f t="shared" si="60"/>
        <v>36</v>
      </c>
      <c r="M158">
        <f t="shared" si="60"/>
        <v>36</v>
      </c>
      <c r="N158">
        <f t="shared" si="60"/>
        <v>36</v>
      </c>
      <c r="O158">
        <f t="shared" si="60"/>
        <v>36</v>
      </c>
      <c r="P158">
        <f t="shared" si="60"/>
        <v>36</v>
      </c>
      <c r="Q158">
        <f t="shared" si="60"/>
        <v>36</v>
      </c>
      <c r="R158">
        <f t="shared" si="60"/>
        <v>36</v>
      </c>
      <c r="S158">
        <f t="shared" si="60"/>
        <v>36</v>
      </c>
      <c r="T158">
        <f t="shared" si="60"/>
        <v>36</v>
      </c>
      <c r="U158">
        <f t="shared" si="60"/>
        <v>36</v>
      </c>
      <c r="V158">
        <f t="shared" si="60"/>
        <v>36</v>
      </c>
      <c r="W158">
        <f t="shared" si="60"/>
        <v>36</v>
      </c>
      <c r="X158">
        <f t="shared" si="60"/>
        <v>36</v>
      </c>
      <c r="Y158">
        <f t="shared" si="60"/>
        <v>36</v>
      </c>
      <c r="Z158">
        <f t="shared" si="60"/>
        <v>36</v>
      </c>
      <c r="AA158">
        <f t="shared" si="60"/>
        <v>36</v>
      </c>
      <c r="AB158">
        <f t="shared" si="60"/>
        <v>36</v>
      </c>
      <c r="AC158">
        <f t="shared" si="60"/>
        <v>36</v>
      </c>
      <c r="AD158">
        <f t="shared" si="60"/>
        <v>36</v>
      </c>
      <c r="AE158">
        <f t="shared" si="60"/>
        <v>36</v>
      </c>
      <c r="AF158">
        <f t="shared" si="60"/>
        <v>36</v>
      </c>
      <c r="AG158">
        <f t="shared" si="60"/>
        <v>36</v>
      </c>
      <c r="AH158">
        <f t="shared" si="60"/>
        <v>36</v>
      </c>
      <c r="AI158">
        <f t="shared" si="60"/>
        <v>36</v>
      </c>
      <c r="AJ158">
        <f t="shared" si="60"/>
        <v>36</v>
      </c>
      <c r="AK158">
        <f t="shared" si="60"/>
        <v>36</v>
      </c>
      <c r="AL158">
        <f t="shared" si="60"/>
        <v>36</v>
      </c>
      <c r="AM158">
        <f t="shared" si="60"/>
        <v>36</v>
      </c>
      <c r="AN158">
        <f t="shared" si="60"/>
        <v>36</v>
      </c>
      <c r="AO158">
        <f t="shared" si="60"/>
        <v>36</v>
      </c>
      <c r="AP158">
        <f t="shared" si="60"/>
        <v>36</v>
      </c>
      <c r="AQ158">
        <f t="shared" si="60"/>
        <v>36</v>
      </c>
      <c r="AR158">
        <f t="shared" si="60"/>
        <v>36</v>
      </c>
      <c r="AS158">
        <f t="shared" si="60"/>
        <v>36</v>
      </c>
      <c r="AT158">
        <f t="shared" si="60"/>
        <v>36</v>
      </c>
      <c r="AU158">
        <f t="shared" si="60"/>
        <v>36</v>
      </c>
      <c r="AV158">
        <f t="shared" si="60"/>
        <v>36</v>
      </c>
      <c r="AW158">
        <f t="shared" si="60"/>
        <v>36</v>
      </c>
      <c r="AX158">
        <f t="shared" si="60"/>
        <v>36</v>
      </c>
      <c r="AY158">
        <f t="shared" si="60"/>
        <v>36</v>
      </c>
      <c r="AZ158">
        <f t="shared" si="60"/>
        <v>36</v>
      </c>
      <c r="BA158">
        <f t="shared" si="60"/>
        <v>36</v>
      </c>
      <c r="BB158">
        <f t="shared" si="60"/>
        <v>36</v>
      </c>
      <c r="BC158">
        <f t="shared" si="60"/>
        <v>36</v>
      </c>
      <c r="BD158">
        <f t="shared" si="60"/>
        <v>36</v>
      </c>
      <c r="BE158">
        <f t="shared" si="60"/>
        <v>36</v>
      </c>
      <c r="BF158">
        <f t="shared" si="60"/>
        <v>36</v>
      </c>
      <c r="BG158">
        <f t="shared" si="60"/>
        <v>36</v>
      </c>
      <c r="BH158">
        <f t="shared" si="60"/>
        <v>36</v>
      </c>
      <c r="BI158">
        <f t="shared" si="60"/>
        <v>36</v>
      </c>
      <c r="BJ158">
        <f t="shared" si="60"/>
        <v>36</v>
      </c>
      <c r="BK158">
        <f t="shared" si="60"/>
        <v>36</v>
      </c>
      <c r="BL158">
        <f t="shared" si="60"/>
        <v>36</v>
      </c>
      <c r="BM158">
        <f t="shared" si="60"/>
        <v>36</v>
      </c>
      <c r="BN158">
        <f t="shared" ref="BN158:DL158" si="61">SUM(BN153:BN157)</f>
        <v>36</v>
      </c>
      <c r="BO158">
        <f t="shared" si="61"/>
        <v>36</v>
      </c>
      <c r="BP158">
        <f t="shared" si="61"/>
        <v>36</v>
      </c>
      <c r="BQ158">
        <f t="shared" si="61"/>
        <v>36.000000000000007</v>
      </c>
      <c r="BR158">
        <f t="shared" si="61"/>
        <v>36</v>
      </c>
      <c r="BS158">
        <f t="shared" si="61"/>
        <v>36</v>
      </c>
      <c r="BT158">
        <f t="shared" si="61"/>
        <v>35.666666666666671</v>
      </c>
      <c r="BU158">
        <f t="shared" si="61"/>
        <v>35.666666666666671</v>
      </c>
      <c r="BV158">
        <f t="shared" si="61"/>
        <v>35.666666666666664</v>
      </c>
      <c r="BW158">
        <f t="shared" si="61"/>
        <v>36</v>
      </c>
      <c r="BX158">
        <f t="shared" si="61"/>
        <v>36</v>
      </c>
      <c r="BY158">
        <f t="shared" si="61"/>
        <v>0</v>
      </c>
      <c r="BZ158">
        <f t="shared" si="61"/>
        <v>0</v>
      </c>
      <c r="CA158">
        <f t="shared" si="61"/>
        <v>0</v>
      </c>
      <c r="CB158">
        <f t="shared" si="61"/>
        <v>0</v>
      </c>
      <c r="CC158">
        <f t="shared" si="61"/>
        <v>0</v>
      </c>
      <c r="CD158">
        <f t="shared" si="61"/>
        <v>0</v>
      </c>
      <c r="CE158">
        <f t="shared" si="61"/>
        <v>0</v>
      </c>
      <c r="CF158">
        <f t="shared" si="61"/>
        <v>0</v>
      </c>
      <c r="CG158">
        <f t="shared" si="61"/>
        <v>0</v>
      </c>
      <c r="CH158">
        <f t="shared" si="61"/>
        <v>0</v>
      </c>
      <c r="CI158">
        <f t="shared" si="61"/>
        <v>0</v>
      </c>
      <c r="CJ158">
        <f t="shared" si="61"/>
        <v>0</v>
      </c>
      <c r="CK158">
        <f t="shared" si="61"/>
        <v>0</v>
      </c>
      <c r="CL158">
        <f t="shared" si="61"/>
        <v>0</v>
      </c>
      <c r="CM158">
        <f t="shared" si="61"/>
        <v>0</v>
      </c>
      <c r="CN158">
        <f t="shared" si="61"/>
        <v>0</v>
      </c>
      <c r="CO158">
        <f t="shared" si="61"/>
        <v>0</v>
      </c>
      <c r="CP158">
        <f t="shared" si="61"/>
        <v>0</v>
      </c>
      <c r="CQ158">
        <f t="shared" si="61"/>
        <v>0</v>
      </c>
      <c r="CR158">
        <f t="shared" si="61"/>
        <v>0</v>
      </c>
      <c r="CS158">
        <f t="shared" si="61"/>
        <v>0</v>
      </c>
      <c r="CT158">
        <f t="shared" si="61"/>
        <v>0</v>
      </c>
      <c r="CU158">
        <f t="shared" si="61"/>
        <v>0</v>
      </c>
      <c r="CV158">
        <f t="shared" si="61"/>
        <v>0</v>
      </c>
      <c r="CW158">
        <f t="shared" si="61"/>
        <v>0</v>
      </c>
      <c r="CX158">
        <f t="shared" si="61"/>
        <v>0</v>
      </c>
      <c r="CY158">
        <f t="shared" si="61"/>
        <v>0</v>
      </c>
      <c r="CZ158">
        <f t="shared" si="61"/>
        <v>0</v>
      </c>
      <c r="DA158">
        <f t="shared" si="61"/>
        <v>0</v>
      </c>
      <c r="DB158">
        <f t="shared" si="61"/>
        <v>0</v>
      </c>
      <c r="DC158">
        <f t="shared" si="61"/>
        <v>0</v>
      </c>
      <c r="DD158">
        <f t="shared" si="61"/>
        <v>0</v>
      </c>
      <c r="DE158">
        <f t="shared" si="61"/>
        <v>0</v>
      </c>
      <c r="DF158">
        <f t="shared" si="61"/>
        <v>0</v>
      </c>
      <c r="DG158">
        <f t="shared" si="61"/>
        <v>0</v>
      </c>
      <c r="DH158">
        <f t="shared" si="61"/>
        <v>0</v>
      </c>
      <c r="DI158">
        <f t="shared" si="61"/>
        <v>0</v>
      </c>
      <c r="DJ158">
        <f t="shared" si="61"/>
        <v>0</v>
      </c>
      <c r="DK158">
        <f t="shared" si="61"/>
        <v>0</v>
      </c>
      <c r="DL158">
        <f t="shared" si="61"/>
        <v>0</v>
      </c>
    </row>
  </sheetData>
  <mergeCells count="1089">
    <mergeCell ref="CG2:CG3"/>
    <mergeCell ref="CF28:CF29"/>
    <mergeCell ref="CF30:CF31"/>
    <mergeCell ref="CF32:CF33"/>
    <mergeCell ref="CF34:CF35"/>
    <mergeCell ref="CF36:CF37"/>
    <mergeCell ref="CF22:CF23"/>
    <mergeCell ref="CF20:CF21"/>
    <mergeCell ref="CF18:CF19"/>
    <mergeCell ref="CF16:CF17"/>
    <mergeCell ref="CF14:CF15"/>
    <mergeCell ref="CF12:CF13"/>
    <mergeCell ref="CG15:CG16"/>
    <mergeCell ref="CG17:CG18"/>
    <mergeCell ref="CG19:CG20"/>
    <mergeCell ref="CG21:CG22"/>
    <mergeCell ref="CG29:CG30"/>
    <mergeCell ref="CG31:CG32"/>
    <mergeCell ref="CF10:CF11"/>
    <mergeCell ref="CG10:CG11"/>
    <mergeCell ref="CF4:CF5"/>
    <mergeCell ref="CF6:CF7"/>
    <mergeCell ref="CG4:CG5"/>
    <mergeCell ref="CG6:CG7"/>
    <mergeCell ref="CF8:CF9"/>
    <mergeCell ref="CG8:CG9"/>
    <mergeCell ref="CG12:CG13"/>
    <mergeCell ref="CG23:CG24"/>
    <mergeCell ref="CG25:CG26"/>
    <mergeCell ref="CG27:CG28"/>
    <mergeCell ref="CG33:CG34"/>
    <mergeCell ref="CG35:CG36"/>
    <mergeCell ref="CD2:CD3"/>
    <mergeCell ref="CD4:CD5"/>
    <mergeCell ref="BZ31:BZ32"/>
    <mergeCell ref="BZ33:BZ34"/>
    <mergeCell ref="BZ35:BZ36"/>
    <mergeCell ref="CA28:CA29"/>
    <mergeCell ref="CA30:CA31"/>
    <mergeCell ref="CA32:CA33"/>
    <mergeCell ref="CB28:CB29"/>
    <mergeCell ref="CB30:CB31"/>
    <mergeCell ref="CB32:CB33"/>
    <mergeCell ref="CB8:CB9"/>
    <mergeCell ref="CB10:CB11"/>
    <mergeCell ref="CA10:CA11"/>
    <mergeCell ref="CA12:CA13"/>
    <mergeCell ref="CA14:CA15"/>
    <mergeCell ref="CA34:CA35"/>
    <mergeCell ref="CB34:CB35"/>
    <mergeCell ref="CC26:CC27"/>
    <mergeCell ref="CC24:CC25"/>
    <mergeCell ref="CC20:CC21"/>
    <mergeCell ref="CC22:CC23"/>
    <mergeCell ref="BZ25:BZ26"/>
    <mergeCell ref="BZ27:BZ28"/>
    <mergeCell ref="BZ29:BZ30"/>
    <mergeCell ref="CD7:CD8"/>
    <mergeCell ref="CD9:CD10"/>
    <mergeCell ref="CD11:CD12"/>
    <mergeCell ref="CD13:CD14"/>
    <mergeCell ref="CD15:CD16"/>
    <mergeCell ref="CC32:CC33"/>
    <mergeCell ref="CC34:CC35"/>
    <mergeCell ref="BZ7:BZ8"/>
    <mergeCell ref="CB12:CB13"/>
    <mergeCell ref="CB14:CB15"/>
    <mergeCell ref="CB16:CB17"/>
    <mergeCell ref="CB18:CB19"/>
    <mergeCell ref="CC28:CC29"/>
    <mergeCell ref="CC30:CC31"/>
    <mergeCell ref="CA22:CA23"/>
    <mergeCell ref="CA24:CA25"/>
    <mergeCell ref="CA8:CA9"/>
    <mergeCell ref="BZ13:BZ14"/>
    <mergeCell ref="BZ15:BZ16"/>
    <mergeCell ref="BZ17:BZ18"/>
    <mergeCell ref="BZ19:BZ20"/>
    <mergeCell ref="BZ23:BZ24"/>
    <mergeCell ref="CB2:CB3"/>
    <mergeCell ref="CC2:CC3"/>
    <mergeCell ref="CB22:CB23"/>
    <mergeCell ref="CB26:CB27"/>
    <mergeCell ref="CB24:CB25"/>
    <mergeCell ref="CA4:CA5"/>
    <mergeCell ref="CB4:CB5"/>
    <mergeCell ref="CA6:CA7"/>
    <mergeCell ref="CB6:CB7"/>
    <mergeCell ref="CA16:CA17"/>
    <mergeCell ref="CA18:CA19"/>
    <mergeCell ref="CA20:CA21"/>
    <mergeCell ref="CA26:CA27"/>
    <mergeCell ref="CC4:CC5"/>
    <mergeCell ref="CC6:CC7"/>
    <mergeCell ref="CC8:CC9"/>
    <mergeCell ref="CC10:CC11"/>
    <mergeCell ref="BZ2:BZ6"/>
    <mergeCell ref="CA2:CA3"/>
    <mergeCell ref="BX36:BX37"/>
    <mergeCell ref="BY16:BY17"/>
    <mergeCell ref="BY18:BY19"/>
    <mergeCell ref="BY20:BY21"/>
    <mergeCell ref="BY22:BY23"/>
    <mergeCell ref="BY24:BY25"/>
    <mergeCell ref="BY28:BY29"/>
    <mergeCell ref="BY30:BY31"/>
    <mergeCell ref="BY32:BY33"/>
    <mergeCell ref="BY35:BY36"/>
    <mergeCell ref="BW34:BW35"/>
    <mergeCell ref="BV2:BV3"/>
    <mergeCell ref="BV4:BV5"/>
    <mergeCell ref="BV6:BV7"/>
    <mergeCell ref="BY2:BY3"/>
    <mergeCell ref="BY4:BY5"/>
    <mergeCell ref="BY6:BY7"/>
    <mergeCell ref="BY8:BY9"/>
    <mergeCell ref="BY10:BY11"/>
    <mergeCell ref="BY14:BY15"/>
    <mergeCell ref="BY12:BY13"/>
    <mergeCell ref="BX16:BX18"/>
    <mergeCell ref="BX23:BX30"/>
    <mergeCell ref="BX31:BX32"/>
    <mergeCell ref="BX33:BX34"/>
    <mergeCell ref="BW2:BW3"/>
    <mergeCell ref="BW4:BW5"/>
    <mergeCell ref="BX2:BX3"/>
    <mergeCell ref="BW6:BW7"/>
    <mergeCell ref="BW8:BW12"/>
    <mergeCell ref="BQ30:BQ31"/>
    <mergeCell ref="BW15:BW16"/>
    <mergeCell ref="BW17:BW18"/>
    <mergeCell ref="BV31:BV32"/>
    <mergeCell ref="BX10:BX11"/>
    <mergeCell ref="BX12:BX13"/>
    <mergeCell ref="BX14:BX15"/>
    <mergeCell ref="BX19:BX20"/>
    <mergeCell ref="BW24:BW25"/>
    <mergeCell ref="BX4:BX5"/>
    <mergeCell ref="BX6:BX7"/>
    <mergeCell ref="BX8:BX9"/>
    <mergeCell ref="BW20:BW21"/>
    <mergeCell ref="BW13:BW14"/>
    <mergeCell ref="BW28:BW29"/>
    <mergeCell ref="BW36:BW37"/>
    <mergeCell ref="BW26:BW27"/>
    <mergeCell ref="BW30:BW31"/>
    <mergeCell ref="BW22:BW23"/>
    <mergeCell ref="BQ32:BQ35"/>
    <mergeCell ref="BQ36:BQ37"/>
    <mergeCell ref="BR35:BR37"/>
    <mergeCell ref="BS33:BS34"/>
    <mergeCell ref="BS36:BS37"/>
    <mergeCell ref="BU33:BU34"/>
    <mergeCell ref="BU35:BU37"/>
    <mergeCell ref="BT33:BT34"/>
    <mergeCell ref="BT35:BT36"/>
    <mergeCell ref="BR33:BR34"/>
    <mergeCell ref="BV25:BV26"/>
    <mergeCell ref="BV27:BV28"/>
    <mergeCell ref="BV29:BV30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T18:BT19"/>
    <mergeCell ref="BS26:BS27"/>
    <mergeCell ref="BS28:BS29"/>
    <mergeCell ref="BQ22:BQ23"/>
    <mergeCell ref="BQ24:BQ25"/>
    <mergeCell ref="BQ20:BQ21"/>
    <mergeCell ref="BQ28:BQ29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D2:BD3"/>
    <mergeCell ref="AW16:AW17"/>
    <mergeCell ref="BK12:BK13"/>
    <mergeCell ref="BL8:BL9"/>
    <mergeCell ref="BM8:BM9"/>
    <mergeCell ref="BI15:BI16"/>
    <mergeCell ref="BI17:BI18"/>
    <mergeCell ref="BI19:BI20"/>
    <mergeCell ref="BH6:BH7"/>
    <mergeCell ref="BH8:BH10"/>
    <mergeCell ref="BH11:BH12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O22:BO24"/>
    <mergeCell ref="BO25:BO26"/>
    <mergeCell ref="BO29:BO37"/>
    <mergeCell ref="BL6:BL7"/>
    <mergeCell ref="BO27:BO28"/>
    <mergeCell ref="BL25:BL27"/>
    <mergeCell ref="BM25:BM27"/>
    <mergeCell ref="BM6:BM7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M22:BM24"/>
    <mergeCell ref="BH13:BH14"/>
    <mergeCell ref="BH15:BH16"/>
    <mergeCell ref="BH17:BH18"/>
    <mergeCell ref="BH19:BH20"/>
    <mergeCell ref="BH24:BH25"/>
    <mergeCell ref="BI21:BI22"/>
    <mergeCell ref="BH21:BH23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C20:BC21"/>
    <mergeCell ref="BC22:BC23"/>
    <mergeCell ref="BD14:BD15"/>
    <mergeCell ref="BD10:BD13"/>
    <mergeCell ref="BD16:BD17"/>
    <mergeCell ref="BD18:BD19"/>
    <mergeCell ref="BD20:BD21"/>
    <mergeCell ref="BF24:BF25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BB2:BB3"/>
    <mergeCell ref="BB4:BB5"/>
    <mergeCell ref="BB6:BB7"/>
    <mergeCell ref="BB8:BB9"/>
    <mergeCell ref="BB10:BB13"/>
    <mergeCell ref="BB25:BB29"/>
    <mergeCell ref="BB30:BB33"/>
    <mergeCell ref="BA20:BA21"/>
    <mergeCell ref="BA2:BA5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AW19:AW20"/>
    <mergeCell ref="BA36:BA37"/>
    <mergeCell ref="BA30:BA33"/>
    <mergeCell ref="AY30:AY33"/>
    <mergeCell ref="AZ30:AZ33"/>
    <mergeCell ref="AX34:AX37"/>
    <mergeCell ref="AY36:AY37"/>
    <mergeCell ref="AX17:AX18"/>
    <mergeCell ref="AM4:AM9"/>
    <mergeCell ref="AM10:AM11"/>
    <mergeCell ref="AM13:AM15"/>
    <mergeCell ref="AQ33:AQ34"/>
    <mergeCell ref="AQ36:AQ37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U16:AU19"/>
    <mergeCell ref="AU20:AU23"/>
    <mergeCell ref="AU35:AU36"/>
    <mergeCell ref="AF36:AF37"/>
    <mergeCell ref="AE25:AE27"/>
    <mergeCell ref="AF24:AF25"/>
    <mergeCell ref="AN16:AN17"/>
    <mergeCell ref="AO27:AO28"/>
    <mergeCell ref="AO31:AO37"/>
    <mergeCell ref="AJ32:AJ33"/>
    <mergeCell ref="AK31:AK32"/>
    <mergeCell ref="AM33:AM34"/>
    <mergeCell ref="AM35:AM36"/>
    <mergeCell ref="AK25:AK30"/>
    <mergeCell ref="AJ20:AJ21"/>
    <mergeCell ref="AG2:AG3"/>
    <mergeCell ref="AE4:AE5"/>
    <mergeCell ref="AI2:AI3"/>
    <mergeCell ref="AH2:AH3"/>
    <mergeCell ref="AH4:AH5"/>
    <mergeCell ref="AH6:AH7"/>
    <mergeCell ref="AG4:AG5"/>
    <mergeCell ref="AH13:AH15"/>
    <mergeCell ref="AK33:AK34"/>
    <mergeCell ref="AK35:AK36"/>
    <mergeCell ref="AL31:AL32"/>
    <mergeCell ref="AI25:AI30"/>
    <mergeCell ref="AG36:AG37"/>
    <mergeCell ref="AG31:AG32"/>
    <mergeCell ref="AG34:AG35"/>
    <mergeCell ref="AE36:AE37"/>
    <mergeCell ref="AE34:AE35"/>
    <mergeCell ref="AF26:AF29"/>
    <mergeCell ref="AF30:AF31"/>
    <mergeCell ref="AP5:AP6"/>
    <mergeCell ref="AN4:AN5"/>
    <mergeCell ref="AN6:AN11"/>
    <mergeCell ref="AN12:AN13"/>
    <mergeCell ref="AO2:AO5"/>
    <mergeCell ref="AO6:AO7"/>
    <mergeCell ref="AN25:AN30"/>
    <mergeCell ref="AN31:AN32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N33:AN36"/>
    <mergeCell ref="AM2:AM3"/>
    <mergeCell ref="AH11:AH12"/>
    <mergeCell ref="AL3:AL4"/>
    <mergeCell ref="AL5:AL6"/>
    <mergeCell ref="AL7:AL9"/>
    <mergeCell ref="AL11:AL13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B34:AB35"/>
    <mergeCell ref="AC28:AC30"/>
    <mergeCell ref="AB25:AB30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V23:V24"/>
    <mergeCell ref="W36:W37"/>
    <mergeCell ref="AH32:AH34"/>
    <mergeCell ref="Y35:Y36"/>
    <mergeCell ref="W31:W32"/>
    <mergeCell ref="Y31:Y32"/>
    <mergeCell ref="AD31:AD32"/>
    <mergeCell ref="AJ36:AJ37"/>
    <mergeCell ref="AJ34:AJ35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W33:W35"/>
    <mergeCell ref="AH16:AH18"/>
    <mergeCell ref="AH19:AH23"/>
    <mergeCell ref="AB18:AB20"/>
    <mergeCell ref="AB21:AB23"/>
    <mergeCell ref="Z20:Z21"/>
    <mergeCell ref="AA21:AA22"/>
    <mergeCell ref="Z22:Z23"/>
    <mergeCell ref="X20:X21"/>
    <mergeCell ref="X22:X23"/>
    <mergeCell ref="AG6:AG7"/>
    <mergeCell ref="AG14:AG15"/>
    <mergeCell ref="AE7:AE8"/>
    <mergeCell ref="AE10:AE11"/>
    <mergeCell ref="AE13:AE14"/>
    <mergeCell ref="Y12:Y14"/>
    <mergeCell ref="V21:V22"/>
    <mergeCell ref="Q25:Q28"/>
    <mergeCell ref="R22:R23"/>
    <mergeCell ref="U11:U13"/>
    <mergeCell ref="Y17:Y19"/>
    <mergeCell ref="U16:U17"/>
    <mergeCell ref="S21:S23"/>
    <mergeCell ref="S18:S19"/>
    <mergeCell ref="R18:R19"/>
    <mergeCell ref="U18:U19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O29:O34"/>
    <mergeCell ref="P25:P26"/>
    <mergeCell ref="P27:P29"/>
    <mergeCell ref="P30:P32"/>
    <mergeCell ref="O27:O28"/>
    <mergeCell ref="P9:P11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M12:M14"/>
    <mergeCell ref="M15:M16"/>
    <mergeCell ref="N25:N30"/>
    <mergeCell ref="M28:M30"/>
    <mergeCell ref="M17:M24"/>
    <mergeCell ref="M25:M26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J5:J6"/>
    <mergeCell ref="J7:J9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M36:M37"/>
    <mergeCell ref="M6:M8"/>
    <mergeCell ref="M9:M10"/>
    <mergeCell ref="N8:N9"/>
    <mergeCell ref="N11:N13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U4:U5"/>
    <mergeCell ref="T18:T19"/>
    <mergeCell ref="W14:W15"/>
    <mergeCell ref="W6:W7"/>
    <mergeCell ref="X5:X6"/>
    <mergeCell ref="U14:U15"/>
    <mergeCell ref="W22:W23"/>
    <mergeCell ref="X2:X4"/>
    <mergeCell ref="O2:O6"/>
    <mergeCell ref="Q2:Q8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P2:P3"/>
    <mergeCell ref="P4:P5"/>
    <mergeCell ref="P7:P8"/>
    <mergeCell ref="P19:P24"/>
    <mergeCell ref="O7:O8"/>
    <mergeCell ref="O21:O22"/>
    <mergeCell ref="O23:O26"/>
    <mergeCell ref="O9:O12"/>
    <mergeCell ref="O13:O16"/>
    <mergeCell ref="O17:O20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AA2:AA3"/>
    <mergeCell ref="Y3:Y4"/>
    <mergeCell ref="AA4:AA5"/>
    <mergeCell ref="Z2:Z4"/>
    <mergeCell ref="Z6:Z8"/>
    <mergeCell ref="Z9:Z10"/>
    <mergeCell ref="AA17:AA19"/>
    <mergeCell ref="AA14:AA15"/>
    <mergeCell ref="Y15:Y16"/>
    <mergeCell ref="AA6:AA10"/>
    <mergeCell ref="AA12:AA13"/>
    <mergeCell ref="Y7:Y8"/>
    <mergeCell ref="Y5:Y6"/>
    <mergeCell ref="AD2:AD4"/>
    <mergeCell ref="AF2:AF3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J10:AJ11"/>
    <mergeCell ref="AI16:AI18"/>
    <mergeCell ref="AI9:AI15"/>
    <mergeCell ref="AJ12:AJ13"/>
    <mergeCell ref="AI19:AI23"/>
    <mergeCell ref="AK6:AK7"/>
    <mergeCell ref="AK10:AK11"/>
    <mergeCell ref="AK12:AK15"/>
    <mergeCell ref="AF4:AF5"/>
    <mergeCell ref="AC2:AC3"/>
    <mergeCell ref="AC5:AC6"/>
    <mergeCell ref="AE18:AE21"/>
    <mergeCell ref="AE23:AE24"/>
    <mergeCell ref="AF8:AF10"/>
    <mergeCell ref="AG8:AG9"/>
    <mergeCell ref="AD18:AD21"/>
    <mergeCell ref="AF11:AF12"/>
    <mergeCell ref="AF13:AF21"/>
    <mergeCell ref="AG10:AG13"/>
    <mergeCell ref="AG16:AG17"/>
    <mergeCell ref="AG20:AG22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AJ26:AJ27"/>
    <mergeCell ref="AJ28:AJ29"/>
    <mergeCell ref="AE30:AE32"/>
    <mergeCell ref="AJ30:AJ31"/>
    <mergeCell ref="AL15:AL16"/>
    <mergeCell ref="AM16:AM17"/>
    <mergeCell ref="AL17:AL19"/>
    <mergeCell ref="AM18:AM19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26:AU30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AW32:AW33"/>
    <mergeCell ref="AY10:AY13"/>
    <mergeCell ref="AX14:AX15"/>
    <mergeCell ref="AW8:AW11"/>
    <mergeCell ref="AV2:AV5"/>
    <mergeCell ref="AV6:AV7"/>
    <mergeCell ref="AV8:AV9"/>
    <mergeCell ref="AV10:AV11"/>
    <mergeCell ref="AV12:AV13"/>
    <mergeCell ref="AV14:AV17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BD22:BD27"/>
    <mergeCell ref="BD28:BD29"/>
    <mergeCell ref="BD4:BD7"/>
    <mergeCell ref="BC24:BC25"/>
    <mergeCell ref="BE20:BE21"/>
    <mergeCell ref="BE22:BE23"/>
    <mergeCell ref="BD8:BD9"/>
    <mergeCell ref="BC2:BC5"/>
    <mergeCell ref="AV18:AV19"/>
    <mergeCell ref="BG22:BG23"/>
    <mergeCell ref="BG24:BG25"/>
    <mergeCell ref="BG26:BG27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I23:BI24"/>
    <mergeCell ref="BI2:BI3"/>
    <mergeCell ref="BI4:BI6"/>
    <mergeCell ref="BI7:BI8"/>
    <mergeCell ref="BI9:BI10"/>
    <mergeCell ref="BI11:BI12"/>
    <mergeCell ref="BI13:BI14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U2:BU3"/>
    <mergeCell ref="BU4:BU5"/>
    <mergeCell ref="BU6:BU7"/>
    <mergeCell ref="BU8:BU9"/>
    <mergeCell ref="BU10:BU11"/>
    <mergeCell ref="BU12:BU13"/>
    <mergeCell ref="BU14:BU15"/>
    <mergeCell ref="BR31:BR32"/>
    <mergeCell ref="BR19:BR20"/>
    <mergeCell ref="BR21:BR22"/>
    <mergeCell ref="BR23:BR24"/>
    <mergeCell ref="BR10:BR11"/>
    <mergeCell ref="BR12:BR13"/>
    <mergeCell ref="BR25:BR30"/>
    <mergeCell ref="BR2:BR3"/>
    <mergeCell ref="BR4:BR5"/>
    <mergeCell ref="BU16:BU17"/>
    <mergeCell ref="BU19:BU20"/>
    <mergeCell ref="BU21:BU22"/>
    <mergeCell ref="BU23:BU24"/>
    <mergeCell ref="BS30:BS31"/>
    <mergeCell ref="BT6:BT7"/>
    <mergeCell ref="BT8:BT9"/>
    <mergeCell ref="BT10:BT11"/>
    <mergeCell ref="BS8:BS9"/>
    <mergeCell ref="BU25:BU26"/>
    <mergeCell ref="BU27:BU28"/>
    <mergeCell ref="BU29:BU30"/>
    <mergeCell ref="BU31:BU32"/>
    <mergeCell ref="BV36:BV37"/>
    <mergeCell ref="BV9:BV10"/>
    <mergeCell ref="BV11:BV12"/>
    <mergeCell ref="BV13:BV14"/>
    <mergeCell ref="BV15:BV16"/>
    <mergeCell ref="BV17:BV18"/>
    <mergeCell ref="BV21:BV22"/>
    <mergeCell ref="BV23:BV24"/>
    <mergeCell ref="BV34:BV35"/>
    <mergeCell ref="BT30:BT31"/>
    <mergeCell ref="CD17:CD18"/>
    <mergeCell ref="CD19:CD20"/>
    <mergeCell ref="CD21:CD22"/>
    <mergeCell ref="CD23:CD24"/>
    <mergeCell ref="CD25:CD26"/>
    <mergeCell ref="CD27:CD28"/>
    <mergeCell ref="CD29:CD30"/>
    <mergeCell ref="CD31:CD32"/>
    <mergeCell ref="CD33:CD34"/>
    <mergeCell ref="CD35:CD36"/>
    <mergeCell ref="BZ21:BZ22"/>
    <mergeCell ref="BZ9:BZ10"/>
    <mergeCell ref="BZ11:BZ12"/>
    <mergeCell ref="CC36:CC37"/>
    <mergeCell ref="CB36:CB37"/>
    <mergeCell ref="CA36:CA37"/>
    <mergeCell ref="CC12:CC13"/>
    <mergeCell ref="CC14:CC15"/>
    <mergeCell ref="CC16:CC17"/>
    <mergeCell ref="CC18:CC19"/>
    <mergeCell ref="CB20:CB21"/>
    <mergeCell ref="CE36:CE37"/>
    <mergeCell ref="CF2:CF3"/>
    <mergeCell ref="CF24:CF25"/>
    <mergeCell ref="CF26:CF27"/>
    <mergeCell ref="CE2:CE3"/>
    <mergeCell ref="CE4:CE5"/>
    <mergeCell ref="CE6:CE7"/>
    <mergeCell ref="CE8:CE9"/>
    <mergeCell ref="CE10:CE11"/>
    <mergeCell ref="CE12:CE13"/>
    <mergeCell ref="CE14:CE15"/>
    <mergeCell ref="CE16:CE17"/>
    <mergeCell ref="CE18:CE19"/>
    <mergeCell ref="CE20:CE21"/>
    <mergeCell ref="CE22:CE23"/>
    <mergeCell ref="CE24:CE25"/>
    <mergeCell ref="CE26:CE27"/>
    <mergeCell ref="CE28:CE29"/>
    <mergeCell ref="CE30:CE31"/>
    <mergeCell ref="CE32:CE33"/>
    <mergeCell ref="CE34:CE35"/>
    <mergeCell ref="CH36:CH37"/>
    <mergeCell ref="CI2:CI3"/>
    <mergeCell ref="CI4:CI5"/>
    <mergeCell ref="CI6:CI7"/>
    <mergeCell ref="CI8:CI9"/>
    <mergeCell ref="CH4:CH5"/>
    <mergeCell ref="CH6:CH7"/>
    <mergeCell ref="CH8:CH9"/>
    <mergeCell ref="CH10:CH11"/>
    <mergeCell ref="CH2:CH3"/>
    <mergeCell ref="CH12:CH13"/>
    <mergeCell ref="CH14:CH15"/>
    <mergeCell ref="CH16:CH17"/>
    <mergeCell ref="CH18:CH19"/>
    <mergeCell ref="CH20:CH21"/>
    <mergeCell ref="CH22:CH23"/>
    <mergeCell ref="CH24:CH25"/>
    <mergeCell ref="CH26:CH27"/>
    <mergeCell ref="CH28:CH29"/>
    <mergeCell ref="CH30:CH31"/>
    <mergeCell ref="CH32:CH33"/>
    <mergeCell ref="CH34:CH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workbookViewId="0">
      <selection activeCell="G131" sqref="G131"/>
    </sheetView>
  </sheetViews>
  <sheetFormatPr defaultRowHeight="14.25" x14ac:dyDescent="0.2"/>
  <cols>
    <col min="4" max="4" width="8.875" style="7"/>
  </cols>
  <sheetData>
    <row r="1" spans="1:7" x14ac:dyDescent="0.2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">
      <c r="A115" s="38">
        <v>114</v>
      </c>
    </row>
    <row r="116" spans="1:7" x14ac:dyDescent="0.2">
      <c r="A116" s="38">
        <v>115</v>
      </c>
    </row>
    <row r="117" spans="1:7" x14ac:dyDescent="0.2">
      <c r="A117" s="38">
        <v>116</v>
      </c>
    </row>
    <row r="118" spans="1:7" x14ac:dyDescent="0.2">
      <c r="A118" s="38">
        <v>117</v>
      </c>
    </row>
    <row r="119" spans="1:7" x14ac:dyDescent="0.2">
      <c r="A119" s="38">
        <v>118</v>
      </c>
    </row>
    <row r="120" spans="1:7" x14ac:dyDescent="0.2">
      <c r="A120" s="38">
        <v>119</v>
      </c>
    </row>
    <row r="121" spans="1:7" x14ac:dyDescent="0.2">
      <c r="A121" s="38">
        <v>120</v>
      </c>
    </row>
    <row r="122" spans="1:7" x14ac:dyDescent="0.2">
      <c r="A122" s="38">
        <v>121</v>
      </c>
    </row>
    <row r="123" spans="1:7" x14ac:dyDescent="0.2">
      <c r="A123" s="38">
        <v>122</v>
      </c>
    </row>
    <row r="124" spans="1:7" x14ac:dyDescent="0.2">
      <c r="A124" s="38">
        <v>123</v>
      </c>
    </row>
    <row r="125" spans="1:7" x14ac:dyDescent="0.2">
      <c r="A125" s="38">
        <v>124</v>
      </c>
    </row>
    <row r="126" spans="1:7" x14ac:dyDescent="0.2">
      <c r="A126" s="38">
        <v>125</v>
      </c>
    </row>
    <row r="127" spans="1:7" x14ac:dyDescent="0.2">
      <c r="A127" s="38">
        <v>126</v>
      </c>
    </row>
    <row r="128" spans="1:7" x14ac:dyDescent="0.2">
      <c r="A128" s="38">
        <v>127</v>
      </c>
    </row>
    <row r="129" spans="1:1" x14ac:dyDescent="0.2">
      <c r="A129" s="38">
        <v>128</v>
      </c>
    </row>
    <row r="130" spans="1:1" x14ac:dyDescent="0.2">
      <c r="A130" s="38">
        <v>129</v>
      </c>
    </row>
    <row r="131" spans="1:1" x14ac:dyDescent="0.2">
      <c r="A131" s="38">
        <v>130</v>
      </c>
    </row>
    <row r="132" spans="1:1" x14ac:dyDescent="0.2">
      <c r="A132" s="38">
        <v>131</v>
      </c>
    </row>
    <row r="133" spans="1:1" x14ac:dyDescent="0.2">
      <c r="A133" s="38">
        <v>132</v>
      </c>
    </row>
    <row r="134" spans="1:1" x14ac:dyDescent="0.2">
      <c r="A134" s="38">
        <v>133</v>
      </c>
    </row>
    <row r="135" spans="1:1" x14ac:dyDescent="0.2">
      <c r="A135" s="38">
        <v>134</v>
      </c>
    </row>
    <row r="136" spans="1:1" x14ac:dyDescent="0.2">
      <c r="A136" s="38">
        <v>135</v>
      </c>
    </row>
    <row r="137" spans="1:1" x14ac:dyDescent="0.2">
      <c r="A137" s="38">
        <v>136</v>
      </c>
    </row>
    <row r="138" spans="1:1" x14ac:dyDescent="0.2">
      <c r="A138" s="38">
        <v>137</v>
      </c>
    </row>
    <row r="139" spans="1:1" x14ac:dyDescent="0.2">
      <c r="A139" s="38">
        <v>138</v>
      </c>
    </row>
    <row r="140" spans="1:1" x14ac:dyDescent="0.2">
      <c r="A140" s="38">
        <v>139</v>
      </c>
    </row>
    <row r="141" spans="1:1" x14ac:dyDescent="0.2">
      <c r="A141" s="38">
        <v>140</v>
      </c>
    </row>
    <row r="142" spans="1:1" x14ac:dyDescent="0.2">
      <c r="A142" s="38">
        <v>141</v>
      </c>
    </row>
    <row r="143" spans="1:1" x14ac:dyDescent="0.2">
      <c r="A143" s="38">
        <v>142</v>
      </c>
    </row>
    <row r="144" spans="1:1" x14ac:dyDescent="0.2">
      <c r="A144" s="38">
        <v>143</v>
      </c>
    </row>
    <row r="145" spans="1:1" x14ac:dyDescent="0.2">
      <c r="A145" s="38">
        <v>144</v>
      </c>
    </row>
    <row r="146" spans="1:1" x14ac:dyDescent="0.2">
      <c r="A146" s="38">
        <v>145</v>
      </c>
    </row>
    <row r="147" spans="1:1" x14ac:dyDescent="0.2">
      <c r="A147" s="38">
        <v>146</v>
      </c>
    </row>
    <row r="148" spans="1:1" x14ac:dyDescent="0.2">
      <c r="A148" s="38">
        <v>147</v>
      </c>
    </row>
    <row r="149" spans="1:1" x14ac:dyDescent="0.2">
      <c r="A149" s="38">
        <v>148</v>
      </c>
    </row>
    <row r="150" spans="1:1" x14ac:dyDescent="0.2">
      <c r="A150" s="38">
        <v>149</v>
      </c>
    </row>
    <row r="151" spans="1:1" x14ac:dyDescent="0.2">
      <c r="A151" s="38">
        <v>150</v>
      </c>
    </row>
  </sheetData>
  <sortState xmlns:xlrd2="http://schemas.microsoft.com/office/spreadsheetml/2017/richdata2"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topLeftCell="A4" zoomScale="70" zoomScaleNormal="70" workbookViewId="0">
      <selection activeCell="T13" sqref="T13:W14"/>
    </sheetView>
  </sheetViews>
  <sheetFormatPr defaultRowHeight="14.25" x14ac:dyDescent="0.2"/>
  <sheetData>
    <row r="1" spans="1:23" ht="45.75" x14ac:dyDescent="0.2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25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">
      <c r="A4" s="73"/>
      <c r="B4" s="73"/>
      <c r="C4" s="73"/>
      <c r="D4" s="73"/>
      <c r="E4" s="73"/>
      <c r="F4" s="73"/>
      <c r="G4" s="81" t="s">
        <v>745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x14ac:dyDescent="0.2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">
      <c r="A6" s="80"/>
      <c r="B6" s="80"/>
      <c r="C6" s="80"/>
      <c r="D6" s="80"/>
      <c r="E6" s="80" t="s">
        <v>740</v>
      </c>
      <c r="F6" s="80" t="s">
        <v>740</v>
      </c>
      <c r="G6" s="80" t="s">
        <v>740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x14ac:dyDescent="0.2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">
      <c r="A8" s="80" t="s">
        <v>740</v>
      </c>
      <c r="B8" s="80" t="s">
        <v>740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741</v>
      </c>
      <c r="W8" s="73" t="s">
        <v>95</v>
      </c>
    </row>
    <row r="9" spans="1:23" x14ac:dyDescent="0.2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x14ac:dyDescent="0.2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">
      <c r="A12" s="82" t="s">
        <v>741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x14ac:dyDescent="0.2">
      <c r="A13" s="79">
        <f t="array" ref="A13:B13">DaysAndWeeks+DATE(CalendarYear,6,1)-WEEKDAY(DATE(CalendarYear,6,1),(WeekStart="星期一")+1)+36</f>
        <v>43646</v>
      </c>
      <c r="B13" s="79">
        <v>43647</v>
      </c>
      <c r="C13" s="149" t="s">
        <v>739</v>
      </c>
      <c r="D13" s="150"/>
      <c r="E13" s="150"/>
      <c r="F13" s="150"/>
      <c r="G13" s="150"/>
      <c r="I13" s="79">
        <f t="array" ref="I13:J13">DaysAndWeeks+DATE(CalendarYear,7,1)-WEEKDAY(DATE(CalendarYear,7,1),(WeekStart="星期一")+1)+36</f>
        <v>43681</v>
      </c>
      <c r="J13" s="79">
        <v>43682</v>
      </c>
      <c r="K13" s="149" t="s">
        <v>739</v>
      </c>
      <c r="L13" s="150"/>
      <c r="M13" s="150"/>
      <c r="N13" s="150"/>
      <c r="O13" s="150"/>
      <c r="Q13" s="79">
        <f t="array" ref="Q13:R13">DaysAndWeeks+DATE(CalendarYear,8,1)-WEEKDAY(DATE(CalendarYear,8,1),(WeekStart="星期一")+1)+36</f>
        <v>43709</v>
      </c>
      <c r="R13" s="79">
        <v>43710</v>
      </c>
      <c r="S13" s="149" t="s">
        <v>739</v>
      </c>
      <c r="T13" s="150"/>
      <c r="U13" s="150"/>
      <c r="V13" s="150"/>
      <c r="W13" s="150"/>
    </row>
    <row r="14" spans="1:23" x14ac:dyDescent="0.2">
      <c r="A14" s="80"/>
      <c r="B14" s="80"/>
      <c r="C14" s="149"/>
      <c r="D14" s="150"/>
      <c r="E14" s="150"/>
      <c r="F14" s="150"/>
      <c r="G14" s="150"/>
      <c r="I14" s="80"/>
      <c r="J14" s="80"/>
      <c r="K14" s="149"/>
      <c r="L14" s="150"/>
      <c r="M14" s="150"/>
      <c r="N14" s="150"/>
      <c r="O14" s="150"/>
      <c r="Q14" s="80"/>
      <c r="R14" s="80"/>
      <c r="S14" s="149"/>
      <c r="T14" s="150"/>
      <c r="U14" s="150"/>
      <c r="V14" s="150"/>
      <c r="W14" s="150"/>
    </row>
    <row r="16" spans="1:23" ht="45.75" x14ac:dyDescent="0.2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25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743</v>
      </c>
      <c r="L19" s="80" t="s">
        <v>743</v>
      </c>
      <c r="M19" s="80" t="s">
        <v>743</v>
      </c>
      <c r="N19" s="80" t="s">
        <v>743</v>
      </c>
      <c r="O19" s="73" t="s">
        <v>744</v>
      </c>
      <c r="Q19" s="73"/>
      <c r="R19" s="73"/>
      <c r="S19" s="73"/>
      <c r="T19" s="73"/>
      <c r="U19" s="73"/>
      <c r="V19" s="73"/>
      <c r="W19" s="73"/>
    </row>
    <row r="20" spans="1:23" x14ac:dyDescent="0.2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742</v>
      </c>
      <c r="I21" s="80"/>
      <c r="J21" s="80"/>
      <c r="K21" s="80"/>
      <c r="L21" s="80"/>
      <c r="M21" s="80"/>
      <c r="N21" s="80"/>
      <c r="O21" s="73" t="s">
        <v>744</v>
      </c>
      <c r="Q21" s="80"/>
      <c r="R21" s="80"/>
      <c r="S21" s="80"/>
      <c r="T21" s="80"/>
      <c r="U21" s="80"/>
      <c r="V21" s="80"/>
      <c r="W21" s="80"/>
    </row>
    <row r="22" spans="1:23" x14ac:dyDescent="0.2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">
      <c r="A23" s="73"/>
      <c r="B23" s="73"/>
      <c r="C23" s="73"/>
      <c r="D23" s="73"/>
      <c r="E23" s="73"/>
      <c r="F23" s="73"/>
      <c r="G23" s="83" t="s">
        <v>742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x14ac:dyDescent="0.2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">
      <c r="A25" s="80" t="s">
        <v>743</v>
      </c>
      <c r="B25" s="80" t="s">
        <v>743</v>
      </c>
      <c r="C25" s="80" t="s">
        <v>743</v>
      </c>
      <c r="D25" s="80" t="s">
        <v>743</v>
      </c>
      <c r="E25" s="80" t="s">
        <v>743</v>
      </c>
      <c r="F25" s="80" t="s">
        <v>743</v>
      </c>
      <c r="G25" s="80" t="s">
        <v>743</v>
      </c>
      <c r="I25" s="83" t="s">
        <v>744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x14ac:dyDescent="0.2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">
      <c r="A27" s="80" t="s">
        <v>743</v>
      </c>
      <c r="B27" s="80" t="s">
        <v>743</v>
      </c>
      <c r="C27" s="73"/>
      <c r="D27" s="73"/>
      <c r="E27" s="73"/>
      <c r="F27" s="80" t="s">
        <v>743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x14ac:dyDescent="0.2">
      <c r="A28" s="79">
        <f t="array" ref="A28:B28">DaysAndWeeks+DATE(CalendarYear,9,1)-WEEKDAY(DATE(CalendarYear,9,1),(WeekStart="星期一")+1)+36</f>
        <v>43744</v>
      </c>
      <c r="B28" s="79">
        <v>43745</v>
      </c>
      <c r="C28" s="149" t="s">
        <v>739</v>
      </c>
      <c r="D28" s="150"/>
      <c r="E28" s="150"/>
      <c r="F28" s="150"/>
      <c r="G28" s="150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49" t="s">
        <v>739</v>
      </c>
      <c r="T28" s="150"/>
      <c r="U28" s="150"/>
      <c r="V28" s="150"/>
      <c r="W28" s="150"/>
    </row>
    <row r="29" spans="1:23" x14ac:dyDescent="0.2">
      <c r="A29" s="80"/>
      <c r="B29" s="80"/>
      <c r="C29" s="149"/>
      <c r="D29" s="150"/>
      <c r="E29" s="150"/>
      <c r="F29" s="150"/>
      <c r="G29" s="150"/>
      <c r="Q29" s="80"/>
      <c r="R29" s="80"/>
      <c r="S29" s="149"/>
      <c r="T29" s="150"/>
      <c r="U29" s="150"/>
      <c r="V29" s="150"/>
      <c r="W29" s="150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4.25" x14ac:dyDescent="0.2"/>
  <cols>
    <col min="1" max="1" width="17.625" customWidth="1"/>
    <col min="2" max="2" width="12.875" customWidth="1"/>
    <col min="3" max="3" width="15.625" customWidth="1"/>
    <col min="4" max="4" width="14.875" customWidth="1"/>
  </cols>
  <sheetData>
    <row r="1" spans="1:5" x14ac:dyDescent="0.2">
      <c r="A1" t="s">
        <v>9</v>
      </c>
      <c r="B1" t="s">
        <v>747</v>
      </c>
      <c r="C1" t="s">
        <v>746</v>
      </c>
      <c r="D1" t="s">
        <v>350</v>
      </c>
    </row>
    <row r="2" spans="1:5" x14ac:dyDescent="0.2">
      <c r="A2">
        <v>1</v>
      </c>
      <c r="B2" t="s">
        <v>748</v>
      </c>
      <c r="C2">
        <v>39000</v>
      </c>
      <c r="D2" s="84">
        <v>43313</v>
      </c>
    </row>
    <row r="3" spans="1:5" x14ac:dyDescent="0.2">
      <c r="A3">
        <v>2</v>
      </c>
      <c r="B3" t="s">
        <v>754</v>
      </c>
      <c r="C3">
        <v>1000</v>
      </c>
      <c r="D3" s="84">
        <v>43313</v>
      </c>
    </row>
    <row r="4" spans="1:5" x14ac:dyDescent="0.2">
      <c r="A4">
        <v>3</v>
      </c>
      <c r="B4" t="s">
        <v>749</v>
      </c>
      <c r="C4">
        <v>45000</v>
      </c>
      <c r="D4" t="s">
        <v>750</v>
      </c>
    </row>
    <row r="5" spans="1:5" x14ac:dyDescent="0.2">
      <c r="A5">
        <v>4</v>
      </c>
      <c r="B5" t="s">
        <v>753</v>
      </c>
      <c r="C5">
        <v>1800</v>
      </c>
      <c r="D5" s="84">
        <v>43374</v>
      </c>
    </row>
    <row r="6" spans="1:5" x14ac:dyDescent="0.2">
      <c r="A6">
        <v>5</v>
      </c>
      <c r="B6" t="s">
        <v>753</v>
      </c>
      <c r="C6">
        <v>1800</v>
      </c>
      <c r="D6" s="84">
        <v>43435</v>
      </c>
    </row>
    <row r="7" spans="1:5" x14ac:dyDescent="0.2">
      <c r="A7">
        <v>6</v>
      </c>
      <c r="B7" t="s">
        <v>751</v>
      </c>
      <c r="C7">
        <v>39000</v>
      </c>
      <c r="D7" t="s">
        <v>752</v>
      </c>
    </row>
    <row r="8" spans="1:5" x14ac:dyDescent="0.2">
      <c r="A8">
        <v>7</v>
      </c>
      <c r="B8" t="s">
        <v>755</v>
      </c>
      <c r="C8">
        <v>200</v>
      </c>
      <c r="D8" s="84">
        <v>43466</v>
      </c>
    </row>
    <row r="9" spans="1:5" x14ac:dyDescent="0.2">
      <c r="A9">
        <v>8</v>
      </c>
      <c r="B9" t="s">
        <v>763</v>
      </c>
      <c r="C9">
        <v>3000</v>
      </c>
      <c r="D9" s="84">
        <v>43525</v>
      </c>
    </row>
    <row r="10" spans="1:5" x14ac:dyDescent="0.2">
      <c r="A10">
        <v>9</v>
      </c>
      <c r="B10" t="s">
        <v>756</v>
      </c>
      <c r="C10">
        <v>1700</v>
      </c>
      <c r="D10" s="84">
        <v>43586</v>
      </c>
    </row>
    <row r="11" spans="1:5" x14ac:dyDescent="0.2">
      <c r="A11">
        <v>10</v>
      </c>
      <c r="B11" t="s">
        <v>757</v>
      </c>
      <c r="C11">
        <v>3000</v>
      </c>
      <c r="D11" s="84">
        <v>43556</v>
      </c>
    </row>
    <row r="12" spans="1:5" x14ac:dyDescent="0.2">
      <c r="A12">
        <v>11</v>
      </c>
      <c r="B12" t="s">
        <v>758</v>
      </c>
      <c r="C12">
        <v>58000</v>
      </c>
      <c r="D12" s="84" t="s">
        <v>759</v>
      </c>
    </row>
    <row r="13" spans="1:5" x14ac:dyDescent="0.2">
      <c r="A13">
        <v>12</v>
      </c>
      <c r="B13" t="s">
        <v>760</v>
      </c>
      <c r="C13">
        <v>5000</v>
      </c>
      <c r="D13" s="84" t="s">
        <v>759</v>
      </c>
    </row>
    <row r="14" spans="1:5" x14ac:dyDescent="0.2">
      <c r="A14">
        <v>13</v>
      </c>
      <c r="B14" t="s">
        <v>753</v>
      </c>
      <c r="C14">
        <v>2000</v>
      </c>
      <c r="D14" s="84">
        <v>43729</v>
      </c>
    </row>
    <row r="15" spans="1:5" x14ac:dyDescent="0.2">
      <c r="A15">
        <v>14</v>
      </c>
      <c r="B15" t="s">
        <v>756</v>
      </c>
      <c r="C15">
        <v>1700</v>
      </c>
      <c r="D15" s="84">
        <v>43758</v>
      </c>
      <c r="E15" t="s">
        <v>62</v>
      </c>
    </row>
    <row r="16" spans="1:5" x14ac:dyDescent="0.2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4" workbookViewId="0">
      <selection activeCell="T33" sqref="T33"/>
    </sheetView>
  </sheetViews>
  <sheetFormatPr defaultRowHeight="14.25" x14ac:dyDescent="0.2"/>
  <sheetData>
    <row r="1" spans="1:7" x14ac:dyDescent="0.2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">
      <c r="A119" s="38">
        <v>150</v>
      </c>
    </row>
    <row r="120" spans="1:7" x14ac:dyDescent="0.2">
      <c r="A120" s="38">
        <v>151</v>
      </c>
    </row>
    <row r="121" spans="1:7" x14ac:dyDescent="0.2">
      <c r="A121" s="38">
        <v>152</v>
      </c>
    </row>
    <row r="122" spans="1:7" x14ac:dyDescent="0.2">
      <c r="A122" s="38">
        <v>153</v>
      </c>
    </row>
    <row r="123" spans="1:7" x14ac:dyDescent="0.2">
      <c r="A123" s="38">
        <v>154</v>
      </c>
    </row>
    <row r="124" spans="1:7" x14ac:dyDescent="0.2">
      <c r="A124" s="38">
        <v>155</v>
      </c>
    </row>
    <row r="125" spans="1:7" x14ac:dyDescent="0.2">
      <c r="A125" s="38">
        <v>156</v>
      </c>
    </row>
    <row r="126" spans="1:7" x14ac:dyDescent="0.2">
      <c r="A126" s="38">
        <v>157</v>
      </c>
    </row>
  </sheetData>
  <sortState xmlns:xlrd2="http://schemas.microsoft.com/office/spreadsheetml/2017/richdata2"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53" activePane="bottomLeft" state="frozen"/>
      <selection pane="bottomLeft" activeCell="C67" sqref="C67"/>
    </sheetView>
  </sheetViews>
  <sheetFormatPr defaultRowHeight="14.25" x14ac:dyDescent="0.2"/>
  <cols>
    <col min="2" max="2" width="6.5" style="21" customWidth="1"/>
    <col min="3" max="3" width="60.5" customWidth="1"/>
    <col min="4" max="4" width="53.75" style="17" customWidth="1"/>
  </cols>
  <sheetData>
    <row r="1" spans="1:12" x14ac:dyDescent="0.2">
      <c r="A1" t="s">
        <v>0</v>
      </c>
      <c r="B1" s="21" t="s">
        <v>339</v>
      </c>
      <c r="C1" t="s">
        <v>118</v>
      </c>
      <c r="D1" s="17" t="s">
        <v>96</v>
      </c>
    </row>
    <row r="2" spans="1:12" ht="85.5" x14ac:dyDescent="0.2">
      <c r="A2" s="1">
        <v>43551</v>
      </c>
      <c r="C2" s="17" t="s">
        <v>340</v>
      </c>
      <c r="D2" s="17" t="s">
        <v>129</v>
      </c>
    </row>
    <row r="3" spans="1:12" x14ac:dyDescent="0.2">
      <c r="A3" s="1">
        <v>43552</v>
      </c>
      <c r="C3" t="s">
        <v>137</v>
      </c>
    </row>
    <row r="4" spans="1:12" ht="28.5" x14ac:dyDescent="0.2">
      <c r="A4" s="1">
        <v>43553</v>
      </c>
      <c r="C4" s="17" t="s">
        <v>164</v>
      </c>
      <c r="D4" s="17" t="s">
        <v>165</v>
      </c>
    </row>
    <row r="5" spans="1:12" ht="28.5" x14ac:dyDescent="0.2">
      <c r="A5" s="1">
        <v>43554</v>
      </c>
      <c r="C5" s="17" t="s">
        <v>191</v>
      </c>
      <c r="D5" s="17" t="s">
        <v>190</v>
      </c>
    </row>
    <row r="6" spans="1:12" x14ac:dyDescent="0.2">
      <c r="A6" s="1">
        <v>43555</v>
      </c>
      <c r="C6" s="17" t="s">
        <v>234</v>
      </c>
      <c r="D6" s="17" t="s">
        <v>235</v>
      </c>
    </row>
    <row r="7" spans="1:12" x14ac:dyDescent="0.2">
      <c r="A7" s="1">
        <v>43556</v>
      </c>
    </row>
    <row r="8" spans="1:12" x14ac:dyDescent="0.2">
      <c r="A8" s="1">
        <v>43557</v>
      </c>
      <c r="D8" s="17" t="s">
        <v>310</v>
      </c>
    </row>
    <row r="9" spans="1:12" x14ac:dyDescent="0.2">
      <c r="A9" s="1">
        <v>43558</v>
      </c>
      <c r="D9" s="17" t="s">
        <v>309</v>
      </c>
    </row>
    <row r="10" spans="1:12" x14ac:dyDescent="0.2">
      <c r="A10" s="1">
        <v>43559</v>
      </c>
      <c r="C10" t="s">
        <v>311</v>
      </c>
      <c r="D10" s="17" t="s">
        <v>308</v>
      </c>
    </row>
    <row r="11" spans="1:12" x14ac:dyDescent="0.2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">
      <c r="A12" s="1">
        <v>43561</v>
      </c>
      <c r="B12">
        <v>49</v>
      </c>
      <c r="D12" s="17" t="s">
        <v>312</v>
      </c>
    </row>
    <row r="13" spans="1:12" x14ac:dyDescent="0.2">
      <c r="A13" s="1">
        <v>43562</v>
      </c>
      <c r="B13">
        <v>48</v>
      </c>
      <c r="D13" s="17" t="s">
        <v>342</v>
      </c>
    </row>
    <row r="14" spans="1:12" x14ac:dyDescent="0.2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2.75" x14ac:dyDescent="0.2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8.5" x14ac:dyDescent="0.2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3.5" x14ac:dyDescent="0.3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7" x14ac:dyDescent="0.2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x14ac:dyDescent="0.2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28.5" x14ac:dyDescent="0.2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">
      <c r="A45" s="1">
        <v>43594</v>
      </c>
      <c r="B45">
        <v>16</v>
      </c>
      <c r="C45" t="s">
        <v>715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">
      <c r="A46" s="1">
        <v>43614</v>
      </c>
      <c r="B46" s="21">
        <v>26</v>
      </c>
    </row>
    <row r="47" spans="1:11" x14ac:dyDescent="0.2">
      <c r="A47" s="1">
        <v>43615</v>
      </c>
      <c r="B47" s="21">
        <v>25</v>
      </c>
      <c r="C47" t="s">
        <v>735</v>
      </c>
      <c r="D47" s="17" t="s">
        <v>736</v>
      </c>
    </row>
    <row r="48" spans="1:11" x14ac:dyDescent="0.2">
      <c r="A48" s="1">
        <v>43616</v>
      </c>
      <c r="B48">
        <v>24</v>
      </c>
      <c r="C48" t="s">
        <v>737</v>
      </c>
      <c r="D48" s="17" t="s">
        <v>738</v>
      </c>
    </row>
    <row r="49" spans="1:3" x14ac:dyDescent="0.2">
      <c r="A49" s="1">
        <v>43617</v>
      </c>
      <c r="B49">
        <v>23</v>
      </c>
      <c r="C49" t="s">
        <v>785</v>
      </c>
    </row>
    <row r="50" spans="1:3" x14ac:dyDescent="0.2">
      <c r="A50" s="1">
        <v>43618</v>
      </c>
      <c r="B50">
        <v>22</v>
      </c>
      <c r="C50" t="s">
        <v>786</v>
      </c>
    </row>
    <row r="51" spans="1:3" x14ac:dyDescent="0.2">
      <c r="A51" s="1">
        <v>43619</v>
      </c>
      <c r="B51">
        <v>21</v>
      </c>
      <c r="C51" t="s">
        <v>787</v>
      </c>
    </row>
    <row r="52" spans="1:3" x14ac:dyDescent="0.2">
      <c r="A52" s="1">
        <v>43620</v>
      </c>
      <c r="B52">
        <v>20</v>
      </c>
      <c r="C52" t="s">
        <v>788</v>
      </c>
    </row>
    <row r="53" spans="1:3" ht="57" x14ac:dyDescent="0.2">
      <c r="A53" s="1">
        <v>43621</v>
      </c>
      <c r="B53">
        <v>19</v>
      </c>
      <c r="C53" s="17" t="s">
        <v>784</v>
      </c>
    </row>
    <row r="54" spans="1:3" x14ac:dyDescent="0.2">
      <c r="A54" s="1">
        <v>43622</v>
      </c>
      <c r="B54">
        <v>18</v>
      </c>
      <c r="C54" t="s">
        <v>790</v>
      </c>
    </row>
    <row r="55" spans="1:3" x14ac:dyDescent="0.2">
      <c r="A55" s="1">
        <v>43623</v>
      </c>
      <c r="B55">
        <v>17</v>
      </c>
      <c r="C55" t="s">
        <v>789</v>
      </c>
    </row>
    <row r="56" spans="1:3" x14ac:dyDescent="0.2">
      <c r="A56" s="1">
        <v>43624</v>
      </c>
      <c r="B56">
        <v>16</v>
      </c>
      <c r="C56" t="s">
        <v>791</v>
      </c>
    </row>
    <row r="57" spans="1:3" x14ac:dyDescent="0.2">
      <c r="A57" s="1">
        <v>43625</v>
      </c>
      <c r="B57">
        <v>15</v>
      </c>
      <c r="C57" t="s">
        <v>792</v>
      </c>
    </row>
    <row r="58" spans="1:3" x14ac:dyDescent="0.2">
      <c r="A58" s="1">
        <v>43626</v>
      </c>
      <c r="B58">
        <v>14</v>
      </c>
      <c r="C58" t="s">
        <v>793</v>
      </c>
    </row>
    <row r="59" spans="1:3" x14ac:dyDescent="0.2">
      <c r="A59" s="1">
        <v>43627</v>
      </c>
      <c r="B59">
        <v>13</v>
      </c>
    </row>
    <row r="60" spans="1:3" x14ac:dyDescent="0.2">
      <c r="A60" s="1">
        <v>43628</v>
      </c>
      <c r="B60">
        <v>12</v>
      </c>
    </row>
    <row r="61" spans="1:3" x14ac:dyDescent="0.2">
      <c r="A61" s="1">
        <v>43629</v>
      </c>
      <c r="B61">
        <v>11</v>
      </c>
    </row>
    <row r="62" spans="1:3" x14ac:dyDescent="0.2">
      <c r="A62" s="1">
        <v>43630</v>
      </c>
      <c r="B62">
        <v>10</v>
      </c>
      <c r="C62" t="s">
        <v>809</v>
      </c>
    </row>
    <row r="63" spans="1:3" x14ac:dyDescent="0.2">
      <c r="A63" s="1">
        <v>43631</v>
      </c>
      <c r="B63">
        <v>9</v>
      </c>
    </row>
    <row r="64" spans="1:3" x14ac:dyDescent="0.2">
      <c r="A64" s="1">
        <v>43632</v>
      </c>
      <c r="B64">
        <v>8</v>
      </c>
    </row>
    <row r="65" spans="1:13" x14ac:dyDescent="0.2">
      <c r="A65" s="1">
        <v>43633</v>
      </c>
      <c r="B65">
        <v>7</v>
      </c>
    </row>
    <row r="66" spans="1:13" x14ac:dyDescent="0.2">
      <c r="A66" s="1">
        <v>43634</v>
      </c>
      <c r="B66">
        <v>6</v>
      </c>
    </row>
    <row r="67" spans="1:13" x14ac:dyDescent="0.2">
      <c r="A67" s="1">
        <v>43635</v>
      </c>
      <c r="B67">
        <v>5</v>
      </c>
      <c r="C67" t="s">
        <v>810</v>
      </c>
    </row>
    <row r="68" spans="1:13" x14ac:dyDescent="0.2">
      <c r="A68" s="1">
        <v>43636</v>
      </c>
      <c r="B68">
        <v>4</v>
      </c>
    </row>
    <row r="69" spans="1:13" x14ac:dyDescent="0.2">
      <c r="A69" s="1">
        <v>43637</v>
      </c>
      <c r="B69">
        <v>3</v>
      </c>
    </row>
    <row r="70" spans="1:13" x14ac:dyDescent="0.2">
      <c r="A70" s="1">
        <v>43638</v>
      </c>
      <c r="B70">
        <v>2</v>
      </c>
    </row>
    <row r="71" spans="1:13" x14ac:dyDescent="0.2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">
      <c r="A72" s="1">
        <v>43640</v>
      </c>
    </row>
    <row r="73" spans="1:13" x14ac:dyDescent="0.2">
      <c r="A73" s="1">
        <v>43641</v>
      </c>
    </row>
    <row r="74" spans="1:13" x14ac:dyDescent="0.2">
      <c r="A74" s="1">
        <v>43642</v>
      </c>
    </row>
    <row r="75" spans="1:13" x14ac:dyDescent="0.2">
      <c r="A75" s="1">
        <v>43643</v>
      </c>
    </row>
    <row r="76" spans="1:13" x14ac:dyDescent="0.2">
      <c r="A76" s="1">
        <v>43644</v>
      </c>
    </row>
    <row r="77" spans="1:13" x14ac:dyDescent="0.2">
      <c r="A77" s="1">
        <v>43645</v>
      </c>
    </row>
    <row r="78" spans="1:13" x14ac:dyDescent="0.2">
      <c r="A78" s="1">
        <v>43646</v>
      </c>
    </row>
    <row r="79" spans="1:13" x14ac:dyDescent="0.2">
      <c r="A79" s="1">
        <v>43647</v>
      </c>
    </row>
    <row r="80" spans="1:13" x14ac:dyDescent="0.2">
      <c r="A80" s="1">
        <v>43648</v>
      </c>
    </row>
    <row r="81" spans="1:1" x14ac:dyDescent="0.2">
      <c r="A81" s="1">
        <v>43649</v>
      </c>
    </row>
    <row r="82" spans="1:1" x14ac:dyDescent="0.2">
      <c r="A82" s="1">
        <v>43650</v>
      </c>
    </row>
    <row r="83" spans="1:1" x14ac:dyDescent="0.2">
      <c r="A83" s="1">
        <v>43651</v>
      </c>
    </row>
    <row r="84" spans="1:1" x14ac:dyDescent="0.2">
      <c r="A84" s="1">
        <v>43652</v>
      </c>
    </row>
    <row r="85" spans="1:1" x14ac:dyDescent="0.2">
      <c r="A85" s="1">
        <v>43653</v>
      </c>
    </row>
    <row r="86" spans="1:1" x14ac:dyDescent="0.2">
      <c r="A86" s="1">
        <v>43654</v>
      </c>
    </row>
    <row r="87" spans="1:1" x14ac:dyDescent="0.2">
      <c r="A87" s="1">
        <v>43655</v>
      </c>
    </row>
    <row r="88" spans="1:1" x14ac:dyDescent="0.2">
      <c r="A88" s="1">
        <v>43656</v>
      </c>
    </row>
    <row r="89" spans="1:1" x14ac:dyDescent="0.2">
      <c r="A89" s="1">
        <v>43657</v>
      </c>
    </row>
    <row r="90" spans="1:1" x14ac:dyDescent="0.2">
      <c r="A90" s="1">
        <v>43658</v>
      </c>
    </row>
    <row r="91" spans="1:1" x14ac:dyDescent="0.2">
      <c r="A91" s="1">
        <v>43659</v>
      </c>
    </row>
    <row r="92" spans="1:1" x14ac:dyDescent="0.2">
      <c r="A92" s="1">
        <v>43660</v>
      </c>
    </row>
    <row r="93" spans="1:1" x14ac:dyDescent="0.2">
      <c r="A93" s="1">
        <v>43661</v>
      </c>
    </row>
    <row r="94" spans="1:1" x14ac:dyDescent="0.2">
      <c r="A94" s="1">
        <v>43662</v>
      </c>
    </row>
    <row r="95" spans="1:1" x14ac:dyDescent="0.2">
      <c r="A95" s="1">
        <v>43663</v>
      </c>
    </row>
    <row r="96" spans="1:1" x14ac:dyDescent="0.2">
      <c r="A96" s="1">
        <v>43664</v>
      </c>
    </row>
    <row r="97" spans="1:1" x14ac:dyDescent="0.2">
      <c r="A97" s="1">
        <v>43665</v>
      </c>
    </row>
    <row r="98" spans="1:1" x14ac:dyDescent="0.2">
      <c r="A98" s="1">
        <v>43666</v>
      </c>
    </row>
    <row r="99" spans="1:1" x14ac:dyDescent="0.2">
      <c r="A99" s="1">
        <v>43667</v>
      </c>
    </row>
    <row r="100" spans="1:1" x14ac:dyDescent="0.2">
      <c r="A100" s="1">
        <v>43668</v>
      </c>
    </row>
    <row r="101" spans="1:1" x14ac:dyDescent="0.2">
      <c r="A101" s="1">
        <v>43669</v>
      </c>
    </row>
    <row r="102" spans="1:1" x14ac:dyDescent="0.2">
      <c r="A102" s="1">
        <v>43670</v>
      </c>
    </row>
    <row r="103" spans="1:1" x14ac:dyDescent="0.2">
      <c r="A103" s="1">
        <v>43671</v>
      </c>
    </row>
    <row r="104" spans="1:1" x14ac:dyDescent="0.2">
      <c r="A104" s="1">
        <v>43672</v>
      </c>
    </row>
    <row r="105" spans="1:1" x14ac:dyDescent="0.2">
      <c r="A105" s="1">
        <v>43673</v>
      </c>
    </row>
    <row r="106" spans="1:1" x14ac:dyDescent="0.2">
      <c r="A106" s="1">
        <v>43674</v>
      </c>
    </row>
    <row r="107" spans="1:1" x14ac:dyDescent="0.2">
      <c r="A107" s="1">
        <v>43675</v>
      </c>
    </row>
    <row r="108" spans="1:1" x14ac:dyDescent="0.2">
      <c r="A108" s="1">
        <v>43676</v>
      </c>
    </row>
    <row r="109" spans="1:1" x14ac:dyDescent="0.2">
      <c r="A109" s="1">
        <v>43677</v>
      </c>
    </row>
    <row r="110" spans="1:1" x14ac:dyDescent="0.2">
      <c r="A110" s="1">
        <v>43678</v>
      </c>
    </row>
    <row r="111" spans="1:1" x14ac:dyDescent="0.2">
      <c r="A111" s="1">
        <v>43679</v>
      </c>
    </row>
    <row r="112" spans="1:1" x14ac:dyDescent="0.2">
      <c r="A112" s="1">
        <v>43680</v>
      </c>
    </row>
    <row r="113" spans="1:1" x14ac:dyDescent="0.2">
      <c r="A113" s="1">
        <v>43681</v>
      </c>
    </row>
    <row r="114" spans="1:1" x14ac:dyDescent="0.2">
      <c r="A114" s="1">
        <v>43682</v>
      </c>
    </row>
    <row r="115" spans="1:1" x14ac:dyDescent="0.2">
      <c r="A115" s="1">
        <v>43683</v>
      </c>
    </row>
    <row r="116" spans="1:1" x14ac:dyDescent="0.2">
      <c r="A116" s="1">
        <v>43684</v>
      </c>
    </row>
    <row r="117" spans="1:1" x14ac:dyDescent="0.2">
      <c r="A117" s="1">
        <v>43685</v>
      </c>
    </row>
    <row r="118" spans="1:1" x14ac:dyDescent="0.2">
      <c r="A118" s="1">
        <v>43686</v>
      </c>
    </row>
    <row r="119" spans="1:1" x14ac:dyDescent="0.2">
      <c r="A119" s="1">
        <v>43687</v>
      </c>
    </row>
    <row r="120" spans="1:1" x14ac:dyDescent="0.2">
      <c r="A120" s="1">
        <v>43688</v>
      </c>
    </row>
    <row r="121" spans="1:1" x14ac:dyDescent="0.2">
      <c r="A121" s="1">
        <v>43689</v>
      </c>
    </row>
    <row r="122" spans="1:1" x14ac:dyDescent="0.2">
      <c r="A122" s="1">
        <v>43690</v>
      </c>
    </row>
    <row r="123" spans="1:1" x14ac:dyDescent="0.2">
      <c r="A123" s="1">
        <v>43691</v>
      </c>
    </row>
    <row r="124" spans="1:1" x14ac:dyDescent="0.2">
      <c r="A124" s="1">
        <v>43692</v>
      </c>
    </row>
    <row r="125" spans="1:1" x14ac:dyDescent="0.2">
      <c r="A125" s="1">
        <v>43693</v>
      </c>
    </row>
    <row r="126" spans="1:1" x14ac:dyDescent="0.2">
      <c r="A126" s="1">
        <v>43694</v>
      </c>
    </row>
    <row r="127" spans="1:1" x14ac:dyDescent="0.2">
      <c r="A127" s="1">
        <v>43695</v>
      </c>
    </row>
    <row r="128" spans="1:1" x14ac:dyDescent="0.2">
      <c r="A128" s="1">
        <v>43696</v>
      </c>
    </row>
    <row r="129" spans="1:1" x14ac:dyDescent="0.2">
      <c r="A129" s="1">
        <v>43697</v>
      </c>
    </row>
    <row r="130" spans="1:1" x14ac:dyDescent="0.2">
      <c r="A130" s="1">
        <v>43698</v>
      </c>
    </row>
    <row r="131" spans="1:1" x14ac:dyDescent="0.2">
      <c r="A131" s="1">
        <v>43699</v>
      </c>
    </row>
    <row r="132" spans="1:1" x14ac:dyDescent="0.2">
      <c r="A132" s="1">
        <v>43700</v>
      </c>
    </row>
    <row r="133" spans="1:1" x14ac:dyDescent="0.2">
      <c r="A133" s="1">
        <v>43701</v>
      </c>
    </row>
    <row r="134" spans="1:1" x14ac:dyDescent="0.2">
      <c r="A134" s="1">
        <v>43702</v>
      </c>
    </row>
    <row r="135" spans="1:1" x14ac:dyDescent="0.2">
      <c r="A135" s="1">
        <v>43703</v>
      </c>
    </row>
    <row r="136" spans="1:1" x14ac:dyDescent="0.2">
      <c r="A136" s="1">
        <v>43704</v>
      </c>
    </row>
    <row r="137" spans="1:1" x14ac:dyDescent="0.2">
      <c r="A137" s="1">
        <v>43705</v>
      </c>
    </row>
    <row r="138" spans="1:1" x14ac:dyDescent="0.2">
      <c r="A138" s="1">
        <v>43706</v>
      </c>
    </row>
    <row r="139" spans="1:1" x14ac:dyDescent="0.2">
      <c r="A139" s="1">
        <v>43707</v>
      </c>
    </row>
    <row r="140" spans="1:1" x14ac:dyDescent="0.2">
      <c r="A140" s="1">
        <v>43708</v>
      </c>
    </row>
    <row r="141" spans="1:1" x14ac:dyDescent="0.2">
      <c r="A141" s="1">
        <v>43709</v>
      </c>
    </row>
    <row r="142" spans="1:1" x14ac:dyDescent="0.2">
      <c r="A142" s="1">
        <v>43710</v>
      </c>
    </row>
    <row r="143" spans="1:1" x14ac:dyDescent="0.2">
      <c r="A143" s="1">
        <v>43711</v>
      </c>
    </row>
    <row r="144" spans="1:1" x14ac:dyDescent="0.2">
      <c r="A144" s="1">
        <v>43712</v>
      </c>
    </row>
    <row r="145" spans="1:1" x14ac:dyDescent="0.2">
      <c r="A145" s="1">
        <v>43713</v>
      </c>
    </row>
    <row r="146" spans="1:1" x14ac:dyDescent="0.2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75" defaultRowHeight="14.25" x14ac:dyDescent="0.2"/>
  <cols>
    <col min="1" max="1" width="8.875" style="17"/>
    <col min="2" max="2" width="11.875" style="17" customWidth="1"/>
    <col min="3" max="4" width="9.875" style="17" customWidth="1"/>
    <col min="5" max="5" width="43.75" style="17" customWidth="1"/>
    <col min="6" max="6" width="13.5" style="17" customWidth="1"/>
    <col min="7" max="7" width="11.125" style="17" customWidth="1"/>
    <col min="8" max="8" width="75.5" style="17" customWidth="1"/>
    <col min="9" max="9" width="69.375" style="17" customWidth="1"/>
    <col min="10" max="16384" width="8.875" style="17"/>
  </cols>
  <sheetData>
    <row r="1" spans="1:9" ht="45" x14ac:dyDescent="0.6">
      <c r="B1" s="151" t="s">
        <v>461</v>
      </c>
      <c r="C1" s="151"/>
      <c r="D1" s="151"/>
      <c r="E1" s="151"/>
      <c r="F1" s="151"/>
      <c r="G1" s="151"/>
      <c r="H1" s="151"/>
    </row>
    <row r="2" spans="1:9" x14ac:dyDescent="0.2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9.75" x14ac:dyDescent="0.2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">
      <c r="A4" s="44">
        <v>43572</v>
      </c>
      <c r="B4" s="17" t="s">
        <v>483</v>
      </c>
      <c r="C4" s="17" t="s">
        <v>482</v>
      </c>
    </row>
    <row r="5" spans="1:9" ht="27.6" customHeight="1" x14ac:dyDescent="0.2">
      <c r="A5" s="44">
        <v>43573</v>
      </c>
      <c r="B5" s="17">
        <v>180</v>
      </c>
      <c r="C5" s="17" t="s">
        <v>497</v>
      </c>
      <c r="D5" s="152" t="s">
        <v>498</v>
      </c>
      <c r="E5" s="152" t="s">
        <v>531</v>
      </c>
      <c r="F5" s="152" t="s">
        <v>516</v>
      </c>
      <c r="G5" s="152" t="s">
        <v>517</v>
      </c>
      <c r="H5" s="152" t="s">
        <v>518</v>
      </c>
    </row>
    <row r="6" spans="1:9" x14ac:dyDescent="0.2">
      <c r="A6" s="44">
        <v>43574</v>
      </c>
      <c r="B6" s="17" t="s">
        <v>483</v>
      </c>
      <c r="C6" s="17" t="s">
        <v>515</v>
      </c>
      <c r="D6" s="152"/>
      <c r="E6" s="152"/>
      <c r="F6" s="152"/>
      <c r="G6" s="152"/>
      <c r="H6" s="152"/>
    </row>
    <row r="7" spans="1:9" x14ac:dyDescent="0.2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8.5" x14ac:dyDescent="0.2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x14ac:dyDescent="0.2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2.75" x14ac:dyDescent="0.2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">
      <c r="A15" s="44">
        <v>43583</v>
      </c>
      <c r="B15" s="17" t="s">
        <v>628</v>
      </c>
      <c r="C15" s="17" t="s">
        <v>628</v>
      </c>
    </row>
    <row r="16" spans="1:9" x14ac:dyDescent="0.2">
      <c r="A16" s="44">
        <v>43584</v>
      </c>
      <c r="B16" s="17" t="s">
        <v>628</v>
      </c>
      <c r="C16" s="17" t="s">
        <v>628</v>
      </c>
    </row>
    <row r="17" spans="1:9" x14ac:dyDescent="0.2">
      <c r="A17" s="44">
        <v>43585</v>
      </c>
      <c r="B17" s="17" t="s">
        <v>628</v>
      </c>
      <c r="C17" s="17" t="s">
        <v>628</v>
      </c>
    </row>
    <row r="18" spans="1:9" x14ac:dyDescent="0.2">
      <c r="A18" s="44">
        <v>43586</v>
      </c>
      <c r="B18" s="17" t="s">
        <v>628</v>
      </c>
      <c r="C18" s="17" t="s">
        <v>628</v>
      </c>
    </row>
    <row r="19" spans="1:9" x14ac:dyDescent="0.2">
      <c r="A19" s="44">
        <v>43587</v>
      </c>
      <c r="B19" s="17" t="s">
        <v>628</v>
      </c>
      <c r="C19" s="17" t="s">
        <v>628</v>
      </c>
    </row>
    <row r="20" spans="1:9" x14ac:dyDescent="0.2">
      <c r="A20" s="44">
        <v>43588</v>
      </c>
      <c r="B20" s="17" t="s">
        <v>628</v>
      </c>
      <c r="C20" s="17" t="s">
        <v>628</v>
      </c>
    </row>
    <row r="21" spans="1:9" x14ac:dyDescent="0.2">
      <c r="A21" s="44">
        <v>43589</v>
      </c>
      <c r="B21" s="17" t="s">
        <v>628</v>
      </c>
      <c r="C21" s="17" t="s">
        <v>628</v>
      </c>
    </row>
    <row r="22" spans="1:9" ht="28.5" x14ac:dyDescent="0.2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">
      <c r="A23" s="44">
        <v>43591</v>
      </c>
    </row>
    <row r="24" spans="1:9" x14ac:dyDescent="0.2">
      <c r="A24" s="44">
        <v>43592</v>
      </c>
    </row>
    <row r="25" spans="1:9" x14ac:dyDescent="0.2">
      <c r="A25" s="44">
        <v>43593</v>
      </c>
    </row>
    <row r="26" spans="1:9" x14ac:dyDescent="0.2">
      <c r="A26" s="44">
        <v>43594</v>
      </c>
    </row>
    <row r="27" spans="1:9" x14ac:dyDescent="0.2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时间统计表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2019-06-19T01:47:22Z</dcterms:modified>
</cp:coreProperties>
</file>